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https://d.docs.live.net/5b4be3d7ef397efe/Documents/SLS Cornwall/Stillwater Competition/2022 Frostbite/Cornish Youth Stillwater Event 2022/"/>
    </mc:Choice>
  </mc:AlternateContent>
  <xr:revisionPtr revIDLastSave="34" documentId="8_{30D083C8-ADCA-4A2F-A99F-B4222562815A}" xr6:coauthVersionLast="47" xr6:coauthVersionMax="47" xr10:uidLastSave="{201E4C75-6A1E-4360-B4CB-53A88912B4B3}"/>
  <bookViews>
    <workbookView xWindow="-110" yWindow="-110" windowWidth="19420" windowHeight="10420" activeTab="1" xr2:uid="{00000000-000D-0000-FFFF-FFFF00000000}"/>
  </bookViews>
  <sheets>
    <sheet name="Event Inputs" sheetId="1" r:id="rId1"/>
    <sheet name="Cover" sheetId="57" r:id="rId2"/>
    <sheet name="Overall" sheetId="2" state="hidden" r:id="rId3"/>
    <sheet name="First" sheetId="58" state="hidden" r:id="rId4"/>
    <sheet name="8yrs Obstacle " sheetId="45" state="hidden" r:id="rId5"/>
    <sheet name="9yrs Obstacle" sheetId="44" state="hidden" r:id="rId6"/>
    <sheet name="10yrs Obstacle Race" sheetId="43" state="hidden" r:id="rId7"/>
    <sheet name="11yrs Obstacle Race" sheetId="42" state="hidden" r:id="rId8"/>
    <sheet name="12yrs Obstacle" sheetId="41" state="hidden" r:id="rId9"/>
    <sheet name="13yrs Obstacle" sheetId="40" state="hidden" r:id="rId10"/>
    <sheet name="13 yrs Obstacle" sheetId="39" r:id="rId11"/>
    <sheet name="16-17yrs Obstacle" sheetId="37" r:id="rId12"/>
    <sheet name="14-15yrs Obstacle" sheetId="38" r:id="rId13"/>
    <sheet name="18-19yrs Obstacle" sheetId="36" r:id="rId14"/>
    <sheet name="13yrs Manikin Tow with Fins" sheetId="35" r:id="rId15"/>
    <sheet name="14-15yrs Manikin Tow with Fins" sheetId="34" r:id="rId16"/>
    <sheet name="16-17yrs Manikin Tow with Fins" sheetId="33" r:id="rId17"/>
    <sheet name="18-19yrs Manikin Tow with Fins" sheetId="32" r:id="rId18"/>
    <sheet name="13yrs Manikin Carry with Fins" sheetId="31" r:id="rId19"/>
    <sheet name="Sheet1" sheetId="62" r:id="rId20"/>
    <sheet name="14-15yrs Manikin Carry with Fin" sheetId="30" r:id="rId21"/>
    <sheet name="16-17yrs Manikin Carry with Fin" sheetId="29" r:id="rId22"/>
    <sheet name="18-19yrs Manikin Carry with Fin" sheetId="28" r:id="rId23"/>
    <sheet name="8yrs Manikin" sheetId="27" state="hidden" r:id="rId24"/>
    <sheet name="9yrs Manikin" sheetId="26" state="hidden" r:id="rId25"/>
    <sheet name="10yrs Manikin" sheetId="25" state="hidden" r:id="rId26"/>
    <sheet name="11yrs Manikin" sheetId="24" state="hidden" r:id="rId27"/>
    <sheet name="12yrs Manikin" sheetId="23" state="hidden" r:id="rId28"/>
    <sheet name="13yrs Manikin" sheetId="22" state="hidden" r:id="rId29"/>
    <sheet name="IND MASTER" sheetId="3" state="hidden" r:id="rId30"/>
    <sheet name="13-15yrs Manikin Relay" sheetId="47" r:id="rId31"/>
    <sheet name="16-17yrs Manikin Relay" sheetId="55" r:id="rId32"/>
    <sheet name="18-19yrs Manikin Relay" sheetId="46" r:id="rId33"/>
    <sheet name="TEAM MASTER" sheetId="21" state="hidden" r:id="rId34"/>
    <sheet name="13-15yrs Medley Relay" sheetId="60" r:id="rId35"/>
    <sheet name="16-17yrs Medley Relay" sheetId="61" r:id="rId36"/>
    <sheet name="18-19yrs Medley Relay" sheetId="54" r:id="rId37"/>
    <sheet name="13-15yrs Obstacle Relay" sheetId="53" r:id="rId38"/>
    <sheet name="12yrs Board Rescue" sheetId="52" state="hidden" r:id="rId39"/>
    <sheet name="13yrs Board Rescue" sheetId="51" state="hidden" r:id="rId40"/>
    <sheet name="16-17 Obstacle Relay" sheetId="50" r:id="rId41"/>
    <sheet name="18-19yrs Obstacle Relay" sheetId="49" r:id="rId42"/>
    <sheet name="13yrs Tube Rescue" sheetId="48" state="hidden" r:id="rId43"/>
    <sheet name="PAIR MASTER" sheetId="20" state="hidden" r:id="rId44"/>
    <sheet name="Last" sheetId="59" state="hidden" r:id="rId45"/>
    <sheet name="Notes" sheetId="56" state="hidden" r:id="rId46"/>
  </sheets>
  <externalReferences>
    <externalReference r:id="rId47"/>
  </externalReferences>
  <definedNames>
    <definedName name="_xlnm._FilterDatabase" localSheetId="7" hidden="1">'11yrs Obstacle Race'!$J$4:$L$28</definedName>
    <definedName name="Female">Overall!$AG$4:$AG$44</definedName>
    <definedName name="IndAge">'[1]Entry Inputs'!$J$5:$J$20</definedName>
    <definedName name="Male">Overall!$AH$4:$AH$44</definedName>
    <definedName name="Overall">Overall!$AF$4:$AF$44</definedName>
    <definedName name="_xlnm.Print_Area" localSheetId="25">'10yrs Manikin'!$A$1:$N$36</definedName>
    <definedName name="_xlnm.Print_Area" localSheetId="6">'10yrs Obstacle Race'!$A$1:$N$39</definedName>
    <definedName name="_xlnm.Print_Area" localSheetId="26">'11yrs Manikin'!$A$1:$N$31</definedName>
    <definedName name="_xlnm.Print_Area" localSheetId="7">'11yrs Obstacle Race'!$A$1:$N$34</definedName>
    <definedName name="_xlnm.Print_Area" localSheetId="27">'12yrs Manikin'!$A$1:$N$35</definedName>
    <definedName name="_xlnm.Print_Area" localSheetId="8">'12yrs Obstacle'!$A$1:$N$38</definedName>
    <definedName name="_xlnm.Print_Area" localSheetId="10">'13 yrs Obstacle'!$A$1:$N$30</definedName>
    <definedName name="_xlnm.Print_Area" localSheetId="30">'13-15yrs Manikin Relay'!$A$1:$N$30</definedName>
    <definedName name="_xlnm.Print_Area" localSheetId="34">'13-15yrs Medley Relay'!$A$1:$N$31</definedName>
    <definedName name="_xlnm.Print_Area" localSheetId="37">'13-15yrs Obstacle Relay'!$A$1:$N$30</definedName>
    <definedName name="_xlnm.Print_Area" localSheetId="28">'13yrs Manikin'!$A$1:$N$30</definedName>
    <definedName name="_xlnm.Print_Area" localSheetId="18">'13yrs Manikin Carry with Fins'!$A$1:$N$38</definedName>
    <definedName name="_xlnm.Print_Area" localSheetId="14">'13yrs Manikin Tow with Fins'!$A$1:$N$41</definedName>
    <definedName name="_xlnm.Print_Area" localSheetId="9">'13yrs Obstacle'!$A$1:$N$30</definedName>
    <definedName name="_xlnm.Print_Area" localSheetId="20">'14-15yrs Manikin Carry with Fin'!$A$1:$N$34</definedName>
    <definedName name="_xlnm.Print_Area" localSheetId="15">'14-15yrs Manikin Tow with Fins'!$A$1:$N$30</definedName>
    <definedName name="_xlnm.Print_Area" localSheetId="12">'14-15yrs Obstacle'!$A$1:$N$32</definedName>
    <definedName name="_xlnm.Print_Area" localSheetId="40">'16-17 Obstacle Relay'!$A$1:$N$30</definedName>
    <definedName name="_xlnm.Print_Area" localSheetId="21">'16-17yrs Manikin Carry with Fin'!$A$1:$N$40</definedName>
    <definedName name="_xlnm.Print_Area" localSheetId="31">'16-17yrs Manikin Relay'!$A$1:$N$31</definedName>
    <definedName name="_xlnm.Print_Area" localSheetId="16">'16-17yrs Manikin Tow with Fins'!$A$1:$N$30</definedName>
    <definedName name="_xlnm.Print_Area" localSheetId="35">'16-17yrs Medley Relay'!$A$1:$N$30</definedName>
    <definedName name="_xlnm.Print_Area" localSheetId="11">'16-17yrs Obstacle'!$A$1:$N$38</definedName>
    <definedName name="_xlnm.Print_Area" localSheetId="22">'18-19yrs Manikin Carry with Fin'!$A$1:$N$30</definedName>
    <definedName name="_xlnm.Print_Area" localSheetId="32">'18-19yrs Manikin Relay'!$A$1:$N$30</definedName>
    <definedName name="_xlnm.Print_Area" localSheetId="17">'18-19yrs Manikin Tow with Fins'!$A$1:$N$32</definedName>
    <definedName name="_xlnm.Print_Area" localSheetId="36">'18-19yrs Medley Relay'!$A$1:$N$30</definedName>
    <definedName name="_xlnm.Print_Area" localSheetId="13">'18-19yrs Obstacle'!$A$1:$N$34</definedName>
    <definedName name="_xlnm.Print_Area" localSheetId="41">'18-19yrs Obstacle Relay'!$A$1:$N$30</definedName>
    <definedName name="_xlnm.Print_Area" localSheetId="23">'8yrs Manikin'!$A$1:$N$30</definedName>
    <definedName name="_xlnm.Print_Area" localSheetId="4">'8yrs Obstacle '!$A$1:$N$44</definedName>
    <definedName name="_xlnm.Print_Area" localSheetId="24">'9yrs Manikin'!$A$1:$N$30</definedName>
    <definedName name="_xlnm.Print_Area" localSheetId="5">'9yrs Obstacle'!$A$1:$N$33</definedName>
    <definedName name="_xlnm.Print_Area" localSheetId="1">Cover!$A$3:$L$49</definedName>
    <definedName name="_xlnm.Print_Area" localSheetId="2">Overall!$B$1:$K$32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3" i="38" l="1"/>
  <c r="G5" i="38"/>
  <c r="F5" i="38"/>
  <c r="E5" i="38"/>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E43" i="3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N99" i="61"/>
  <c r="N98" i="61"/>
  <c r="N97" i="61"/>
  <c r="N96" i="61"/>
  <c r="N95" i="61"/>
  <c r="N94" i="61"/>
  <c r="N93" i="61"/>
  <c r="N92" i="61"/>
  <c r="N91" i="61"/>
  <c r="N90" i="61"/>
  <c r="N89" i="61"/>
  <c r="N88" i="61"/>
  <c r="N87" i="61"/>
  <c r="N86" i="61"/>
  <c r="N85" i="61"/>
  <c r="N84" i="61"/>
  <c r="N83" i="61"/>
  <c r="N82" i="61"/>
  <c r="N81" i="61"/>
  <c r="M81" i="61"/>
  <c r="F81" i="61"/>
  <c r="N80" i="61"/>
  <c r="M80" i="61"/>
  <c r="G80" i="61"/>
  <c r="F80" i="61"/>
  <c r="E80" i="61"/>
  <c r="N79" i="61"/>
  <c r="M79" i="61"/>
  <c r="G79" i="61"/>
  <c r="F79" i="61"/>
  <c r="E79" i="61"/>
  <c r="N78" i="61"/>
  <c r="M78" i="61"/>
  <c r="L78" i="61"/>
  <c r="G78" i="61"/>
  <c r="F78" i="61"/>
  <c r="E78" i="61"/>
  <c r="N77" i="61"/>
  <c r="M77" i="61"/>
  <c r="L77" i="61"/>
  <c r="G77" i="61"/>
  <c r="F77" i="61"/>
  <c r="E77" i="61"/>
  <c r="N76" i="61"/>
  <c r="M76" i="61"/>
  <c r="L76" i="61"/>
  <c r="G76" i="61"/>
  <c r="F76" i="61"/>
  <c r="E76" i="61"/>
  <c r="N75" i="61"/>
  <c r="M75" i="61"/>
  <c r="L75" i="61"/>
  <c r="G75" i="61"/>
  <c r="F75" i="61"/>
  <c r="E75" i="61"/>
  <c r="N74" i="61"/>
  <c r="M74" i="61"/>
  <c r="L74" i="61"/>
  <c r="G74" i="61"/>
  <c r="F74" i="61"/>
  <c r="E74" i="61"/>
  <c r="N73" i="61"/>
  <c r="M73" i="61"/>
  <c r="L73" i="61"/>
  <c r="G73" i="61"/>
  <c r="F73" i="61"/>
  <c r="E73" i="61"/>
  <c r="N72" i="61"/>
  <c r="M72" i="61"/>
  <c r="L72" i="61"/>
  <c r="G72" i="61"/>
  <c r="F72" i="61"/>
  <c r="E72" i="61"/>
  <c r="N71" i="61"/>
  <c r="M71" i="61"/>
  <c r="L71" i="61"/>
  <c r="G71" i="61"/>
  <c r="F71" i="61"/>
  <c r="E71" i="61"/>
  <c r="N70" i="61"/>
  <c r="M70" i="61"/>
  <c r="L70" i="61"/>
  <c r="G70" i="61"/>
  <c r="F70" i="61"/>
  <c r="E70" i="61"/>
  <c r="N69" i="61"/>
  <c r="M69" i="61"/>
  <c r="L69" i="61"/>
  <c r="G69" i="61"/>
  <c r="F69" i="61"/>
  <c r="E69" i="61"/>
  <c r="N68" i="61"/>
  <c r="M68" i="61"/>
  <c r="L68" i="61"/>
  <c r="G68" i="61"/>
  <c r="F68" i="61"/>
  <c r="E68" i="61"/>
  <c r="N67" i="61"/>
  <c r="M67" i="61"/>
  <c r="L67" i="61"/>
  <c r="G67" i="61"/>
  <c r="F67" i="61"/>
  <c r="E67" i="61"/>
  <c r="N66" i="61"/>
  <c r="M66" i="61"/>
  <c r="L66" i="61"/>
  <c r="G66" i="61"/>
  <c r="F66" i="61"/>
  <c r="E66" i="61"/>
  <c r="N65" i="61"/>
  <c r="M65" i="61"/>
  <c r="L65" i="61"/>
  <c r="G65" i="61"/>
  <c r="F65" i="61"/>
  <c r="E65" i="61"/>
  <c r="N64" i="61"/>
  <c r="M64" i="61"/>
  <c r="L64" i="61"/>
  <c r="G64" i="61"/>
  <c r="F64" i="61"/>
  <c r="E64" i="61"/>
  <c r="N63" i="61"/>
  <c r="M63" i="61"/>
  <c r="L63" i="61"/>
  <c r="G63" i="61"/>
  <c r="F63" i="61"/>
  <c r="E63" i="61"/>
  <c r="N62" i="61"/>
  <c r="M62" i="61"/>
  <c r="L62" i="61"/>
  <c r="G62" i="61"/>
  <c r="F62" i="61"/>
  <c r="E62" i="61"/>
  <c r="N61" i="61"/>
  <c r="M61" i="61"/>
  <c r="L61" i="61"/>
  <c r="G61" i="61"/>
  <c r="F61" i="61"/>
  <c r="E61" i="61"/>
  <c r="N60" i="61"/>
  <c r="M60" i="61"/>
  <c r="L60" i="61"/>
  <c r="G60" i="61"/>
  <c r="F60" i="61"/>
  <c r="E60" i="61"/>
  <c r="N59" i="61"/>
  <c r="M59" i="61"/>
  <c r="L59" i="61"/>
  <c r="G59" i="61"/>
  <c r="F59" i="61"/>
  <c r="E59" i="61"/>
  <c r="N58" i="61"/>
  <c r="M58" i="61"/>
  <c r="L58" i="61"/>
  <c r="G58" i="61"/>
  <c r="F58" i="61"/>
  <c r="E58" i="61"/>
  <c r="N57" i="61"/>
  <c r="M57" i="61"/>
  <c r="L57" i="61"/>
  <c r="G57" i="61"/>
  <c r="F57" i="61"/>
  <c r="E57" i="61"/>
  <c r="N56" i="61"/>
  <c r="M56" i="61"/>
  <c r="L56" i="61"/>
  <c r="G56" i="61"/>
  <c r="F56" i="61"/>
  <c r="E56" i="61"/>
  <c r="N55" i="61"/>
  <c r="M55" i="61"/>
  <c r="L55" i="61"/>
  <c r="G55" i="61"/>
  <c r="F55" i="61"/>
  <c r="E55" i="61"/>
  <c r="N54" i="61"/>
  <c r="M54" i="61"/>
  <c r="L54" i="61"/>
  <c r="G54" i="61"/>
  <c r="F54" i="61"/>
  <c r="E54" i="61"/>
  <c r="N53" i="61"/>
  <c r="M53" i="61"/>
  <c r="L53" i="61"/>
  <c r="G53" i="61"/>
  <c r="F53" i="61"/>
  <c r="E53" i="61"/>
  <c r="N52" i="61"/>
  <c r="M52" i="61"/>
  <c r="L52" i="61"/>
  <c r="G52" i="61"/>
  <c r="F52" i="61"/>
  <c r="E52" i="61"/>
  <c r="N51" i="61"/>
  <c r="M51" i="61"/>
  <c r="L51" i="61"/>
  <c r="G51" i="61"/>
  <c r="F51" i="61"/>
  <c r="E51" i="61"/>
  <c r="N50" i="61"/>
  <c r="M50" i="61"/>
  <c r="L50" i="61"/>
  <c r="G50" i="61"/>
  <c r="F50" i="61"/>
  <c r="E50" i="61"/>
  <c r="N49" i="61"/>
  <c r="M49" i="61"/>
  <c r="L49" i="61"/>
  <c r="G49" i="61"/>
  <c r="F49" i="61"/>
  <c r="E49" i="61"/>
  <c r="N48" i="61"/>
  <c r="M48" i="61"/>
  <c r="L48" i="61"/>
  <c r="G48" i="61"/>
  <c r="F48" i="61"/>
  <c r="E48" i="61"/>
  <c r="N47" i="61"/>
  <c r="M47" i="61"/>
  <c r="L47" i="61"/>
  <c r="G47" i="61"/>
  <c r="F47" i="61"/>
  <c r="E47" i="61"/>
  <c r="N46" i="61"/>
  <c r="M46" i="61"/>
  <c r="L46" i="61"/>
  <c r="G46" i="61"/>
  <c r="F46" i="61"/>
  <c r="E46" i="61"/>
  <c r="N45" i="61"/>
  <c r="M45" i="61"/>
  <c r="L45" i="61"/>
  <c r="G45" i="61"/>
  <c r="F45" i="61"/>
  <c r="E45" i="61"/>
  <c r="O44" i="61"/>
  <c r="N44" i="61"/>
  <c r="M44" i="61"/>
  <c r="L44" i="61"/>
  <c r="G44" i="61"/>
  <c r="F44" i="61"/>
  <c r="E44" i="61"/>
  <c r="O43" i="61"/>
  <c r="N43" i="61"/>
  <c r="M43" i="61"/>
  <c r="L43" i="61"/>
  <c r="G43" i="61"/>
  <c r="F43" i="61"/>
  <c r="E43" i="61"/>
  <c r="O42" i="61"/>
  <c r="N42" i="61"/>
  <c r="M42" i="61"/>
  <c r="L42" i="61"/>
  <c r="G42" i="61"/>
  <c r="F42" i="61"/>
  <c r="E42" i="61"/>
  <c r="O41" i="61"/>
  <c r="N41" i="61"/>
  <c r="M41" i="61"/>
  <c r="L41" i="61"/>
  <c r="G41" i="61"/>
  <c r="F41" i="61"/>
  <c r="E41" i="61"/>
  <c r="O40" i="61"/>
  <c r="N40" i="61"/>
  <c r="M40" i="61"/>
  <c r="L40" i="61"/>
  <c r="G40" i="61"/>
  <c r="F40" i="61"/>
  <c r="E40" i="61"/>
  <c r="O39" i="61"/>
  <c r="N39" i="61"/>
  <c r="M39" i="61"/>
  <c r="L39" i="61"/>
  <c r="G39" i="61"/>
  <c r="F39" i="61"/>
  <c r="E39" i="61"/>
  <c r="O38" i="61"/>
  <c r="N38" i="61"/>
  <c r="M38" i="61"/>
  <c r="L38" i="61"/>
  <c r="G38" i="61"/>
  <c r="F38" i="61"/>
  <c r="E38" i="61"/>
  <c r="O37" i="61"/>
  <c r="N37" i="61"/>
  <c r="M37" i="61"/>
  <c r="L37" i="61"/>
  <c r="G37" i="61"/>
  <c r="F37" i="61"/>
  <c r="E37" i="61"/>
  <c r="O36" i="61"/>
  <c r="N36" i="61"/>
  <c r="M36" i="61"/>
  <c r="L36" i="61"/>
  <c r="G36" i="61"/>
  <c r="F36" i="61"/>
  <c r="E36" i="61"/>
  <c r="O35" i="61"/>
  <c r="N35" i="61"/>
  <c r="M35" i="61"/>
  <c r="L35" i="61"/>
  <c r="G35" i="61"/>
  <c r="F35" i="61"/>
  <c r="E35" i="61"/>
  <c r="O34" i="61"/>
  <c r="N34" i="61"/>
  <c r="M34" i="61"/>
  <c r="L34" i="61"/>
  <c r="G34" i="61"/>
  <c r="F34" i="61"/>
  <c r="E34" i="61"/>
  <c r="O33" i="61"/>
  <c r="N33" i="61"/>
  <c r="M33" i="61"/>
  <c r="L33" i="61"/>
  <c r="G33" i="61"/>
  <c r="F33" i="61"/>
  <c r="E33" i="61"/>
  <c r="O32" i="61"/>
  <c r="N32" i="61"/>
  <c r="M32" i="61"/>
  <c r="L32" i="61"/>
  <c r="G32" i="61"/>
  <c r="F32" i="61"/>
  <c r="E32" i="61"/>
  <c r="O31" i="61"/>
  <c r="N31" i="61"/>
  <c r="M31" i="61"/>
  <c r="L31" i="61"/>
  <c r="G31" i="61"/>
  <c r="F31" i="61"/>
  <c r="E31" i="61"/>
  <c r="O30" i="61"/>
  <c r="N30" i="61"/>
  <c r="M30" i="61"/>
  <c r="L30" i="61"/>
  <c r="G30" i="61"/>
  <c r="F30" i="61"/>
  <c r="E30" i="61"/>
  <c r="O29" i="61"/>
  <c r="N29" i="61"/>
  <c r="M29" i="61"/>
  <c r="L29" i="61"/>
  <c r="G29" i="61"/>
  <c r="F29" i="61"/>
  <c r="E29" i="61"/>
  <c r="O28" i="61"/>
  <c r="N28" i="61"/>
  <c r="M28" i="61"/>
  <c r="L28" i="61"/>
  <c r="G28" i="61"/>
  <c r="F28" i="61"/>
  <c r="E28" i="61"/>
  <c r="O27" i="61"/>
  <c r="N27" i="61"/>
  <c r="M27" i="61"/>
  <c r="L27" i="61"/>
  <c r="G27" i="61"/>
  <c r="F27" i="61"/>
  <c r="E27" i="61"/>
  <c r="O26" i="61"/>
  <c r="N26" i="61"/>
  <c r="M26" i="61"/>
  <c r="L26" i="61"/>
  <c r="G26" i="61"/>
  <c r="F26" i="61"/>
  <c r="E26" i="61"/>
  <c r="O25" i="61"/>
  <c r="N25" i="61"/>
  <c r="M25" i="61"/>
  <c r="L25" i="61"/>
  <c r="G24" i="61"/>
  <c r="F24" i="61"/>
  <c r="E24" i="61"/>
  <c r="O24" i="61"/>
  <c r="N24" i="61"/>
  <c r="M24" i="61"/>
  <c r="L24" i="61"/>
  <c r="G25" i="61"/>
  <c r="F25" i="61"/>
  <c r="E25" i="61"/>
  <c r="O23" i="61"/>
  <c r="N23" i="61"/>
  <c r="M23" i="61"/>
  <c r="L23" i="61"/>
  <c r="G15" i="61"/>
  <c r="F15" i="61"/>
  <c r="E15" i="61"/>
  <c r="O22" i="61"/>
  <c r="N18" i="61"/>
  <c r="M18" i="61"/>
  <c r="L18" i="61"/>
  <c r="G14" i="61"/>
  <c r="F14" i="61"/>
  <c r="E14" i="61"/>
  <c r="O21" i="61"/>
  <c r="N17" i="61"/>
  <c r="M17" i="61"/>
  <c r="L17" i="61"/>
  <c r="G18" i="61"/>
  <c r="F18" i="61"/>
  <c r="E18" i="61"/>
  <c r="O20" i="61"/>
  <c r="N4" i="61"/>
  <c r="M4" i="61"/>
  <c r="L4" i="61"/>
  <c r="G10" i="61"/>
  <c r="F10" i="61"/>
  <c r="E10" i="61"/>
  <c r="O19" i="61"/>
  <c r="N6" i="61"/>
  <c r="M6" i="61"/>
  <c r="L6" i="61"/>
  <c r="G12" i="61"/>
  <c r="F12" i="61"/>
  <c r="E12" i="61"/>
  <c r="O18" i="61"/>
  <c r="N21" i="61"/>
  <c r="M21" i="61"/>
  <c r="L21" i="61"/>
  <c r="G21" i="61"/>
  <c r="F21" i="61"/>
  <c r="E21" i="61"/>
  <c r="O17" i="61"/>
  <c r="N19" i="61"/>
  <c r="M19" i="61"/>
  <c r="L19" i="61"/>
  <c r="G16" i="61"/>
  <c r="F16" i="61"/>
  <c r="E16" i="61"/>
  <c r="O16" i="61"/>
  <c r="N12" i="61"/>
  <c r="M12" i="61"/>
  <c r="L12" i="61"/>
  <c r="G11" i="61"/>
  <c r="F11" i="61"/>
  <c r="E11" i="61"/>
  <c r="O15" i="61"/>
  <c r="N15" i="61"/>
  <c r="M15" i="61"/>
  <c r="L15" i="61"/>
  <c r="G19" i="61"/>
  <c r="F19" i="61"/>
  <c r="E19" i="61"/>
  <c r="O14" i="61"/>
  <c r="N9" i="61"/>
  <c r="M9" i="61"/>
  <c r="L9" i="61"/>
  <c r="G4" i="61"/>
  <c r="F4" i="61"/>
  <c r="E4" i="61"/>
  <c r="O13" i="61"/>
  <c r="N22" i="61"/>
  <c r="M22" i="61"/>
  <c r="I13" i="61"/>
  <c r="G23" i="61"/>
  <c r="F23" i="61"/>
  <c r="E23" i="61"/>
  <c r="B13" i="61"/>
  <c r="O12" i="61"/>
  <c r="N11" i="61"/>
  <c r="M11" i="61"/>
  <c r="L11" i="61"/>
  <c r="I12" i="61"/>
  <c r="G6" i="61"/>
  <c r="F6" i="61"/>
  <c r="E6" i="61"/>
  <c r="O11" i="61"/>
  <c r="N20" i="61"/>
  <c r="M20" i="61"/>
  <c r="L20" i="61"/>
  <c r="G22" i="61"/>
  <c r="F22" i="61"/>
  <c r="E22" i="61"/>
  <c r="O10" i="61"/>
  <c r="N13" i="61"/>
  <c r="M13" i="61"/>
  <c r="L13" i="61"/>
  <c r="G8" i="61"/>
  <c r="F8" i="61"/>
  <c r="E8" i="61"/>
  <c r="O9" i="61"/>
  <c r="N16" i="61"/>
  <c r="M16" i="61"/>
  <c r="L16" i="61"/>
  <c r="G17" i="61"/>
  <c r="F17" i="61"/>
  <c r="E17" i="61"/>
  <c r="O8" i="61"/>
  <c r="N14" i="61"/>
  <c r="M14" i="61"/>
  <c r="L14" i="61"/>
  <c r="G20" i="61"/>
  <c r="F20" i="61"/>
  <c r="E20" i="61"/>
  <c r="O7" i="61"/>
  <c r="N5" i="61"/>
  <c r="M5" i="61"/>
  <c r="L5" i="61"/>
  <c r="G7" i="61"/>
  <c r="F7" i="61"/>
  <c r="E7" i="61"/>
  <c r="O6" i="61"/>
  <c r="N10" i="61"/>
  <c r="M10" i="61"/>
  <c r="L10" i="61"/>
  <c r="G9" i="61"/>
  <c r="F9" i="61"/>
  <c r="E9" i="61"/>
  <c r="O5" i="61"/>
  <c r="N7" i="61"/>
  <c r="M7" i="61"/>
  <c r="L7" i="61"/>
  <c r="G13" i="61"/>
  <c r="F13" i="61"/>
  <c r="E13" i="61"/>
  <c r="O4" i="61"/>
  <c r="N8" i="61"/>
  <c r="M8" i="61"/>
  <c r="L8" i="61"/>
  <c r="G5" i="61"/>
  <c r="F5" i="61"/>
  <c r="E5" i="61"/>
  <c r="N84" i="60"/>
  <c r="N83" i="60"/>
  <c r="N82" i="60"/>
  <c r="N81" i="60"/>
  <c r="M81" i="60"/>
  <c r="F81" i="60"/>
  <c r="N80" i="60"/>
  <c r="M80" i="60"/>
  <c r="G80" i="60"/>
  <c r="F80" i="60"/>
  <c r="E80" i="60"/>
  <c r="N79" i="60"/>
  <c r="M79" i="60"/>
  <c r="G79" i="60"/>
  <c r="F79" i="60"/>
  <c r="E79" i="60"/>
  <c r="N78" i="60"/>
  <c r="M78" i="60"/>
  <c r="L78" i="60"/>
  <c r="G78" i="60"/>
  <c r="F78" i="60"/>
  <c r="E78" i="60"/>
  <c r="N77" i="60"/>
  <c r="M77" i="60"/>
  <c r="L77" i="60"/>
  <c r="G77" i="60"/>
  <c r="F77" i="60"/>
  <c r="E77" i="60"/>
  <c r="N76" i="60"/>
  <c r="M76" i="60"/>
  <c r="L76" i="60"/>
  <c r="G76" i="60"/>
  <c r="F76" i="60"/>
  <c r="E76" i="60"/>
  <c r="N75" i="60"/>
  <c r="M75" i="60"/>
  <c r="L75" i="60"/>
  <c r="G75" i="60"/>
  <c r="F75" i="60"/>
  <c r="E75" i="60"/>
  <c r="N74" i="60"/>
  <c r="M74" i="60"/>
  <c r="L74" i="60"/>
  <c r="G74" i="60"/>
  <c r="F74" i="60"/>
  <c r="E74" i="60"/>
  <c r="N73" i="60"/>
  <c r="M73" i="60"/>
  <c r="L73" i="60"/>
  <c r="G73" i="60"/>
  <c r="F73" i="60"/>
  <c r="E73" i="60"/>
  <c r="N72" i="60"/>
  <c r="M72" i="60"/>
  <c r="L72" i="60"/>
  <c r="G72" i="60"/>
  <c r="F72" i="60"/>
  <c r="E72" i="60"/>
  <c r="N71" i="60"/>
  <c r="M71" i="60"/>
  <c r="L71" i="60"/>
  <c r="G71" i="60"/>
  <c r="F71" i="60"/>
  <c r="E71" i="60"/>
  <c r="N70" i="60"/>
  <c r="M70" i="60"/>
  <c r="L70" i="60"/>
  <c r="G70" i="60"/>
  <c r="F70" i="60"/>
  <c r="E70" i="60"/>
  <c r="N69" i="60"/>
  <c r="M69" i="60"/>
  <c r="L69" i="60"/>
  <c r="G69" i="60"/>
  <c r="F69" i="60"/>
  <c r="E69" i="60"/>
  <c r="N68" i="60"/>
  <c r="M68" i="60"/>
  <c r="L68" i="60"/>
  <c r="G68" i="60"/>
  <c r="F68" i="60"/>
  <c r="E68" i="60"/>
  <c r="N67" i="60"/>
  <c r="M67" i="60"/>
  <c r="L67" i="60"/>
  <c r="G67" i="60"/>
  <c r="F67" i="60"/>
  <c r="E67" i="60"/>
  <c r="N66" i="60"/>
  <c r="M66" i="60"/>
  <c r="L66" i="60"/>
  <c r="G66" i="60"/>
  <c r="F66" i="60"/>
  <c r="E66" i="60"/>
  <c r="N65" i="60"/>
  <c r="M65" i="60"/>
  <c r="L65" i="60"/>
  <c r="G65" i="60"/>
  <c r="F65" i="60"/>
  <c r="E65" i="60"/>
  <c r="N64" i="60"/>
  <c r="M64" i="60"/>
  <c r="L64" i="60"/>
  <c r="G64" i="60"/>
  <c r="F64" i="60"/>
  <c r="E64" i="60"/>
  <c r="N63" i="60"/>
  <c r="M63" i="60"/>
  <c r="L63" i="60"/>
  <c r="G63" i="60"/>
  <c r="F63" i="60"/>
  <c r="E63" i="60"/>
  <c r="N62" i="60"/>
  <c r="M62" i="60"/>
  <c r="L62" i="60"/>
  <c r="G62" i="60"/>
  <c r="F62" i="60"/>
  <c r="E62" i="60"/>
  <c r="N61" i="60"/>
  <c r="M61" i="60"/>
  <c r="L61" i="60"/>
  <c r="G61" i="60"/>
  <c r="F61" i="60"/>
  <c r="E61" i="60"/>
  <c r="N60" i="60"/>
  <c r="M60" i="60"/>
  <c r="L60" i="60"/>
  <c r="G60" i="60"/>
  <c r="F60" i="60"/>
  <c r="E60" i="60"/>
  <c r="N59" i="60"/>
  <c r="M59" i="60"/>
  <c r="L59" i="60"/>
  <c r="G59" i="60"/>
  <c r="F59" i="60"/>
  <c r="E59" i="60"/>
  <c r="N58" i="60"/>
  <c r="M58" i="60"/>
  <c r="L58" i="60"/>
  <c r="G58" i="60"/>
  <c r="F58" i="60"/>
  <c r="E58" i="60"/>
  <c r="N57" i="60"/>
  <c r="M57" i="60"/>
  <c r="L57" i="60"/>
  <c r="G57" i="60"/>
  <c r="F57" i="60"/>
  <c r="E57" i="60"/>
  <c r="N56" i="60"/>
  <c r="M56" i="60"/>
  <c r="L56" i="60"/>
  <c r="G56" i="60"/>
  <c r="F56" i="60"/>
  <c r="E56" i="60"/>
  <c r="N55" i="60"/>
  <c r="M55" i="60"/>
  <c r="L55" i="60"/>
  <c r="G55" i="60"/>
  <c r="F55" i="60"/>
  <c r="E55" i="60"/>
  <c r="N54" i="60"/>
  <c r="M54" i="60"/>
  <c r="L54" i="60"/>
  <c r="G54" i="60"/>
  <c r="F54" i="60"/>
  <c r="E54" i="60"/>
  <c r="N53" i="60"/>
  <c r="M53" i="60"/>
  <c r="L53" i="60"/>
  <c r="G53" i="60"/>
  <c r="F53" i="60"/>
  <c r="E53" i="60"/>
  <c r="N52" i="60"/>
  <c r="M52" i="60"/>
  <c r="L52" i="60"/>
  <c r="G52" i="60"/>
  <c r="F52" i="60"/>
  <c r="E52" i="60"/>
  <c r="N51" i="60"/>
  <c r="M51" i="60"/>
  <c r="L51" i="60"/>
  <c r="G51" i="60"/>
  <c r="F51" i="60"/>
  <c r="E51" i="60"/>
  <c r="N50" i="60"/>
  <c r="M50" i="60"/>
  <c r="L50" i="60"/>
  <c r="G50" i="60"/>
  <c r="F50" i="60"/>
  <c r="E50" i="60"/>
  <c r="N49" i="60"/>
  <c r="M49" i="60"/>
  <c r="L49" i="60"/>
  <c r="G49" i="60"/>
  <c r="F49" i="60"/>
  <c r="E49" i="60"/>
  <c r="N48" i="60"/>
  <c r="M48" i="60"/>
  <c r="L48" i="60"/>
  <c r="G48" i="60"/>
  <c r="F48" i="60"/>
  <c r="E48" i="60"/>
  <c r="N47" i="60"/>
  <c r="M47" i="60"/>
  <c r="L47" i="60"/>
  <c r="G47" i="60"/>
  <c r="F47" i="60"/>
  <c r="E47" i="60"/>
  <c r="N46" i="60"/>
  <c r="M46" i="60"/>
  <c r="L46" i="60"/>
  <c r="G46" i="60"/>
  <c r="F46" i="60"/>
  <c r="E46" i="60"/>
  <c r="N45" i="60"/>
  <c r="M45" i="60"/>
  <c r="L45" i="60"/>
  <c r="G45" i="60"/>
  <c r="F45" i="60"/>
  <c r="E45" i="60"/>
  <c r="O44" i="60"/>
  <c r="N44" i="60"/>
  <c r="M44" i="60"/>
  <c r="L44" i="60"/>
  <c r="G44" i="60"/>
  <c r="F44" i="60"/>
  <c r="E44" i="60"/>
  <c r="O43" i="60"/>
  <c r="N43" i="60"/>
  <c r="M43" i="60"/>
  <c r="L43" i="60"/>
  <c r="G43" i="60"/>
  <c r="F43" i="60"/>
  <c r="E43" i="60"/>
  <c r="O42" i="60"/>
  <c r="N42" i="60"/>
  <c r="M42" i="60"/>
  <c r="L42" i="60"/>
  <c r="G42" i="60"/>
  <c r="F42" i="60"/>
  <c r="E42" i="60"/>
  <c r="O41" i="60"/>
  <c r="N41" i="60"/>
  <c r="M41" i="60"/>
  <c r="L41" i="60"/>
  <c r="G41" i="60"/>
  <c r="F41" i="60"/>
  <c r="E41" i="60"/>
  <c r="O40" i="60"/>
  <c r="N40" i="60"/>
  <c r="M40" i="60"/>
  <c r="L40" i="60"/>
  <c r="G40" i="60"/>
  <c r="F40" i="60"/>
  <c r="E40" i="60"/>
  <c r="O39" i="60"/>
  <c r="N39" i="60"/>
  <c r="M39" i="60"/>
  <c r="L39" i="60"/>
  <c r="G39" i="60"/>
  <c r="F39" i="60"/>
  <c r="E39" i="60"/>
  <c r="O38" i="60"/>
  <c r="N38" i="60"/>
  <c r="M38" i="60"/>
  <c r="L38" i="60"/>
  <c r="G38" i="60"/>
  <c r="F38" i="60"/>
  <c r="E38" i="60"/>
  <c r="O37" i="60"/>
  <c r="N37" i="60"/>
  <c r="M37" i="60"/>
  <c r="L37" i="60"/>
  <c r="G37" i="60"/>
  <c r="F37" i="60"/>
  <c r="E37" i="60"/>
  <c r="O36" i="60"/>
  <c r="N36" i="60"/>
  <c r="M36" i="60"/>
  <c r="L36" i="60"/>
  <c r="G36" i="60"/>
  <c r="F36" i="60"/>
  <c r="E36" i="60"/>
  <c r="O35" i="60"/>
  <c r="N35" i="60"/>
  <c r="M35" i="60"/>
  <c r="L35" i="60"/>
  <c r="G35" i="60"/>
  <c r="F35" i="60"/>
  <c r="E35" i="60"/>
  <c r="O34" i="60"/>
  <c r="N34" i="60"/>
  <c r="M34" i="60"/>
  <c r="L34" i="60"/>
  <c r="G34" i="60"/>
  <c r="F34" i="60"/>
  <c r="E34" i="60"/>
  <c r="O33" i="60"/>
  <c r="N33" i="60"/>
  <c r="M33" i="60"/>
  <c r="L33" i="60"/>
  <c r="G33" i="60"/>
  <c r="F33" i="60"/>
  <c r="E33" i="60"/>
  <c r="O32" i="60"/>
  <c r="N32" i="60"/>
  <c r="M32" i="60"/>
  <c r="L32" i="60"/>
  <c r="G32" i="60"/>
  <c r="F32" i="60"/>
  <c r="E32" i="60"/>
  <c r="O31" i="60"/>
  <c r="N31" i="60"/>
  <c r="M31" i="60"/>
  <c r="L31" i="60"/>
  <c r="G31" i="60"/>
  <c r="F31" i="60"/>
  <c r="E31" i="60"/>
  <c r="O30" i="60"/>
  <c r="N30" i="60"/>
  <c r="M30" i="60"/>
  <c r="L30" i="60"/>
  <c r="G30" i="60"/>
  <c r="F30" i="60"/>
  <c r="E30" i="60"/>
  <c r="O29" i="60"/>
  <c r="N29" i="60"/>
  <c r="M29" i="60"/>
  <c r="L29" i="60"/>
  <c r="G29" i="60"/>
  <c r="F29" i="60"/>
  <c r="E29" i="60"/>
  <c r="O28" i="60"/>
  <c r="N28" i="60"/>
  <c r="M28" i="60"/>
  <c r="L28" i="60"/>
  <c r="G28" i="60"/>
  <c r="F28" i="60"/>
  <c r="E28" i="60"/>
  <c r="O27" i="60"/>
  <c r="N27" i="60"/>
  <c r="M27" i="60"/>
  <c r="L27" i="60"/>
  <c r="G27" i="60"/>
  <c r="F27" i="60"/>
  <c r="E27" i="60"/>
  <c r="O26" i="60"/>
  <c r="N26" i="60"/>
  <c r="M26" i="60"/>
  <c r="L26" i="60"/>
  <c r="G26" i="60"/>
  <c r="F26" i="60"/>
  <c r="E26" i="60"/>
  <c r="O25" i="60"/>
  <c r="N25" i="60"/>
  <c r="M25" i="60"/>
  <c r="L25" i="60"/>
  <c r="G25" i="60"/>
  <c r="F25" i="60"/>
  <c r="E25" i="60"/>
  <c r="O24" i="60"/>
  <c r="N22" i="60"/>
  <c r="M22" i="60"/>
  <c r="L22" i="60"/>
  <c r="G23" i="60"/>
  <c r="F23" i="60"/>
  <c r="E23" i="60"/>
  <c r="O23" i="60"/>
  <c r="N5" i="60"/>
  <c r="M5" i="60"/>
  <c r="L5" i="60"/>
  <c r="G9" i="60"/>
  <c r="F9" i="60"/>
  <c r="E9" i="60"/>
  <c r="O22" i="60"/>
  <c r="N15" i="60"/>
  <c r="M15" i="60"/>
  <c r="L15" i="60"/>
  <c r="G6" i="60"/>
  <c r="F6" i="60"/>
  <c r="E6" i="60"/>
  <c r="O21" i="60"/>
  <c r="N7" i="60"/>
  <c r="M7" i="60"/>
  <c r="L7" i="60"/>
  <c r="G17" i="60"/>
  <c r="F17" i="60"/>
  <c r="E17" i="60"/>
  <c r="O20" i="60"/>
  <c r="N13" i="60"/>
  <c r="M13" i="60"/>
  <c r="L13" i="60"/>
  <c r="G12" i="60"/>
  <c r="F12" i="60"/>
  <c r="E12" i="60"/>
  <c r="O19" i="60"/>
  <c r="N23" i="60"/>
  <c r="M23" i="60"/>
  <c r="L23" i="60"/>
  <c r="G18" i="60"/>
  <c r="F18" i="60"/>
  <c r="E18" i="60"/>
  <c r="O18" i="60"/>
  <c r="N17" i="60"/>
  <c r="M17" i="60"/>
  <c r="L17" i="60"/>
  <c r="G8" i="60"/>
  <c r="F8" i="60"/>
  <c r="E8" i="60"/>
  <c r="O17" i="60"/>
  <c r="N11" i="60"/>
  <c r="M11" i="60"/>
  <c r="L11" i="60"/>
  <c r="G24" i="60"/>
  <c r="F24" i="60"/>
  <c r="E24" i="60"/>
  <c r="O16" i="60"/>
  <c r="N24" i="60"/>
  <c r="M24" i="60"/>
  <c r="L24" i="60"/>
  <c r="G13" i="60"/>
  <c r="F13" i="60"/>
  <c r="E13" i="60"/>
  <c r="O15" i="60"/>
  <c r="N14" i="60"/>
  <c r="M14" i="60"/>
  <c r="L14" i="60"/>
  <c r="G10" i="60"/>
  <c r="F10" i="60"/>
  <c r="E10" i="60"/>
  <c r="O14" i="60"/>
  <c r="N16" i="60"/>
  <c r="M16" i="60"/>
  <c r="L16" i="60"/>
  <c r="G14" i="60"/>
  <c r="F14" i="60"/>
  <c r="E14" i="60"/>
  <c r="O13" i="60"/>
  <c r="N10" i="60"/>
  <c r="M10" i="60"/>
  <c r="L10" i="60"/>
  <c r="G15" i="60"/>
  <c r="F15" i="60"/>
  <c r="E15" i="60"/>
  <c r="O12" i="60"/>
  <c r="N12" i="60"/>
  <c r="M12" i="60"/>
  <c r="L12" i="60"/>
  <c r="G4" i="60"/>
  <c r="F4" i="60"/>
  <c r="E4" i="60"/>
  <c r="B12" i="60"/>
  <c r="B13" i="60" s="1"/>
  <c r="O11" i="60"/>
  <c r="N21" i="60"/>
  <c r="M21" i="60"/>
  <c r="L21" i="60"/>
  <c r="G20" i="60"/>
  <c r="F20" i="60"/>
  <c r="E20" i="60"/>
  <c r="B11" i="60"/>
  <c r="O10" i="60"/>
  <c r="N8" i="60"/>
  <c r="M8" i="60"/>
  <c r="L8" i="60"/>
  <c r="G7" i="60"/>
  <c r="F7" i="60"/>
  <c r="E7" i="60"/>
  <c r="B10" i="60"/>
  <c r="O9" i="60"/>
  <c r="N19" i="60"/>
  <c r="M19" i="60"/>
  <c r="L19" i="60"/>
  <c r="G22" i="60"/>
  <c r="F22" i="60"/>
  <c r="E22" i="60"/>
  <c r="B9" i="60"/>
  <c r="O8" i="60"/>
  <c r="N18" i="60"/>
  <c r="M18" i="60"/>
  <c r="L18" i="60"/>
  <c r="G5" i="60"/>
  <c r="F5" i="60"/>
  <c r="E5" i="60"/>
  <c r="O7" i="60"/>
  <c r="N9" i="60"/>
  <c r="M9" i="60"/>
  <c r="L9" i="60"/>
  <c r="G21" i="60"/>
  <c r="F21" i="60"/>
  <c r="E21" i="60"/>
  <c r="O6" i="60"/>
  <c r="N6" i="60"/>
  <c r="M6" i="60"/>
  <c r="L6" i="60"/>
  <c r="G11" i="60"/>
  <c r="F11" i="60"/>
  <c r="E11" i="60"/>
  <c r="O5" i="60"/>
  <c r="N20" i="60"/>
  <c r="M20" i="60"/>
  <c r="L20" i="60"/>
  <c r="G16" i="60"/>
  <c r="F16" i="60"/>
  <c r="E16" i="60"/>
  <c r="B5" i="60"/>
  <c r="O4" i="60"/>
  <c r="N4" i="60"/>
  <c r="M4" i="60"/>
  <c r="L4" i="60"/>
  <c r="G19" i="60"/>
  <c r="F19" i="60"/>
  <c r="B4" i="60"/>
  <c r="B12" i="55"/>
  <c r="B13" i="55" s="1"/>
  <c r="B11" i="55"/>
  <c r="B10" i="55"/>
  <c r="B9" i="55"/>
  <c r="B8" i="55"/>
  <c r="B7" i="55"/>
  <c r="B6" i="55"/>
  <c r="B5" i="55"/>
  <c r="B4" i="55"/>
  <c r="B13" i="46"/>
  <c r="B12" i="46"/>
  <c r="B11" i="46"/>
  <c r="B10" i="46"/>
  <c r="B9" i="46"/>
  <c r="B8" i="46"/>
  <c r="B7" i="46"/>
  <c r="B6" i="46"/>
  <c r="B5" i="46"/>
  <c r="B4" i="46"/>
  <c r="B13" i="47"/>
  <c r="B12" i="47"/>
  <c r="B11" i="47"/>
  <c r="B10" i="47"/>
  <c r="B9" i="47"/>
  <c r="B8" i="47"/>
  <c r="B7" i="47"/>
  <c r="B6" i="47"/>
  <c r="B5" i="47"/>
  <c r="B4" i="47"/>
  <c r="I11" i="55"/>
  <c r="I12" i="55" s="1"/>
  <c r="I13" i="55" s="1"/>
  <c r="I11" i="46"/>
  <c r="I12" i="46" s="1"/>
  <c r="I13" i="46" s="1"/>
  <c r="I11" i="47"/>
  <c r="I12" i="47" s="1"/>
  <c r="I13" i="47" s="1"/>
  <c r="I10" i="55"/>
  <c r="I10" i="46"/>
  <c r="I10" i="47"/>
  <c r="I9" i="55"/>
  <c r="I9" i="46"/>
  <c r="I9" i="47"/>
  <c r="I8" i="55"/>
  <c r="I8" i="46"/>
  <c r="I8" i="47"/>
  <c r="I7" i="55"/>
  <c r="I7" i="46"/>
  <c r="I7" i="47"/>
  <c r="I6" i="55"/>
  <c r="I6" i="46"/>
  <c r="I6" i="47"/>
  <c r="I5" i="55"/>
  <c r="I5" i="46"/>
  <c r="I5" i="47"/>
  <c r="I4" i="55"/>
  <c r="I4" i="46"/>
  <c r="I4" i="47"/>
  <c r="I13" i="54"/>
  <c r="I12" i="54"/>
  <c r="I13" i="53"/>
  <c r="I12" i="53"/>
  <c r="I12" i="50"/>
  <c r="I13" i="50" s="1"/>
  <c r="I13" i="49"/>
  <c r="I12" i="49"/>
  <c r="B12" i="54"/>
  <c r="B13" i="54" s="1"/>
  <c r="B13" i="53"/>
  <c r="B12" i="53"/>
  <c r="B12" i="50"/>
  <c r="B13" i="50" s="1"/>
  <c r="B13" i="49"/>
  <c r="B12" i="49"/>
  <c r="A21" i="45"/>
  <c r="I721" i="1"/>
  <c r="I720" i="1"/>
  <c r="I719" i="1"/>
  <c r="I718" i="1"/>
  <c r="I717" i="1"/>
  <c r="I716" i="1"/>
  <c r="I715" i="1"/>
  <c r="I714" i="1"/>
  <c r="I713" i="1"/>
  <c r="I712"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A23" i="40"/>
  <c r="A22" i="40"/>
  <c r="A21" i="40"/>
  <c r="A20" i="40"/>
  <c r="A19" i="40"/>
  <c r="A18" i="40"/>
  <c r="A17" i="40"/>
  <c r="A16" i="40"/>
  <c r="A15" i="40"/>
  <c r="A14" i="40"/>
  <c r="A13" i="40"/>
  <c r="A12" i="40"/>
  <c r="A11" i="40"/>
  <c r="A10" i="40"/>
  <c r="A9" i="40"/>
  <c r="A8" i="40"/>
  <c r="A7" i="40"/>
  <c r="A6" i="40"/>
  <c r="A5" i="40"/>
  <c r="A4" i="40"/>
  <c r="B4" i="40" s="1"/>
  <c r="A22" i="39"/>
  <c r="A23" i="39" s="1"/>
  <c r="A21" i="39"/>
  <c r="A20" i="39"/>
  <c r="A19" i="39"/>
  <c r="A18" i="39"/>
  <c r="A16" i="39"/>
  <c r="A17" i="39" s="1"/>
  <c r="A15" i="39"/>
  <c r="A14" i="39"/>
  <c r="A13" i="39"/>
  <c r="A12" i="39"/>
  <c r="A11" i="39"/>
  <c r="A10" i="39"/>
  <c r="A9" i="39"/>
  <c r="A8" i="39"/>
  <c r="A7" i="39"/>
  <c r="A6" i="39"/>
  <c r="A5" i="39"/>
  <c r="A4" i="39"/>
  <c r="A22" i="38"/>
  <c r="A21" i="38"/>
  <c r="A20" i="38"/>
  <c r="A19" i="38"/>
  <c r="A18" i="38"/>
  <c r="A17" i="38"/>
  <c r="A16" i="38"/>
  <c r="A15" i="38"/>
  <c r="A14" i="38"/>
  <c r="A13" i="38"/>
  <c r="A12" i="38"/>
  <c r="A11" i="38"/>
  <c r="A10" i="38"/>
  <c r="A9" i="38"/>
  <c r="A8" i="38"/>
  <c r="A7" i="38"/>
  <c r="A6" i="38"/>
  <c r="A5" i="38"/>
  <c r="A4" i="38"/>
  <c r="A23" i="37"/>
  <c r="A22" i="37"/>
  <c r="A21" i="37"/>
  <c r="A20" i="37"/>
  <c r="A19" i="37"/>
  <c r="A18" i="37"/>
  <c r="A17" i="37"/>
  <c r="A16" i="37"/>
  <c r="A15" i="37"/>
  <c r="A14" i="37"/>
  <c r="A13" i="37"/>
  <c r="A12" i="37"/>
  <c r="A11" i="37"/>
  <c r="A9" i="37"/>
  <c r="A8" i="37"/>
  <c r="A6" i="37"/>
  <c r="A5" i="37"/>
  <c r="A4" i="37"/>
  <c r="A23" i="36"/>
  <c r="A22" i="36"/>
  <c r="A21" i="36"/>
  <c r="A20" i="36"/>
  <c r="A19" i="36"/>
  <c r="A18" i="36"/>
  <c r="A17" i="36"/>
  <c r="A16" i="36"/>
  <c r="A15" i="36"/>
  <c r="A14" i="36"/>
  <c r="A13" i="36"/>
  <c r="A12" i="36"/>
  <c r="A11" i="36"/>
  <c r="A10" i="36"/>
  <c r="A9" i="36"/>
  <c r="A8" i="36"/>
  <c r="A7" i="36"/>
  <c r="A6" i="36"/>
  <c r="A5" i="36"/>
  <c r="A4" i="36"/>
  <c r="A22" i="35"/>
  <c r="A23" i="35" s="1"/>
  <c r="A21" i="35"/>
  <c r="A20" i="35"/>
  <c r="A19" i="35"/>
  <c r="A18" i="35"/>
  <c r="A17" i="35"/>
  <c r="A16" i="35"/>
  <c r="A15" i="35"/>
  <c r="A13" i="35"/>
  <c r="A14" i="35" s="1"/>
  <c r="A12" i="35"/>
  <c r="A11" i="35"/>
  <c r="A10" i="35"/>
  <c r="A9" i="35"/>
  <c r="A8" i="35"/>
  <c r="A6" i="35"/>
  <c r="A7" i="35" s="1"/>
  <c r="A5" i="35"/>
  <c r="A4" i="35"/>
  <c r="A23" i="34"/>
  <c r="A22" i="34"/>
  <c r="A21" i="34"/>
  <c r="A20" i="34"/>
  <c r="A19" i="34"/>
  <c r="A18" i="34"/>
  <c r="A17" i="34"/>
  <c r="A16" i="34"/>
  <c r="A15" i="34"/>
  <c r="A14" i="34"/>
  <c r="A13" i="34"/>
  <c r="A12" i="34"/>
  <c r="A11" i="34"/>
  <c r="A10" i="34"/>
  <c r="A9" i="34"/>
  <c r="A8" i="34"/>
  <c r="A7" i="34"/>
  <c r="A6" i="34"/>
  <c r="A5" i="34"/>
  <c r="A4" i="34"/>
  <c r="A23" i="33"/>
  <c r="A22" i="33"/>
  <c r="A21" i="33"/>
  <c r="A20" i="33"/>
  <c r="A19" i="33"/>
  <c r="A17" i="33"/>
  <c r="A18" i="33" s="1"/>
  <c r="A16" i="33"/>
  <c r="A15" i="33"/>
  <c r="A14" i="33"/>
  <c r="A13" i="33"/>
  <c r="A12" i="33"/>
  <c r="A11" i="33"/>
  <c r="A10" i="33"/>
  <c r="A9" i="33"/>
  <c r="A8" i="33"/>
  <c r="A7" i="33"/>
  <c r="A6" i="33"/>
  <c r="A5" i="33"/>
  <c r="A4" i="33"/>
  <c r="A11" i="32"/>
  <c r="A10" i="32"/>
  <c r="A9" i="32"/>
  <c r="A8" i="32"/>
  <c r="A7" i="32"/>
  <c r="A6" i="32"/>
  <c r="A5" i="32"/>
  <c r="A4" i="32"/>
  <c r="A23" i="31"/>
  <c r="A22" i="31"/>
  <c r="A11" i="31"/>
  <c r="B12" i="31" s="1"/>
  <c r="B13" i="31" s="1"/>
  <c r="A10" i="31"/>
  <c r="A9" i="31"/>
  <c r="A8" i="31"/>
  <c r="A7" i="31"/>
  <c r="A6" i="31"/>
  <c r="A5" i="31"/>
  <c r="A4" i="31"/>
  <c r="A23" i="30"/>
  <c r="A22" i="30"/>
  <c r="A21" i="30"/>
  <c r="A20" i="30"/>
  <c r="A19" i="30"/>
  <c r="A18" i="30"/>
  <c r="A15" i="30"/>
  <c r="A16" i="30" s="1"/>
  <c r="A17" i="30" s="1"/>
  <c r="A14" i="30"/>
  <c r="A13" i="30"/>
  <c r="A12" i="30"/>
  <c r="A11" i="30"/>
  <c r="A10" i="30"/>
  <c r="A9" i="30"/>
  <c r="A8" i="30"/>
  <c r="A7" i="30"/>
  <c r="A6" i="30"/>
  <c r="A5" i="30"/>
  <c r="A4" i="30"/>
  <c r="A23" i="29"/>
  <c r="A22" i="29"/>
  <c r="A21" i="29"/>
  <c r="A20" i="29"/>
  <c r="A19" i="29"/>
  <c r="A18" i="29"/>
  <c r="A17" i="29"/>
  <c r="A16" i="29"/>
  <c r="A15" i="29"/>
  <c r="A14" i="29"/>
  <c r="A13" i="29"/>
  <c r="A12" i="29"/>
  <c r="A10" i="29"/>
  <c r="A11" i="29" s="1"/>
  <c r="A9" i="29"/>
  <c r="A8" i="29"/>
  <c r="A6" i="29"/>
  <c r="A5" i="29"/>
  <c r="A4" i="29"/>
  <c r="A23" i="28"/>
  <c r="A22" i="28"/>
  <c r="A21" i="28"/>
  <c r="A20" i="28"/>
  <c r="A19" i="28"/>
  <c r="A18" i="28"/>
  <c r="A17" i="28"/>
  <c r="A16" i="28"/>
  <c r="A15" i="28"/>
  <c r="A14" i="28"/>
  <c r="A13" i="28"/>
  <c r="A12" i="28"/>
  <c r="A11" i="28"/>
  <c r="A10" i="28"/>
  <c r="A8" i="28"/>
  <c r="A9" i="28" s="1"/>
  <c r="A7" i="28"/>
  <c r="A6" i="28"/>
  <c r="A5" i="28"/>
  <c r="A4" i="28"/>
  <c r="A23" i="27"/>
  <c r="A22" i="27"/>
  <c r="A21" i="27"/>
  <c r="A20" i="27"/>
  <c r="A19" i="27"/>
  <c r="A18" i="27"/>
  <c r="A17" i="27"/>
  <c r="A16" i="27"/>
  <c r="A15" i="27"/>
  <c r="A14" i="27"/>
  <c r="A13" i="27"/>
  <c r="A12" i="27"/>
  <c r="A11" i="27"/>
  <c r="A10" i="27"/>
  <c r="A9" i="27"/>
  <c r="A8" i="27"/>
  <c r="A7" i="27"/>
  <c r="A6" i="27"/>
  <c r="A5" i="27"/>
  <c r="A4" i="27"/>
  <c r="A23" i="26"/>
  <c r="A22" i="26"/>
  <c r="A11" i="26"/>
  <c r="A10" i="26"/>
  <c r="A9" i="26"/>
  <c r="A8" i="26"/>
  <c r="A7" i="26"/>
  <c r="A6" i="26"/>
  <c r="A5" i="26"/>
  <c r="A4" i="26"/>
  <c r="A23" i="25"/>
  <c r="A22" i="25"/>
  <c r="A21" i="25"/>
  <c r="A20" i="25"/>
  <c r="A19" i="25"/>
  <c r="A18" i="25"/>
  <c r="A17" i="25"/>
  <c r="A16" i="25"/>
  <c r="A15" i="25"/>
  <c r="A13" i="25"/>
  <c r="A14" i="25" s="1"/>
  <c r="A12" i="25"/>
  <c r="A11" i="25"/>
  <c r="A10" i="25"/>
  <c r="A9" i="25"/>
  <c r="A8" i="25"/>
  <c r="A7" i="25"/>
  <c r="A6" i="25"/>
  <c r="A5" i="25"/>
  <c r="A4" i="25"/>
  <c r="A23" i="24"/>
  <c r="A22" i="24"/>
  <c r="A21" i="24"/>
  <c r="A20" i="24"/>
  <c r="A19" i="24"/>
  <c r="A18" i="24"/>
  <c r="A17" i="24"/>
  <c r="A16" i="24"/>
  <c r="A15" i="24"/>
  <c r="A14" i="24"/>
  <c r="A13" i="24"/>
  <c r="A12" i="24"/>
  <c r="A11" i="24"/>
  <c r="A10" i="24"/>
  <c r="A9" i="24"/>
  <c r="A8" i="24"/>
  <c r="A7" i="24"/>
  <c r="A6" i="24"/>
  <c r="A5" i="24"/>
  <c r="A4" i="24"/>
  <c r="A23" i="23"/>
  <c r="A22" i="23"/>
  <c r="A21" i="23"/>
  <c r="A20" i="23"/>
  <c r="A19" i="23"/>
  <c r="A18" i="23"/>
  <c r="A17" i="23"/>
  <c r="A16" i="23"/>
  <c r="A15" i="23"/>
  <c r="A14" i="23"/>
  <c r="A13" i="23"/>
  <c r="A12" i="23"/>
  <c r="A11" i="23"/>
  <c r="A10" i="23"/>
  <c r="A9" i="23"/>
  <c r="A8" i="23"/>
  <c r="A7" i="23"/>
  <c r="A6" i="23"/>
  <c r="A5" i="23"/>
  <c r="A4" i="23"/>
  <c r="A23" i="22"/>
  <c r="A22" i="22"/>
  <c r="A21" i="22"/>
  <c r="A20" i="22"/>
  <c r="A19" i="22"/>
  <c r="A18" i="22"/>
  <c r="A17" i="22"/>
  <c r="A16" i="22"/>
  <c r="A15" i="22"/>
  <c r="A14" i="22"/>
  <c r="A13" i="22"/>
  <c r="A12" i="22"/>
  <c r="A11" i="22"/>
  <c r="A10" i="22"/>
  <c r="A9" i="22"/>
  <c r="A8" i="22"/>
  <c r="A7" i="22"/>
  <c r="A6" i="22"/>
  <c r="A5" i="22"/>
  <c r="A4" i="22"/>
  <c r="A23" i="41"/>
  <c r="A22" i="41"/>
  <c r="A21" i="41"/>
  <c r="A20" i="41"/>
  <c r="A19" i="41"/>
  <c r="A18" i="41"/>
  <c r="A17" i="41"/>
  <c r="A16" i="41"/>
  <c r="A15" i="41"/>
  <c r="A14" i="41"/>
  <c r="A13" i="41"/>
  <c r="A12" i="41"/>
  <c r="A11" i="41"/>
  <c r="A10" i="41"/>
  <c r="A9" i="41"/>
  <c r="A8" i="41"/>
  <c r="A7" i="41"/>
  <c r="A6" i="41"/>
  <c r="A5" i="41"/>
  <c r="A4" i="41"/>
  <c r="H23" i="40"/>
  <c r="H22" i="40"/>
  <c r="H21" i="40"/>
  <c r="H20" i="40"/>
  <c r="H19" i="40"/>
  <c r="H18" i="40"/>
  <c r="H17" i="40"/>
  <c r="H16" i="40"/>
  <c r="H15" i="40"/>
  <c r="H14" i="40"/>
  <c r="H13" i="40"/>
  <c r="H12" i="40"/>
  <c r="H11" i="40"/>
  <c r="H10" i="40"/>
  <c r="H9" i="40"/>
  <c r="H8" i="40"/>
  <c r="H7" i="40"/>
  <c r="H6" i="40"/>
  <c r="H5" i="40"/>
  <c r="H4" i="40"/>
  <c r="H23" i="39"/>
  <c r="H22" i="39"/>
  <c r="H21" i="39"/>
  <c r="H20" i="39"/>
  <c r="H19" i="39"/>
  <c r="H18" i="39"/>
  <c r="H17" i="39"/>
  <c r="H16" i="39"/>
  <c r="H15" i="39"/>
  <c r="H14" i="39"/>
  <c r="H13" i="39"/>
  <c r="H12" i="39"/>
  <c r="H11" i="39"/>
  <c r="H10" i="39"/>
  <c r="H9" i="39"/>
  <c r="H8" i="39"/>
  <c r="H7" i="39"/>
  <c r="H6" i="39"/>
  <c r="H5" i="39"/>
  <c r="H4" i="39"/>
  <c r="H23" i="38"/>
  <c r="H11" i="38"/>
  <c r="H10" i="38"/>
  <c r="H9" i="38"/>
  <c r="H8" i="38"/>
  <c r="H7" i="38"/>
  <c r="H6" i="38"/>
  <c r="H5" i="38"/>
  <c r="H4" i="38"/>
  <c r="H22" i="37"/>
  <c r="H23" i="37" s="1"/>
  <c r="H21" i="37"/>
  <c r="H20" i="37"/>
  <c r="H19" i="37"/>
  <c r="H18" i="37"/>
  <c r="H17" i="37"/>
  <c r="H16" i="37"/>
  <c r="H15" i="37"/>
  <c r="H14" i="37"/>
  <c r="H13" i="37"/>
  <c r="H12" i="37"/>
  <c r="H11" i="37"/>
  <c r="H10" i="37"/>
  <c r="H9" i="37"/>
  <c r="H8" i="37"/>
  <c r="H6" i="37"/>
  <c r="H7" i="37" s="1"/>
  <c r="H5" i="37"/>
  <c r="H4" i="37"/>
  <c r="H23" i="36"/>
  <c r="H22" i="36"/>
  <c r="H21" i="36"/>
  <c r="H20" i="36"/>
  <c r="H19" i="36"/>
  <c r="H18" i="36"/>
  <c r="H17" i="36"/>
  <c r="H16" i="36"/>
  <c r="H15" i="36"/>
  <c r="H13" i="36"/>
  <c r="H14" i="36" s="1"/>
  <c r="H12" i="36"/>
  <c r="H11" i="36"/>
  <c r="H10" i="36"/>
  <c r="H9" i="36"/>
  <c r="H8" i="36"/>
  <c r="H7" i="36"/>
  <c r="H6" i="36"/>
  <c r="H5" i="36"/>
  <c r="H4" i="36"/>
  <c r="H22" i="35"/>
  <c r="H23" i="35" s="1"/>
  <c r="H20" i="35"/>
  <c r="H21" i="35" s="1"/>
  <c r="H19" i="35"/>
  <c r="H18" i="35"/>
  <c r="H17" i="35"/>
  <c r="H16" i="35"/>
  <c r="H15" i="35"/>
  <c r="H14" i="35"/>
  <c r="H13" i="35"/>
  <c r="H12" i="35"/>
  <c r="H11" i="35"/>
  <c r="H10" i="35"/>
  <c r="H9" i="35"/>
  <c r="H8" i="35"/>
  <c r="H7" i="35"/>
  <c r="H6" i="35"/>
  <c r="H5" i="35"/>
  <c r="H4" i="35"/>
  <c r="H23" i="34"/>
  <c r="H22" i="34"/>
  <c r="H21" i="34"/>
  <c r="H20" i="34"/>
  <c r="H19" i="34"/>
  <c r="H18" i="34"/>
  <c r="H17" i="34"/>
  <c r="H16" i="34"/>
  <c r="H15" i="34"/>
  <c r="H14" i="34"/>
  <c r="H13" i="34"/>
  <c r="H12" i="34"/>
  <c r="H11" i="34"/>
  <c r="H10" i="34"/>
  <c r="H9" i="34"/>
  <c r="H8" i="34"/>
  <c r="H7" i="34"/>
  <c r="H6" i="34"/>
  <c r="H5" i="34"/>
  <c r="H4" i="34"/>
  <c r="H23" i="33"/>
  <c r="H22" i="33"/>
  <c r="H21" i="33"/>
  <c r="H20" i="33"/>
  <c r="H19" i="33"/>
  <c r="H18" i="33"/>
  <c r="H17" i="33"/>
  <c r="H16" i="33"/>
  <c r="H15" i="33"/>
  <c r="H14" i="33"/>
  <c r="H13" i="33"/>
  <c r="H12" i="33"/>
  <c r="H11" i="33"/>
  <c r="H9" i="33"/>
  <c r="H8" i="33"/>
  <c r="H7" i="33"/>
  <c r="H6" i="33"/>
  <c r="H5" i="33"/>
  <c r="H4" i="33"/>
  <c r="H23" i="32"/>
  <c r="H22" i="32"/>
  <c r="H10" i="32"/>
  <c r="H11" i="32" s="1"/>
  <c r="I12" i="32" s="1"/>
  <c r="I13" i="32" s="1"/>
  <c r="H9" i="32"/>
  <c r="H8" i="32"/>
  <c r="H7" i="32"/>
  <c r="H6" i="32"/>
  <c r="H5" i="32"/>
  <c r="H4" i="32"/>
  <c r="H22" i="31"/>
  <c r="H23" i="31" s="1"/>
  <c r="H11" i="31"/>
  <c r="I12" i="31" s="1"/>
  <c r="I13" i="31" s="1"/>
  <c r="H10" i="31"/>
  <c r="H9" i="31"/>
  <c r="H8" i="31"/>
  <c r="H7" i="31"/>
  <c r="H6" i="31"/>
  <c r="H5" i="31"/>
  <c r="H4" i="31"/>
  <c r="H22" i="30"/>
  <c r="H23" i="30" s="1"/>
  <c r="H21" i="30"/>
  <c r="H20" i="30"/>
  <c r="H19" i="30"/>
  <c r="H18" i="30"/>
  <c r="H16" i="30"/>
  <c r="H17" i="30" s="1"/>
  <c r="H15" i="30"/>
  <c r="H14" i="30"/>
  <c r="H13" i="30"/>
  <c r="H12" i="30"/>
  <c r="H11" i="30"/>
  <c r="H10" i="30"/>
  <c r="H9" i="30"/>
  <c r="H8" i="30"/>
  <c r="H7" i="30"/>
  <c r="H6" i="30"/>
  <c r="H5" i="30"/>
  <c r="H4" i="30"/>
  <c r="H23" i="29"/>
  <c r="H22" i="29"/>
  <c r="H21" i="29"/>
  <c r="H20" i="29"/>
  <c r="H19" i="29"/>
  <c r="H18" i="29"/>
  <c r="H17" i="29"/>
  <c r="H16" i="29"/>
  <c r="H15" i="29"/>
  <c r="H14" i="29"/>
  <c r="H13" i="29"/>
  <c r="H12" i="29"/>
  <c r="H11" i="29"/>
  <c r="H10" i="29"/>
  <c r="H9" i="29"/>
  <c r="H8" i="29"/>
  <c r="H7" i="29"/>
  <c r="H6" i="29"/>
  <c r="H5" i="29"/>
  <c r="H4" i="29"/>
  <c r="H23" i="28"/>
  <c r="H22" i="28"/>
  <c r="H21" i="28"/>
  <c r="H20" i="28"/>
  <c r="H19" i="28"/>
  <c r="H18" i="28"/>
  <c r="H17" i="28"/>
  <c r="H16" i="28"/>
  <c r="H15" i="28"/>
  <c r="H14" i="28"/>
  <c r="H13" i="28"/>
  <c r="H12" i="28"/>
  <c r="H11" i="28"/>
  <c r="H10" i="28"/>
  <c r="H9" i="28"/>
  <c r="H8" i="28"/>
  <c r="H7" i="28"/>
  <c r="H6" i="28"/>
  <c r="H5" i="28"/>
  <c r="H4" i="28"/>
  <c r="H23" i="27"/>
  <c r="H22" i="27"/>
  <c r="H21" i="27"/>
  <c r="H20" i="27"/>
  <c r="H19" i="27"/>
  <c r="H18" i="27"/>
  <c r="H17" i="27"/>
  <c r="H16" i="27"/>
  <c r="H15" i="27"/>
  <c r="H14" i="27"/>
  <c r="H13" i="27"/>
  <c r="H12" i="27"/>
  <c r="H11" i="27"/>
  <c r="H10" i="27"/>
  <c r="H9" i="27"/>
  <c r="H8" i="27"/>
  <c r="H7" i="27"/>
  <c r="H5" i="27"/>
  <c r="H6" i="27" s="1"/>
  <c r="H4" i="27"/>
  <c r="H23" i="26"/>
  <c r="H22" i="26"/>
  <c r="H11" i="26"/>
  <c r="H10" i="26"/>
  <c r="H9" i="26"/>
  <c r="H8" i="26"/>
  <c r="H6" i="26"/>
  <c r="H7" i="26" s="1"/>
  <c r="H5" i="26"/>
  <c r="H4" i="26"/>
  <c r="H23" i="25"/>
  <c r="H22" i="25"/>
  <c r="H11" i="25"/>
  <c r="H10" i="25"/>
  <c r="H9" i="25"/>
  <c r="H8" i="25"/>
  <c r="H7" i="25"/>
  <c r="H5" i="25"/>
  <c r="H6" i="25" s="1"/>
  <c r="H4" i="25"/>
  <c r="H23" i="24"/>
  <c r="H22" i="24"/>
  <c r="H21" i="24"/>
  <c r="H20" i="24"/>
  <c r="H19" i="24"/>
  <c r="H18" i="24"/>
  <c r="H17" i="24"/>
  <c r="H16" i="24"/>
  <c r="H15" i="24"/>
  <c r="H14" i="24"/>
  <c r="H13" i="24"/>
  <c r="H12" i="24"/>
  <c r="H11" i="24"/>
  <c r="H10" i="24"/>
  <c r="H9" i="24"/>
  <c r="H8" i="24"/>
  <c r="H7" i="24"/>
  <c r="H6" i="24"/>
  <c r="H5" i="24"/>
  <c r="H4" i="24"/>
  <c r="H23" i="23"/>
  <c r="H22" i="23"/>
  <c r="H21" i="23"/>
  <c r="H20" i="23"/>
  <c r="H19" i="23"/>
  <c r="H18" i="23"/>
  <c r="H17" i="23"/>
  <c r="H16" i="23"/>
  <c r="H15" i="23"/>
  <c r="H14" i="23"/>
  <c r="H13" i="23"/>
  <c r="H12" i="23"/>
  <c r="H11" i="23"/>
  <c r="H10" i="23"/>
  <c r="H9" i="23"/>
  <c r="H8" i="23"/>
  <c r="H7" i="23"/>
  <c r="H6" i="23"/>
  <c r="H5" i="23"/>
  <c r="H4" i="23"/>
  <c r="H23" i="22"/>
  <c r="H22" i="22"/>
  <c r="H21" i="22"/>
  <c r="H20" i="22"/>
  <c r="H19" i="22"/>
  <c r="H18" i="22"/>
  <c r="H17" i="22"/>
  <c r="H16" i="22"/>
  <c r="H15" i="22"/>
  <c r="H14" i="22"/>
  <c r="H13" i="22"/>
  <c r="H12" i="22"/>
  <c r="H11" i="22"/>
  <c r="H10" i="22"/>
  <c r="H9" i="22"/>
  <c r="H8" i="22"/>
  <c r="H7" i="22"/>
  <c r="H6" i="22"/>
  <c r="H5" i="22"/>
  <c r="H4" i="22"/>
  <c r="H23" i="41"/>
  <c r="H22" i="41"/>
  <c r="H21" i="41"/>
  <c r="H20" i="41"/>
  <c r="H19" i="41"/>
  <c r="H18" i="41"/>
  <c r="H17" i="41"/>
  <c r="H16" i="41"/>
  <c r="H15" i="41"/>
  <c r="H14" i="41"/>
  <c r="H13" i="41"/>
  <c r="H12" i="41"/>
  <c r="H11" i="41"/>
  <c r="H10" i="41"/>
  <c r="H9" i="41"/>
  <c r="H8" i="41"/>
  <c r="H7" i="41"/>
  <c r="H6" i="41"/>
  <c r="H5" i="41"/>
  <c r="H4" i="41"/>
  <c r="A23" i="45"/>
  <c r="A22" i="45"/>
  <c r="A20" i="45"/>
  <c r="A19" i="45"/>
  <c r="A18" i="45"/>
  <c r="A17" i="45"/>
  <c r="A16" i="45"/>
  <c r="A15" i="45"/>
  <c r="A14" i="45"/>
  <c r="A13" i="45"/>
  <c r="A12" i="45"/>
  <c r="A11" i="45"/>
  <c r="A10" i="45"/>
  <c r="A9" i="45"/>
  <c r="A8" i="45"/>
  <c r="A7" i="45"/>
  <c r="A6" i="45"/>
  <c r="A5" i="45"/>
  <c r="A4" i="45"/>
  <c r="H23" i="45"/>
  <c r="H22" i="45"/>
  <c r="H21" i="45"/>
  <c r="H20" i="45"/>
  <c r="H19" i="45"/>
  <c r="H18" i="45"/>
  <c r="H17" i="45"/>
  <c r="H16" i="45"/>
  <c r="H15" i="45"/>
  <c r="H14" i="45"/>
  <c r="H13" i="45"/>
  <c r="H12" i="45"/>
  <c r="H11" i="45"/>
  <c r="H5" i="45"/>
  <c r="H6" i="45" s="1"/>
  <c r="H7" i="45" s="1"/>
  <c r="H8" i="45" s="1"/>
  <c r="H9" i="45" s="1"/>
  <c r="H10" i="45" s="1"/>
  <c r="H4" i="45"/>
  <c r="A23" i="44"/>
  <c r="A22" i="44"/>
  <c r="A21" i="44"/>
  <c r="A20" i="44"/>
  <c r="A19" i="44"/>
  <c r="A18" i="44"/>
  <c r="A17" i="44"/>
  <c r="A16" i="44"/>
  <c r="A15" i="44"/>
  <c r="A14" i="44"/>
  <c r="A13" i="44"/>
  <c r="A12" i="44"/>
  <c r="A11" i="44"/>
  <c r="A10" i="44"/>
  <c r="A9" i="44"/>
  <c r="A8" i="44"/>
  <c r="A7" i="44"/>
  <c r="A6" i="44"/>
  <c r="A5" i="44"/>
  <c r="A4" i="44"/>
  <c r="H23" i="44"/>
  <c r="H22" i="44"/>
  <c r="H21" i="44"/>
  <c r="H20" i="44"/>
  <c r="H19" i="44"/>
  <c r="H18" i="44"/>
  <c r="H17" i="44"/>
  <c r="H16" i="44"/>
  <c r="H15" i="44"/>
  <c r="H14" i="44"/>
  <c r="H13" i="44"/>
  <c r="H12" i="44"/>
  <c r="H11" i="44"/>
  <c r="H10" i="44"/>
  <c r="H9" i="44"/>
  <c r="H8" i="44"/>
  <c r="H7" i="44"/>
  <c r="H6" i="44"/>
  <c r="H5" i="44"/>
  <c r="H4" i="44"/>
  <c r="A23" i="43"/>
  <c r="A22" i="43"/>
  <c r="A21" i="43"/>
  <c r="A20" i="43"/>
  <c r="A19" i="43"/>
  <c r="A18" i="43"/>
  <c r="A17" i="43"/>
  <c r="A16" i="43"/>
  <c r="A15" i="43"/>
  <c r="A14" i="43"/>
  <c r="A13" i="43"/>
  <c r="A12" i="43"/>
  <c r="A11" i="43"/>
  <c r="A10" i="43"/>
  <c r="A9" i="43"/>
  <c r="A8" i="43"/>
  <c r="A7" i="43"/>
  <c r="A6" i="43"/>
  <c r="A5" i="43"/>
  <c r="A4" i="43"/>
  <c r="H23" i="43"/>
  <c r="H22" i="43"/>
  <c r="H21" i="43"/>
  <c r="H20" i="43"/>
  <c r="H19" i="43"/>
  <c r="H18" i="43"/>
  <c r="H17" i="43"/>
  <c r="H16" i="43"/>
  <c r="H15" i="43"/>
  <c r="H14" i="43"/>
  <c r="H13" i="43"/>
  <c r="H12" i="43"/>
  <c r="H11" i="43"/>
  <c r="H10" i="43"/>
  <c r="H9" i="43"/>
  <c r="H8" i="43"/>
  <c r="H7" i="43"/>
  <c r="H6" i="43"/>
  <c r="H5" i="43"/>
  <c r="H4" i="43"/>
  <c r="A23" i="42"/>
  <c r="A22" i="42"/>
  <c r="A21" i="42"/>
  <c r="A20" i="42"/>
  <c r="A19" i="42"/>
  <c r="A18" i="42"/>
  <c r="A17" i="42"/>
  <c r="A16" i="42"/>
  <c r="A15" i="42"/>
  <c r="A14" i="42"/>
  <c r="A13" i="42"/>
  <c r="A12" i="42"/>
  <c r="A11" i="42"/>
  <c r="A10" i="42"/>
  <c r="A9" i="42"/>
  <c r="A8" i="42"/>
  <c r="A7" i="42"/>
  <c r="A6" i="42"/>
  <c r="A5" i="42"/>
  <c r="A4" i="42"/>
  <c r="H23" i="42"/>
  <c r="H22" i="42"/>
  <c r="H20" i="42"/>
  <c r="H21" i="42" s="1"/>
  <c r="H18" i="42"/>
  <c r="H19" i="42" s="1"/>
  <c r="H14" i="42"/>
  <c r="H15" i="42" s="1"/>
  <c r="H16" i="42" s="1"/>
  <c r="H17" i="42" s="1"/>
  <c r="H13" i="42"/>
  <c r="H12" i="42"/>
  <c r="H11" i="42"/>
  <c r="H10" i="42"/>
  <c r="H6" i="42"/>
  <c r="H7" i="42" s="1"/>
  <c r="H5" i="42"/>
  <c r="H4" i="42"/>
  <c r="F44" i="44"/>
  <c r="F43" i="44"/>
  <c r="F42" i="44"/>
  <c r="F41" i="44"/>
  <c r="F40" i="44"/>
  <c r="F39" i="44"/>
  <c r="F38" i="44"/>
  <c r="F37" i="44"/>
  <c r="F36" i="44"/>
  <c r="F35" i="44"/>
  <c r="F34" i="44"/>
  <c r="F33" i="44"/>
  <c r="F32" i="44"/>
  <c r="F31" i="44"/>
  <c r="F30" i="44"/>
  <c r="F29" i="44"/>
  <c r="F28" i="44"/>
  <c r="F27" i="44"/>
  <c r="F26" i="44"/>
  <c r="F25" i="44"/>
  <c r="F24" i="44"/>
  <c r="F23" i="44"/>
  <c r="F22" i="44"/>
  <c r="F21" i="44"/>
  <c r="F20" i="44"/>
  <c r="F19" i="44"/>
  <c r="F18" i="44"/>
  <c r="F17" i="44"/>
  <c r="F16" i="44"/>
  <c r="F15" i="44"/>
  <c r="F14" i="44"/>
  <c r="F13" i="44"/>
  <c r="F12" i="44"/>
  <c r="F11" i="44"/>
  <c r="F10" i="44"/>
  <c r="F9" i="44"/>
  <c r="F8" i="44"/>
  <c r="F7" i="44"/>
  <c r="F6" i="44"/>
  <c r="F5" i="44"/>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F8" i="43"/>
  <c r="F7" i="43"/>
  <c r="F6" i="43"/>
  <c r="F5" i="43"/>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1" i="42"/>
  <c r="F10" i="42"/>
  <c r="F9" i="42"/>
  <c r="F8" i="42"/>
  <c r="F7" i="42"/>
  <c r="F6" i="42"/>
  <c r="F5" i="42"/>
  <c r="F44" i="41"/>
  <c r="F43" i="41"/>
  <c r="F42" i="41"/>
  <c r="F41" i="41"/>
  <c r="F40" i="41"/>
  <c r="F39" i="41"/>
  <c r="F38" i="41"/>
  <c r="F37" i="41"/>
  <c r="F36" i="41"/>
  <c r="F35" i="41"/>
  <c r="F34" i="41"/>
  <c r="F33" i="41"/>
  <c r="F32" i="41"/>
  <c r="F31" i="41"/>
  <c r="F30" i="41"/>
  <c r="F29" i="41"/>
  <c r="F28" i="41"/>
  <c r="F27" i="41"/>
  <c r="F26" i="41"/>
  <c r="F25" i="41"/>
  <c r="F24" i="41"/>
  <c r="F23" i="41"/>
  <c r="F22" i="41"/>
  <c r="F21" i="41"/>
  <c r="F20" i="41"/>
  <c r="F19" i="41"/>
  <c r="F18" i="41"/>
  <c r="F17" i="41"/>
  <c r="F16" i="41"/>
  <c r="F15" i="41"/>
  <c r="F14" i="41"/>
  <c r="F13" i="41"/>
  <c r="F12" i="41"/>
  <c r="F11" i="41"/>
  <c r="F10" i="41"/>
  <c r="F9" i="41"/>
  <c r="F8" i="41"/>
  <c r="F7" i="41"/>
  <c r="F6" i="41"/>
  <c r="F5" i="41"/>
  <c r="F44" i="40"/>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13" i="40"/>
  <c r="F12" i="40"/>
  <c r="F11" i="40"/>
  <c r="F10" i="40"/>
  <c r="F9" i="40"/>
  <c r="F8" i="40"/>
  <c r="F7" i="40"/>
  <c r="F6" i="40"/>
  <c r="F5" i="40"/>
  <c r="F44" i="39"/>
  <c r="F43" i="39"/>
  <c r="F42" i="39"/>
  <c r="F41" i="39"/>
  <c r="F40" i="39"/>
  <c r="F39" i="39"/>
  <c r="F38" i="39"/>
  <c r="F29" i="39"/>
  <c r="F26" i="39"/>
  <c r="F24" i="39"/>
  <c r="F14" i="39"/>
  <c r="F35" i="39"/>
  <c r="F34" i="39"/>
  <c r="F22" i="39"/>
  <c r="F27" i="39"/>
  <c r="F10" i="39"/>
  <c r="F4" i="39"/>
  <c r="F19" i="39"/>
  <c r="F9" i="39"/>
  <c r="F25" i="39"/>
  <c r="F13" i="39"/>
  <c r="F16" i="39"/>
  <c r="F18" i="39"/>
  <c r="F32" i="39"/>
  <c r="F5" i="39"/>
  <c r="F11" i="39"/>
  <c r="F20" i="39"/>
  <c r="F30" i="39"/>
  <c r="F8" i="39"/>
  <c r="F28" i="39"/>
  <c r="F7" i="39"/>
  <c r="F12" i="39"/>
  <c r="F33" i="39"/>
  <c r="F37" i="39"/>
  <c r="F31" i="39"/>
  <c r="F21" i="39"/>
  <c r="F15" i="39"/>
  <c r="F23" i="39"/>
  <c r="F36" i="39"/>
  <c r="F19" i="38"/>
  <c r="F39" i="38"/>
  <c r="F42" i="38"/>
  <c r="F34" i="38"/>
  <c r="F17" i="38"/>
  <c r="F25" i="38"/>
  <c r="F14" i="38"/>
  <c r="F12" i="38"/>
  <c r="F9" i="38"/>
  <c r="F44" i="38"/>
  <c r="F10" i="38"/>
  <c r="F27" i="38"/>
  <c r="F33" i="38"/>
  <c r="F7" i="38"/>
  <c r="F11" i="38"/>
  <c r="F28" i="38"/>
  <c r="F36" i="38"/>
  <c r="F24" i="38"/>
  <c r="F18" i="38"/>
  <c r="F13" i="38"/>
  <c r="F38" i="38"/>
  <c r="F37" i="38"/>
  <c r="F21" i="38"/>
  <c r="F31" i="38"/>
  <c r="F6" i="38"/>
  <c r="F4" i="38"/>
  <c r="F22" i="38"/>
  <c r="F35" i="38"/>
  <c r="F40" i="38"/>
  <c r="F26" i="38"/>
  <c r="F29" i="38"/>
  <c r="F32" i="38"/>
  <c r="F43" i="38"/>
  <c r="F8" i="38"/>
  <c r="F30" i="38"/>
  <c r="F41" i="38"/>
  <c r="F16" i="38"/>
  <c r="F15" i="38"/>
  <c r="F28" i="37"/>
  <c r="F52" i="37"/>
  <c r="F12" i="37"/>
  <c r="F33" i="37"/>
  <c r="F47" i="37"/>
  <c r="F6" i="37"/>
  <c r="F26" i="37"/>
  <c r="F31" i="37"/>
  <c r="F36" i="37"/>
  <c r="F37" i="37"/>
  <c r="F41" i="37"/>
  <c r="F21" i="37"/>
  <c r="F44" i="37"/>
  <c r="F18" i="37"/>
  <c r="F32" i="37"/>
  <c r="F42" i="37"/>
  <c r="F46" i="37"/>
  <c r="F25" i="37"/>
  <c r="F45" i="37"/>
  <c r="F48" i="37"/>
  <c r="F53" i="37"/>
  <c r="F39" i="37"/>
  <c r="F43" i="37"/>
  <c r="F38" i="37"/>
  <c r="F27" i="37"/>
  <c r="F9" i="37"/>
  <c r="F22" i="37"/>
  <c r="F34" i="37"/>
  <c r="F54" i="37"/>
  <c r="F20" i="37"/>
  <c r="F49" i="37"/>
  <c r="F50" i="37"/>
  <c r="F40" i="37"/>
  <c r="F16" i="37"/>
  <c r="F15" i="37"/>
  <c r="F14" i="37"/>
  <c r="F23" i="37"/>
  <c r="F29" i="37"/>
  <c r="F36" i="36"/>
  <c r="F26" i="36"/>
  <c r="F25" i="36"/>
  <c r="F39" i="36"/>
  <c r="F46" i="36"/>
  <c r="F44" i="36"/>
  <c r="F15" i="36"/>
  <c r="F12" i="36"/>
  <c r="F14" i="36"/>
  <c r="F42" i="36"/>
  <c r="F37" i="36"/>
  <c r="F50" i="36"/>
  <c r="F47" i="36"/>
  <c r="F33" i="36"/>
  <c r="F40" i="36"/>
  <c r="F8" i="36"/>
  <c r="F43" i="36"/>
  <c r="F49" i="36"/>
  <c r="F21" i="36"/>
  <c r="F18" i="36"/>
  <c r="F31" i="36"/>
  <c r="F48" i="36"/>
  <c r="F30" i="36"/>
  <c r="F41" i="36"/>
  <c r="F22" i="36"/>
  <c r="F6" i="36"/>
  <c r="F16" i="36"/>
  <c r="F27" i="36"/>
  <c r="F32" i="36"/>
  <c r="F23" i="36"/>
  <c r="F45" i="36"/>
  <c r="F9" i="36"/>
  <c r="F13" i="36"/>
  <c r="F34" i="36"/>
  <c r="F10" i="36"/>
  <c r="F17" i="36"/>
  <c r="F20" i="36"/>
  <c r="F19" i="36"/>
  <c r="F38" i="36"/>
  <c r="F28" i="36"/>
  <c r="F47" i="35"/>
  <c r="F32" i="35"/>
  <c r="F27" i="35"/>
  <c r="F45" i="35"/>
  <c r="F19" i="35"/>
  <c r="F28" i="35"/>
  <c r="F40" i="35"/>
  <c r="F43" i="35"/>
  <c r="F17" i="35"/>
  <c r="F8" i="35"/>
  <c r="F33" i="35"/>
  <c r="F38" i="35"/>
  <c r="F39" i="35"/>
  <c r="F49" i="35"/>
  <c r="F12" i="35"/>
  <c r="F46" i="35"/>
  <c r="F42" i="35"/>
  <c r="F29" i="35"/>
  <c r="F21" i="35"/>
  <c r="F20" i="35"/>
  <c r="F37" i="35"/>
  <c r="F15" i="35"/>
  <c r="F10" i="35"/>
  <c r="F24" i="35"/>
  <c r="F36" i="35"/>
  <c r="F44" i="35"/>
  <c r="F7" i="35"/>
  <c r="F5" i="35"/>
  <c r="F23" i="35"/>
  <c r="F41" i="35"/>
  <c r="F14" i="35"/>
  <c r="F35" i="35"/>
  <c r="F25" i="35"/>
  <c r="F13" i="35"/>
  <c r="F30" i="35"/>
  <c r="F4" i="35"/>
  <c r="F9" i="35"/>
  <c r="F31" i="35"/>
  <c r="F34" i="35"/>
  <c r="F26" i="35"/>
  <c r="F44" i="34"/>
  <c r="F43" i="34"/>
  <c r="F42" i="34"/>
  <c r="F41" i="34"/>
  <c r="F40" i="34"/>
  <c r="F39" i="34"/>
  <c r="F38" i="34"/>
  <c r="F37" i="34"/>
  <c r="F36" i="34"/>
  <c r="F35" i="34"/>
  <c r="F29" i="34"/>
  <c r="F15" i="34"/>
  <c r="F7" i="34"/>
  <c r="F21" i="34"/>
  <c r="F27" i="34"/>
  <c r="F11" i="34"/>
  <c r="F8" i="34"/>
  <c r="F5" i="34"/>
  <c r="F10" i="34"/>
  <c r="F6" i="34"/>
  <c r="F28" i="34"/>
  <c r="F19" i="34"/>
  <c r="F30" i="34"/>
  <c r="F34" i="34"/>
  <c r="F24" i="34"/>
  <c r="F18" i="34"/>
  <c r="F25" i="34"/>
  <c r="F20" i="34"/>
  <c r="F9" i="34"/>
  <c r="F31" i="34"/>
  <c r="F32" i="34"/>
  <c r="F17" i="34"/>
  <c r="F13" i="34"/>
  <c r="F12" i="34"/>
  <c r="F33" i="34"/>
  <c r="F14" i="34"/>
  <c r="F16" i="34"/>
  <c r="F26" i="34"/>
  <c r="F22" i="34"/>
  <c r="F4" i="34"/>
  <c r="F44" i="33"/>
  <c r="F43" i="33"/>
  <c r="F42" i="33"/>
  <c r="F41" i="33"/>
  <c r="F40" i="33"/>
  <c r="F39" i="33"/>
  <c r="F38" i="33"/>
  <c r="F37" i="33"/>
  <c r="F18" i="33"/>
  <c r="F32" i="33"/>
  <c r="F34" i="33"/>
  <c r="F31" i="33"/>
  <c r="F8" i="33"/>
  <c r="F24" i="33"/>
  <c r="F23" i="33"/>
  <c r="F35" i="33"/>
  <c r="F14" i="33"/>
  <c r="F28" i="33"/>
  <c r="F20" i="33"/>
  <c r="F25" i="33"/>
  <c r="F21" i="33"/>
  <c r="F27" i="33"/>
  <c r="F16" i="33"/>
  <c r="F17" i="33"/>
  <c r="F22" i="33"/>
  <c r="F7" i="33"/>
  <c r="F30" i="33"/>
  <c r="F15" i="33"/>
  <c r="F5" i="33"/>
  <c r="F33" i="33"/>
  <c r="F36" i="33"/>
  <c r="F13" i="33"/>
  <c r="F11" i="33"/>
  <c r="F10" i="33"/>
  <c r="F9" i="33"/>
  <c r="F12" i="33"/>
  <c r="F19" i="33"/>
  <c r="F4" i="33"/>
  <c r="F26" i="33"/>
  <c r="F29" i="33"/>
  <c r="F44" i="32"/>
  <c r="F35" i="32"/>
  <c r="F13" i="32"/>
  <c r="F39" i="32"/>
  <c r="F36" i="32"/>
  <c r="F38" i="32"/>
  <c r="F21" i="32"/>
  <c r="F31" i="32"/>
  <c r="F14" i="32"/>
  <c r="F10" i="32"/>
  <c r="F30" i="32"/>
  <c r="F4" i="32"/>
  <c r="F19" i="32"/>
  <c r="F20" i="32"/>
  <c r="F16" i="32"/>
  <c r="F11" i="32"/>
  <c r="F6" i="32"/>
  <c r="F37" i="32"/>
  <c r="F24" i="32"/>
  <c r="F18" i="32"/>
  <c r="F33" i="32"/>
  <c r="F5" i="32"/>
  <c r="F22" i="32"/>
  <c r="F25" i="32"/>
  <c r="F9" i="32"/>
  <c r="F23" i="32"/>
  <c r="F17" i="32"/>
  <c r="F26" i="32"/>
  <c r="F8" i="32"/>
  <c r="F42" i="32"/>
  <c r="F7" i="32"/>
  <c r="F29" i="32"/>
  <c r="F32" i="32"/>
  <c r="F43" i="32"/>
  <c r="F41" i="32"/>
  <c r="F40" i="32"/>
  <c r="F12" i="32"/>
  <c r="F15" i="32"/>
  <c r="F27" i="32"/>
  <c r="F51" i="31"/>
  <c r="F16" i="31"/>
  <c r="F52" i="31"/>
  <c r="F25" i="31"/>
  <c r="F44" i="31"/>
  <c r="F5" i="31"/>
  <c r="F42" i="31"/>
  <c r="F53" i="31"/>
  <c r="F26" i="31"/>
  <c r="F6" i="31"/>
  <c r="F43" i="31"/>
  <c r="F22" i="31"/>
  <c r="F23" i="31"/>
  <c r="F45" i="31"/>
  <c r="F47" i="31"/>
  <c r="F32" i="30"/>
  <c r="F34" i="30"/>
  <c r="F33" i="30"/>
  <c r="F45" i="30"/>
  <c r="F35" i="30"/>
  <c r="F26" i="30"/>
  <c r="F36" i="30"/>
  <c r="F48" i="30"/>
  <c r="F37" i="30"/>
  <c r="F15" i="30"/>
  <c r="F41" i="30"/>
  <c r="F21" i="30"/>
  <c r="F38" i="30"/>
  <c r="F4" i="30"/>
  <c r="F31" i="30"/>
  <c r="F11" i="30"/>
  <c r="F7" i="30"/>
  <c r="F24" i="30"/>
  <c r="F8" i="30"/>
  <c r="F16" i="30"/>
  <c r="F27" i="30"/>
  <c r="F20" i="30"/>
  <c r="F42" i="30"/>
  <c r="F19" i="30"/>
  <c r="F9" i="30"/>
  <c r="F44" i="30"/>
  <c r="F12" i="30"/>
  <c r="F13" i="30"/>
  <c r="F29" i="30"/>
  <c r="F43" i="30"/>
  <c r="F46" i="30"/>
  <c r="F28" i="30"/>
  <c r="F47" i="30"/>
  <c r="F10" i="30"/>
  <c r="F22" i="30"/>
  <c r="F5" i="30"/>
  <c r="F39" i="30"/>
  <c r="F14" i="30"/>
  <c r="F18" i="30"/>
  <c r="F40" i="30"/>
  <c r="F44" i="29"/>
  <c r="F11" i="29"/>
  <c r="F13" i="29"/>
  <c r="F36" i="29"/>
  <c r="F41" i="29"/>
  <c r="F7" i="29"/>
  <c r="F19" i="29"/>
  <c r="F22" i="29"/>
  <c r="F33" i="29"/>
  <c r="F16" i="29"/>
  <c r="F20" i="29"/>
  <c r="F34" i="29"/>
  <c r="F12" i="29"/>
  <c r="F37" i="29"/>
  <c r="F18" i="29"/>
  <c r="F24" i="29"/>
  <c r="F39" i="29"/>
  <c r="F42" i="29"/>
  <c r="F15" i="29"/>
  <c r="F9" i="29"/>
  <c r="F35" i="29"/>
  <c r="F5" i="29"/>
  <c r="F32" i="29"/>
  <c r="F40" i="29"/>
  <c r="F28" i="29"/>
  <c r="F43" i="29"/>
  <c r="F4" i="29"/>
  <c r="F17" i="29"/>
  <c r="F30" i="29"/>
  <c r="F27" i="29"/>
  <c r="F31" i="29"/>
  <c r="F14" i="29"/>
  <c r="F26" i="29"/>
  <c r="F23" i="29"/>
  <c r="F8" i="29"/>
  <c r="F21" i="29"/>
  <c r="F29" i="29"/>
  <c r="F6" i="29"/>
  <c r="F25" i="29"/>
  <c r="F38" i="29"/>
  <c r="F44" i="28"/>
  <c r="F43" i="28"/>
  <c r="F42" i="28"/>
  <c r="F41" i="28"/>
  <c r="F40" i="28"/>
  <c r="F39" i="28"/>
  <c r="F38" i="28"/>
  <c r="F37" i="28"/>
  <c r="F36" i="28"/>
  <c r="F35" i="28"/>
  <c r="F34" i="28"/>
  <c r="F33" i="28"/>
  <c r="F30" i="28"/>
  <c r="F27" i="28"/>
  <c r="F13" i="28"/>
  <c r="F12" i="28"/>
  <c r="F18" i="28"/>
  <c r="F9" i="28"/>
  <c r="F4" i="28"/>
  <c r="F8" i="28"/>
  <c r="F14" i="28"/>
  <c r="F24" i="28"/>
  <c r="F7" i="28"/>
  <c r="F25" i="28"/>
  <c r="F10" i="28"/>
  <c r="F5" i="28"/>
  <c r="F32" i="28"/>
  <c r="F23" i="28"/>
  <c r="F22" i="28"/>
  <c r="F15" i="28"/>
  <c r="F21" i="28"/>
  <c r="F26" i="28"/>
  <c r="F11" i="28"/>
  <c r="F29" i="28"/>
  <c r="F17" i="28"/>
  <c r="F28" i="28"/>
  <c r="F31" i="28"/>
  <c r="F19" i="28"/>
  <c r="F20" i="28"/>
  <c r="F16" i="28"/>
  <c r="F44" i="27"/>
  <c r="F43" i="27"/>
  <c r="F42" i="27"/>
  <c r="F41" i="27"/>
  <c r="F40" i="27"/>
  <c r="F39" i="27"/>
  <c r="F38" i="27"/>
  <c r="F37" i="27"/>
  <c r="F36" i="27"/>
  <c r="F27" i="27"/>
  <c r="F31" i="27"/>
  <c r="F26" i="27"/>
  <c r="F21" i="27"/>
  <c r="F20" i="27"/>
  <c r="F16" i="27"/>
  <c r="F25" i="27"/>
  <c r="F9" i="27"/>
  <c r="F30" i="27"/>
  <c r="F14" i="27"/>
  <c r="F35" i="27"/>
  <c r="F32" i="27"/>
  <c r="F11" i="27"/>
  <c r="F34" i="27"/>
  <c r="F22" i="27"/>
  <c r="F29" i="27"/>
  <c r="F33" i="27"/>
  <c r="F7" i="27"/>
  <c r="F24" i="27"/>
  <c r="F4" i="27"/>
  <c r="F13" i="27"/>
  <c r="F18" i="27"/>
  <c r="F15" i="27"/>
  <c r="F5" i="27"/>
  <c r="F17" i="27"/>
  <c r="F28" i="27"/>
  <c r="F19" i="27"/>
  <c r="F12" i="27"/>
  <c r="F6" i="27"/>
  <c r="F8" i="27"/>
  <c r="F10" i="27"/>
  <c r="F44" i="26"/>
  <c r="F19" i="26"/>
  <c r="F32" i="26"/>
  <c r="F39" i="26"/>
  <c r="F14" i="26"/>
  <c r="F33" i="26"/>
  <c r="F8" i="26"/>
  <c r="F15" i="26"/>
  <c r="F41" i="26"/>
  <c r="F16" i="26"/>
  <c r="F29" i="26"/>
  <c r="F9" i="26"/>
  <c r="F13" i="26"/>
  <c r="F4" i="26"/>
  <c r="F17" i="26"/>
  <c r="F6" i="26"/>
  <c r="F42" i="26"/>
  <c r="F24" i="26"/>
  <c r="F35" i="26"/>
  <c r="F31" i="26"/>
  <c r="F7" i="26"/>
  <c r="F21" i="26"/>
  <c r="F26" i="26"/>
  <c r="F5" i="26"/>
  <c r="F38" i="26"/>
  <c r="F36" i="26"/>
  <c r="F10" i="26"/>
  <c r="F25" i="26"/>
  <c r="F12" i="26"/>
  <c r="F11" i="26"/>
  <c r="F27" i="26"/>
  <c r="F34" i="26"/>
  <c r="F18" i="26"/>
  <c r="F40" i="26"/>
  <c r="F37" i="26"/>
  <c r="F28" i="26"/>
  <c r="F22" i="26"/>
  <c r="F43" i="26"/>
  <c r="F30" i="26"/>
  <c r="F34" i="25"/>
  <c r="F22" i="25"/>
  <c r="F31" i="25"/>
  <c r="F32" i="25"/>
  <c r="F21" i="25"/>
  <c r="F15" i="25"/>
  <c r="F50" i="25"/>
  <c r="F14" i="25"/>
  <c r="F23" i="25"/>
  <c r="F24" i="25"/>
  <c r="F48" i="25"/>
  <c r="F10" i="25"/>
  <c r="F39" i="25"/>
  <c r="F9" i="25"/>
  <c r="F27" i="25"/>
  <c r="F51" i="25"/>
  <c r="F33" i="25"/>
  <c r="F8" i="25"/>
  <c r="F17" i="25"/>
  <c r="F28" i="25"/>
  <c r="F25" i="25"/>
  <c r="F30" i="25"/>
  <c r="F35" i="25"/>
  <c r="F46" i="25"/>
  <c r="F52" i="25"/>
  <c r="F6" i="25"/>
  <c r="F41" i="25"/>
  <c r="F4" i="25"/>
  <c r="F11" i="25"/>
  <c r="F20" i="25"/>
  <c r="F19" i="25"/>
  <c r="F26" i="25"/>
  <c r="F7" i="25"/>
  <c r="F5" i="25"/>
  <c r="F13" i="25"/>
  <c r="F38" i="25"/>
  <c r="F16" i="25"/>
  <c r="F47" i="25"/>
  <c r="F45" i="25"/>
  <c r="F17" i="24"/>
  <c r="F21" i="24"/>
  <c r="F16" i="24"/>
  <c r="F32" i="24"/>
  <c r="F11" i="24"/>
  <c r="F13" i="24"/>
  <c r="F4" i="24"/>
  <c r="F30" i="24"/>
  <c r="F41" i="24"/>
  <c r="F7" i="24"/>
  <c r="F10" i="24"/>
  <c r="F35" i="24"/>
  <c r="F15" i="24"/>
  <c r="F20" i="24"/>
  <c r="F25" i="24"/>
  <c r="F19" i="24"/>
  <c r="F18" i="24"/>
  <c r="F46" i="24"/>
  <c r="F45" i="24"/>
  <c r="F47" i="24"/>
  <c r="F36" i="24"/>
  <c r="F24" i="24"/>
  <c r="F26" i="24"/>
  <c r="F8" i="24"/>
  <c r="F27" i="24"/>
  <c r="F42" i="24"/>
  <c r="F48" i="24"/>
  <c r="F37" i="24"/>
  <c r="F34" i="24"/>
  <c r="F44" i="24"/>
  <c r="F22" i="24"/>
  <c r="F29" i="24"/>
  <c r="F31" i="24"/>
  <c r="F33" i="24"/>
  <c r="F43" i="24"/>
  <c r="F12" i="24"/>
  <c r="F6" i="24"/>
  <c r="F28" i="24"/>
  <c r="F38" i="24"/>
  <c r="F5" i="24"/>
  <c r="F23" i="23"/>
  <c r="F15" i="23"/>
  <c r="F22" i="23"/>
  <c r="F12" i="23"/>
  <c r="F35" i="23"/>
  <c r="F17" i="23"/>
  <c r="F4" i="23"/>
  <c r="F13" i="23"/>
  <c r="F44" i="23"/>
  <c r="F7" i="23"/>
  <c r="F20" i="23"/>
  <c r="F16" i="23"/>
  <c r="F38" i="23"/>
  <c r="F28" i="23"/>
  <c r="F27" i="23"/>
  <c r="F32" i="23"/>
  <c r="F14" i="23"/>
  <c r="F9" i="23"/>
  <c r="F8" i="23"/>
  <c r="F45" i="23"/>
  <c r="F31" i="23"/>
  <c r="F10" i="23"/>
  <c r="F24" i="23"/>
  <c r="F40" i="23"/>
  <c r="F11" i="23"/>
  <c r="F30" i="23"/>
  <c r="F26" i="23"/>
  <c r="F42" i="23"/>
  <c r="F21" i="23"/>
  <c r="F39" i="23"/>
  <c r="F37" i="23"/>
  <c r="F19" i="23"/>
  <c r="F33" i="23"/>
  <c r="F6" i="23"/>
  <c r="F43" i="23"/>
  <c r="F41" i="23"/>
  <c r="F36" i="23"/>
  <c r="F34" i="23"/>
  <c r="F25" i="23"/>
  <c r="F5" i="23"/>
  <c r="F44" i="22"/>
  <c r="F43" i="22"/>
  <c r="F42" i="22"/>
  <c r="F41" i="22"/>
  <c r="F40" i="22"/>
  <c r="F39" i="22"/>
  <c r="F38" i="22"/>
  <c r="F37" i="22"/>
  <c r="F36" i="22"/>
  <c r="F35" i="22"/>
  <c r="F34" i="22"/>
  <c r="F6" i="22"/>
  <c r="F27" i="22"/>
  <c r="F26" i="22"/>
  <c r="F29" i="22"/>
  <c r="F12" i="22"/>
  <c r="F30" i="22"/>
  <c r="F9" i="22"/>
  <c r="F11" i="22"/>
  <c r="F31" i="22"/>
  <c r="F28" i="22"/>
  <c r="F24" i="22"/>
  <c r="F10" i="22"/>
  <c r="F14" i="22"/>
  <c r="F33" i="22"/>
  <c r="F19" i="22"/>
  <c r="F13" i="22"/>
  <c r="F32" i="22"/>
  <c r="F18" i="22"/>
  <c r="F25" i="22"/>
  <c r="F20" i="22"/>
  <c r="F4" i="22"/>
  <c r="F21" i="22"/>
  <c r="F15" i="22"/>
  <c r="F8" i="22"/>
  <c r="F22" i="22"/>
  <c r="F16" i="22"/>
  <c r="F17" i="22"/>
  <c r="F5" i="22"/>
  <c r="F7" i="22"/>
  <c r="F44" i="47"/>
  <c r="F43" i="47"/>
  <c r="F42" i="47"/>
  <c r="F41" i="47"/>
  <c r="F40" i="47"/>
  <c r="F39" i="47"/>
  <c r="F38" i="47"/>
  <c r="F37" i="47"/>
  <c r="F36" i="47"/>
  <c r="F35" i="47"/>
  <c r="F34" i="47"/>
  <c r="F33" i="47"/>
  <c r="F32" i="47"/>
  <c r="F31" i="47"/>
  <c r="F30" i="47"/>
  <c r="F29" i="47"/>
  <c r="F28" i="47"/>
  <c r="F27" i="47"/>
  <c r="F26" i="47"/>
  <c r="F25" i="47"/>
  <c r="F24" i="47"/>
  <c r="F23" i="47"/>
  <c r="F22" i="47"/>
  <c r="F21" i="47"/>
  <c r="F15" i="47"/>
  <c r="F17" i="47"/>
  <c r="F6" i="47"/>
  <c r="F5" i="47"/>
  <c r="F13" i="47"/>
  <c r="F14" i="47"/>
  <c r="F20" i="47"/>
  <c r="F8" i="47"/>
  <c r="F12" i="47"/>
  <c r="F16" i="47"/>
  <c r="F18" i="47"/>
  <c r="F10" i="47"/>
  <c r="F7" i="47"/>
  <c r="F4" i="47"/>
  <c r="F11" i="47"/>
  <c r="F19" i="47"/>
  <c r="F44" i="55"/>
  <c r="F43" i="55"/>
  <c r="F42" i="55"/>
  <c r="F41" i="55"/>
  <c r="F40" i="55"/>
  <c r="F39" i="55"/>
  <c r="F38" i="55"/>
  <c r="F37" i="55"/>
  <c r="F36" i="55"/>
  <c r="F35" i="55"/>
  <c r="F34" i="55"/>
  <c r="F33" i="55"/>
  <c r="F32" i="55"/>
  <c r="F31" i="55"/>
  <c r="F30" i="55"/>
  <c r="F29" i="55"/>
  <c r="F28" i="55"/>
  <c r="F27" i="55"/>
  <c r="F26" i="55"/>
  <c r="F25" i="55"/>
  <c r="F22" i="55"/>
  <c r="F15" i="55"/>
  <c r="F9" i="55"/>
  <c r="F13" i="55"/>
  <c r="F16" i="55"/>
  <c r="F7" i="55"/>
  <c r="F17" i="55"/>
  <c r="F12" i="55"/>
  <c r="F18" i="55"/>
  <c r="F14" i="55"/>
  <c r="F5" i="55"/>
  <c r="F11" i="55"/>
  <c r="F19" i="55"/>
  <c r="F10" i="55"/>
  <c r="F4" i="55"/>
  <c r="F23" i="55"/>
  <c r="F21" i="55"/>
  <c r="F6" i="55"/>
  <c r="F8" i="55"/>
  <c r="F24" i="55"/>
  <c r="F44" i="46"/>
  <c r="F43" i="46"/>
  <c r="F42" i="46"/>
  <c r="F41" i="46"/>
  <c r="F40" i="46"/>
  <c r="F39" i="46"/>
  <c r="F38" i="46"/>
  <c r="F37" i="46"/>
  <c r="F36" i="46"/>
  <c r="F35" i="46"/>
  <c r="F34" i="46"/>
  <c r="F33" i="46"/>
  <c r="F32" i="46"/>
  <c r="F31" i="46"/>
  <c r="F30" i="46"/>
  <c r="F29" i="46"/>
  <c r="F28" i="46"/>
  <c r="F27" i="46"/>
  <c r="F26" i="46"/>
  <c r="F7" i="46"/>
  <c r="F20" i="46"/>
  <c r="F12" i="46"/>
  <c r="F17" i="46"/>
  <c r="F9" i="46"/>
  <c r="F11" i="46"/>
  <c r="F4" i="46"/>
  <c r="F15" i="46"/>
  <c r="F23" i="46"/>
  <c r="F22" i="46"/>
  <c r="F19" i="46"/>
  <c r="F14" i="46"/>
  <c r="F25" i="46"/>
  <c r="F8" i="46"/>
  <c r="F6" i="46"/>
  <c r="F5" i="46"/>
  <c r="F18" i="46"/>
  <c r="F21" i="46"/>
  <c r="F16" i="46"/>
  <c r="F13" i="46"/>
  <c r="F10" i="46"/>
  <c r="F44" i="54"/>
  <c r="F43" i="54"/>
  <c r="F42" i="54"/>
  <c r="F41" i="54"/>
  <c r="F40" i="54"/>
  <c r="F39" i="54"/>
  <c r="F38" i="54"/>
  <c r="F37" i="54"/>
  <c r="F36" i="54"/>
  <c r="F35" i="54"/>
  <c r="F34" i="54"/>
  <c r="F33" i="54"/>
  <c r="F32" i="54"/>
  <c r="F31" i="54"/>
  <c r="F30" i="54"/>
  <c r="F12" i="54"/>
  <c r="F10" i="54"/>
  <c r="F15" i="54"/>
  <c r="F5" i="54"/>
  <c r="F11" i="54"/>
  <c r="F6" i="54"/>
  <c r="F8" i="54"/>
  <c r="F13" i="54"/>
  <c r="F16" i="54"/>
  <c r="F28" i="54"/>
  <c r="F29" i="54"/>
  <c r="F7" i="54"/>
  <c r="F9" i="54"/>
  <c r="F27" i="54"/>
  <c r="F26" i="54"/>
  <c r="F4" i="54"/>
  <c r="F44" i="53"/>
  <c r="F43" i="53"/>
  <c r="F42" i="53"/>
  <c r="F41" i="53"/>
  <c r="F40" i="53"/>
  <c r="F39" i="53"/>
  <c r="F38" i="53"/>
  <c r="F37" i="53"/>
  <c r="F36" i="53"/>
  <c r="F35" i="53"/>
  <c r="F34" i="53"/>
  <c r="F33" i="53"/>
  <c r="F32" i="53"/>
  <c r="F31" i="53"/>
  <c r="F30" i="53"/>
  <c r="F5" i="53"/>
  <c r="F23" i="53"/>
  <c r="F16" i="53"/>
  <c r="F29" i="53"/>
  <c r="F18" i="53"/>
  <c r="F19" i="53"/>
  <c r="F14" i="53"/>
  <c r="F7" i="53"/>
  <c r="F21" i="53"/>
  <c r="F22" i="53"/>
  <c r="F20" i="53"/>
  <c r="F26" i="53"/>
  <c r="F6" i="53"/>
  <c r="F24" i="53"/>
  <c r="F8" i="53"/>
  <c r="F25" i="53"/>
  <c r="F28" i="53"/>
  <c r="F17" i="53"/>
  <c r="F15" i="53"/>
  <c r="F11" i="53"/>
  <c r="F10" i="53"/>
  <c r="F9" i="53"/>
  <c r="F12" i="53"/>
  <c r="F4" i="53"/>
  <c r="F27" i="53"/>
  <c r="F44" i="50"/>
  <c r="F43" i="50"/>
  <c r="F42" i="50"/>
  <c r="F41" i="50"/>
  <c r="F40" i="50"/>
  <c r="F39" i="50"/>
  <c r="F38" i="50"/>
  <c r="F37" i="50"/>
  <c r="F36" i="50"/>
  <c r="F35" i="50"/>
  <c r="F34" i="50"/>
  <c r="F33" i="50"/>
  <c r="F32" i="50"/>
  <c r="F31" i="50"/>
  <c r="F29" i="50"/>
  <c r="F17" i="50"/>
  <c r="F9" i="50"/>
  <c r="F11" i="50"/>
  <c r="F20" i="50"/>
  <c r="F10" i="50"/>
  <c r="F21" i="50"/>
  <c r="F27" i="50"/>
  <c r="F19" i="50"/>
  <c r="F16" i="50"/>
  <c r="F7" i="50"/>
  <c r="F13" i="50"/>
  <c r="F18" i="50"/>
  <c r="F23" i="50"/>
  <c r="F12" i="50"/>
  <c r="F14" i="50"/>
  <c r="F5" i="50"/>
  <c r="F4" i="50"/>
  <c r="F24" i="50"/>
  <c r="F15" i="50"/>
  <c r="F8" i="50"/>
  <c r="F26" i="50"/>
  <c r="F28" i="50"/>
  <c r="F6" i="50"/>
  <c r="F22" i="50"/>
  <c r="F44" i="49"/>
  <c r="F43" i="49"/>
  <c r="F42" i="49"/>
  <c r="F41" i="49"/>
  <c r="F40" i="49"/>
  <c r="F39" i="49"/>
  <c r="F38" i="49"/>
  <c r="F37" i="49"/>
  <c r="F36" i="49"/>
  <c r="F35" i="49"/>
  <c r="F34" i="49"/>
  <c r="F33" i="49"/>
  <c r="F32" i="49"/>
  <c r="F31" i="49"/>
  <c r="F30" i="49"/>
  <c r="F27" i="49"/>
  <c r="F13" i="49"/>
  <c r="F11" i="49"/>
  <c r="F12" i="49"/>
  <c r="F18" i="49"/>
  <c r="F20" i="49"/>
  <c r="F21" i="49"/>
  <c r="F4" i="49"/>
  <c r="F28" i="49"/>
  <c r="F9" i="49"/>
  <c r="F25" i="49"/>
  <c r="F7" i="49"/>
  <c r="F16" i="49"/>
  <c r="F15" i="49"/>
  <c r="F6" i="49"/>
  <c r="F29" i="49"/>
  <c r="F23" i="49"/>
  <c r="F8" i="49"/>
  <c r="F5" i="49"/>
  <c r="F26" i="49"/>
  <c r="F22" i="49"/>
  <c r="F24" i="49"/>
  <c r="F10" i="49"/>
  <c r="F17" i="49"/>
  <c r="F19" i="49"/>
  <c r="F44" i="45"/>
  <c r="F43" i="45"/>
  <c r="F42" i="45"/>
  <c r="F41" i="45"/>
  <c r="F40" i="45"/>
  <c r="F39" i="45"/>
  <c r="F38" i="45"/>
  <c r="F37" i="45"/>
  <c r="F36" i="45"/>
  <c r="F35" i="45"/>
  <c r="F34" i="45"/>
  <c r="F33" i="45"/>
  <c r="F32" i="45"/>
  <c r="F31" i="45"/>
  <c r="F30" i="45"/>
  <c r="F29" i="45"/>
  <c r="F28" i="45"/>
  <c r="F27" i="45"/>
  <c r="F26" i="45"/>
  <c r="F25" i="45"/>
  <c r="F24" i="45"/>
  <c r="F23" i="45"/>
  <c r="F22" i="45"/>
  <c r="F21" i="45"/>
  <c r="F20" i="45"/>
  <c r="F19" i="45"/>
  <c r="F18" i="45"/>
  <c r="F17" i="45"/>
  <c r="F16" i="45"/>
  <c r="F15" i="45"/>
  <c r="F14" i="45"/>
  <c r="F13" i="45"/>
  <c r="F12" i="45"/>
  <c r="F11" i="45"/>
  <c r="F10" i="45"/>
  <c r="F9" i="45"/>
  <c r="F8" i="45"/>
  <c r="F7" i="45"/>
  <c r="F6" i="45"/>
  <c r="F5" i="45"/>
  <c r="F4" i="44"/>
  <c r="F4" i="43"/>
  <c r="F4" i="42"/>
  <c r="F4" i="41"/>
  <c r="F4" i="40"/>
  <c r="F17" i="39"/>
  <c r="F5" i="37"/>
  <c r="F35" i="36"/>
  <c r="F11" i="35"/>
  <c r="F23" i="34"/>
  <c r="F6" i="33"/>
  <c r="F34" i="32"/>
  <c r="F25" i="30"/>
  <c r="F10" i="29"/>
  <c r="F6" i="28"/>
  <c r="F23" i="27"/>
  <c r="F20" i="26"/>
  <c r="F12" i="25"/>
  <c r="F39" i="24"/>
  <c r="F18" i="23"/>
  <c r="F23" i="22"/>
  <c r="F9" i="47"/>
  <c r="F20" i="55"/>
  <c r="F24" i="46"/>
  <c r="F14" i="54"/>
  <c r="F13" i="53"/>
  <c r="F30" i="50"/>
  <c r="F14" i="49"/>
  <c r="F4" i="45"/>
  <c r="M44" i="44"/>
  <c r="M43" i="44"/>
  <c r="M42" i="44"/>
  <c r="M41" i="44"/>
  <c r="M40" i="44"/>
  <c r="M39" i="44"/>
  <c r="M38" i="44"/>
  <c r="M37" i="44"/>
  <c r="M36" i="44"/>
  <c r="M35" i="44"/>
  <c r="M34" i="44"/>
  <c r="M33" i="44"/>
  <c r="M32" i="44"/>
  <c r="M31" i="44"/>
  <c r="M30" i="44"/>
  <c r="M29" i="44"/>
  <c r="M28" i="44"/>
  <c r="M27" i="44"/>
  <c r="M26" i="44"/>
  <c r="M25" i="44"/>
  <c r="M24" i="44"/>
  <c r="M23" i="44"/>
  <c r="M22" i="44"/>
  <c r="M21" i="44"/>
  <c r="M20" i="44"/>
  <c r="M19" i="44"/>
  <c r="M18" i="44"/>
  <c r="M17" i="44"/>
  <c r="M16" i="44"/>
  <c r="M15" i="44"/>
  <c r="M14" i="44"/>
  <c r="M13" i="44"/>
  <c r="M12" i="44"/>
  <c r="M11" i="44"/>
  <c r="M10" i="44"/>
  <c r="M9" i="44"/>
  <c r="M8" i="44"/>
  <c r="M7" i="44"/>
  <c r="M6" i="44"/>
  <c r="M5" i="44"/>
  <c r="M44" i="43"/>
  <c r="M43" i="43"/>
  <c r="M42" i="43"/>
  <c r="M41" i="43"/>
  <c r="M40" i="43"/>
  <c r="M39" i="43"/>
  <c r="M38" i="43"/>
  <c r="M37" i="43"/>
  <c r="M36" i="43"/>
  <c r="M35" i="43"/>
  <c r="M34" i="43"/>
  <c r="M33" i="43"/>
  <c r="M32" i="43"/>
  <c r="M31" i="43"/>
  <c r="M30" i="43"/>
  <c r="M29" i="43"/>
  <c r="M28" i="43"/>
  <c r="M27" i="43"/>
  <c r="M26" i="43"/>
  <c r="M25" i="43"/>
  <c r="M24" i="43"/>
  <c r="M23" i="43"/>
  <c r="M22" i="43"/>
  <c r="M21" i="43"/>
  <c r="M20" i="43"/>
  <c r="M19" i="43"/>
  <c r="M18" i="43"/>
  <c r="M17" i="43"/>
  <c r="M16" i="43"/>
  <c r="M15" i="43"/>
  <c r="M14" i="43"/>
  <c r="M13" i="43"/>
  <c r="M12" i="43"/>
  <c r="M11" i="43"/>
  <c r="M10" i="43"/>
  <c r="M9" i="43"/>
  <c r="M8" i="43"/>
  <c r="M7" i="43"/>
  <c r="M6" i="43"/>
  <c r="M5" i="43"/>
  <c r="M44" i="42"/>
  <c r="M43" i="42"/>
  <c r="M42" i="42"/>
  <c r="M41" i="42"/>
  <c r="M40" i="42"/>
  <c r="M39" i="42"/>
  <c r="M38" i="42"/>
  <c r="M37" i="42"/>
  <c r="M36" i="42"/>
  <c r="M35" i="42"/>
  <c r="M34" i="42"/>
  <c r="M33" i="42"/>
  <c r="M32" i="42"/>
  <c r="M31" i="42"/>
  <c r="M30" i="42"/>
  <c r="M29" i="42"/>
  <c r="M28" i="42"/>
  <c r="M27" i="42"/>
  <c r="M26" i="42"/>
  <c r="M25" i="42"/>
  <c r="M24" i="42"/>
  <c r="M23" i="42"/>
  <c r="M22" i="42"/>
  <c r="M21" i="42"/>
  <c r="M20" i="42"/>
  <c r="M19" i="42"/>
  <c r="M18" i="42"/>
  <c r="M17" i="42"/>
  <c r="M16" i="42"/>
  <c r="M15" i="42"/>
  <c r="M14" i="42"/>
  <c r="M13" i="42"/>
  <c r="M12" i="42"/>
  <c r="M11" i="42"/>
  <c r="M10" i="42"/>
  <c r="M9" i="42"/>
  <c r="M8" i="42"/>
  <c r="M7" i="42"/>
  <c r="M6" i="42"/>
  <c r="M5" i="42"/>
  <c r="M44" i="41"/>
  <c r="M43" i="41"/>
  <c r="M42" i="41"/>
  <c r="M41" i="41"/>
  <c r="M40" i="41"/>
  <c r="M39" i="41"/>
  <c r="M38" i="41"/>
  <c r="M37" i="41"/>
  <c r="M36" i="41"/>
  <c r="M35" i="41"/>
  <c r="M34" i="41"/>
  <c r="M33" i="41"/>
  <c r="M32" i="41"/>
  <c r="M31" i="41"/>
  <c r="M30" i="41"/>
  <c r="M29" i="41"/>
  <c r="M28" i="41"/>
  <c r="M27" i="41"/>
  <c r="M26" i="41"/>
  <c r="M25" i="41"/>
  <c r="M24" i="41"/>
  <c r="M23" i="41"/>
  <c r="M22" i="41"/>
  <c r="M21" i="41"/>
  <c r="M20" i="41"/>
  <c r="M19" i="41"/>
  <c r="M18" i="41"/>
  <c r="M17" i="41"/>
  <c r="M16" i="41"/>
  <c r="M15" i="41"/>
  <c r="M14" i="41"/>
  <c r="M13" i="41"/>
  <c r="M12" i="41"/>
  <c r="M11" i="41"/>
  <c r="M10" i="41"/>
  <c r="M9" i="41"/>
  <c r="M8" i="41"/>
  <c r="M7" i="41"/>
  <c r="M6" i="41"/>
  <c r="M5" i="41"/>
  <c r="M44" i="40"/>
  <c r="M43" i="40"/>
  <c r="M42" i="40"/>
  <c r="M41" i="40"/>
  <c r="M40" i="40"/>
  <c r="M39" i="40"/>
  <c r="M38" i="40"/>
  <c r="M37" i="40"/>
  <c r="M36" i="40"/>
  <c r="M35" i="40"/>
  <c r="M34" i="40"/>
  <c r="M33" i="40"/>
  <c r="M32" i="40"/>
  <c r="M31" i="40"/>
  <c r="M30" i="40"/>
  <c r="M29" i="40"/>
  <c r="M28" i="40"/>
  <c r="M27" i="40"/>
  <c r="M26" i="40"/>
  <c r="M25" i="40"/>
  <c r="M24" i="40"/>
  <c r="M23" i="40"/>
  <c r="M22" i="40"/>
  <c r="M21" i="40"/>
  <c r="M20" i="40"/>
  <c r="M19" i="40"/>
  <c r="M18" i="40"/>
  <c r="M17" i="40"/>
  <c r="M16" i="40"/>
  <c r="M15" i="40"/>
  <c r="M14" i="40"/>
  <c r="M13" i="40"/>
  <c r="M12" i="40"/>
  <c r="M11" i="40"/>
  <c r="M10" i="40"/>
  <c r="M9" i="40"/>
  <c r="M8" i="40"/>
  <c r="M7" i="40"/>
  <c r="M6" i="40"/>
  <c r="M5" i="40"/>
  <c r="M44" i="39"/>
  <c r="M43" i="39"/>
  <c r="M42" i="39"/>
  <c r="M41" i="39"/>
  <c r="M40" i="39"/>
  <c r="M39" i="39"/>
  <c r="M38" i="39"/>
  <c r="M37" i="39"/>
  <c r="M36" i="39"/>
  <c r="M35" i="39"/>
  <c r="M34" i="39"/>
  <c r="M33" i="39"/>
  <c r="M32" i="39"/>
  <c r="M31" i="39"/>
  <c r="M27" i="39"/>
  <c r="M21" i="39"/>
  <c r="M29" i="39"/>
  <c r="M25" i="39"/>
  <c r="M30" i="39"/>
  <c r="M23" i="39"/>
  <c r="M8" i="39"/>
  <c r="M28" i="39"/>
  <c r="M22" i="39"/>
  <c r="M19" i="39"/>
  <c r="M5" i="39"/>
  <c r="M11" i="39"/>
  <c r="M7" i="39"/>
  <c r="M18" i="39"/>
  <c r="M12" i="39"/>
  <c r="M17" i="39"/>
  <c r="M14" i="39"/>
  <c r="M16" i="39"/>
  <c r="M26" i="39"/>
  <c r="M13" i="39"/>
  <c r="M10" i="39"/>
  <c r="M24" i="39"/>
  <c r="M20" i="39"/>
  <c r="M15" i="39"/>
  <c r="M9" i="39"/>
  <c r="M6" i="39"/>
  <c r="M47" i="38"/>
  <c r="M14" i="38"/>
  <c r="M49" i="38"/>
  <c r="M48" i="38"/>
  <c r="M28" i="38"/>
  <c r="M9" i="38"/>
  <c r="M39" i="38"/>
  <c r="M44" i="38"/>
  <c r="M33" i="38"/>
  <c r="M58" i="38"/>
  <c r="M11" i="38"/>
  <c r="M25" i="38"/>
  <c r="M19" i="38"/>
  <c r="M57" i="38"/>
  <c r="M24" i="38"/>
  <c r="M46" i="38"/>
  <c r="M27" i="38"/>
  <c r="M30" i="38"/>
  <c r="M38" i="38"/>
  <c r="M16" i="38"/>
  <c r="M63" i="38"/>
  <c r="M12" i="38"/>
  <c r="M35" i="38"/>
  <c r="M56" i="38"/>
  <c r="M51" i="38"/>
  <c r="M10" i="38"/>
  <c r="M6" i="38"/>
  <c r="M20" i="38"/>
  <c r="M32" i="38"/>
  <c r="M67" i="38"/>
  <c r="M61" i="38"/>
  <c r="M36" i="38"/>
  <c r="M26" i="38"/>
  <c r="M40" i="38"/>
  <c r="M23" i="38"/>
  <c r="M15" i="38"/>
  <c r="M17" i="38"/>
  <c r="M29" i="38"/>
  <c r="M43" i="38"/>
  <c r="M38" i="37"/>
  <c r="M19" i="37"/>
  <c r="M54" i="37"/>
  <c r="M46" i="37"/>
  <c r="M47" i="37"/>
  <c r="M12" i="37"/>
  <c r="M41" i="37"/>
  <c r="M9" i="37"/>
  <c r="M20" i="37"/>
  <c r="M59" i="37"/>
  <c r="M32" i="37"/>
  <c r="M58" i="37"/>
  <c r="M40" i="37"/>
  <c r="M36" i="37"/>
  <c r="M39" i="37"/>
  <c r="M30" i="37"/>
  <c r="M48" i="37"/>
  <c r="M44" i="37"/>
  <c r="M14" i="37"/>
  <c r="M26" i="37"/>
  <c r="M13" i="37"/>
  <c r="M55" i="37"/>
  <c r="M10" i="37"/>
  <c r="M33" i="37"/>
  <c r="M53" i="37"/>
  <c r="M34" i="37"/>
  <c r="M7" i="37"/>
  <c r="M28" i="37"/>
  <c r="M11" i="37"/>
  <c r="M21" i="37"/>
  <c r="M27" i="37"/>
  <c r="M37" i="37"/>
  <c r="M17" i="37"/>
  <c r="M16" i="37"/>
  <c r="M35" i="37"/>
  <c r="M51" i="37"/>
  <c r="M42" i="37"/>
  <c r="M45" i="37"/>
  <c r="M22" i="37"/>
  <c r="M56" i="37"/>
  <c r="M44" i="36"/>
  <c r="M43" i="36"/>
  <c r="M29" i="36"/>
  <c r="M39" i="36"/>
  <c r="M13" i="36"/>
  <c r="M21" i="36"/>
  <c r="M6" i="36"/>
  <c r="M19" i="36"/>
  <c r="M42" i="36"/>
  <c r="M35" i="36"/>
  <c r="M8" i="36"/>
  <c r="M41" i="36"/>
  <c r="M22" i="36"/>
  <c r="M20" i="36"/>
  <c r="M25" i="36"/>
  <c r="M12" i="36"/>
  <c r="M36" i="36"/>
  <c r="M11" i="36"/>
  <c r="M33" i="36"/>
  <c r="M37" i="36"/>
  <c r="M4" i="36"/>
  <c r="M18" i="36"/>
  <c r="M34" i="36"/>
  <c r="M30" i="36"/>
  <c r="M26" i="36"/>
  <c r="M15" i="36"/>
  <c r="M14" i="36"/>
  <c r="M7" i="36"/>
  <c r="M24" i="36"/>
  <c r="M27" i="36"/>
  <c r="M16" i="36"/>
  <c r="M28" i="36"/>
  <c r="M40" i="36"/>
  <c r="M32" i="36"/>
  <c r="M10" i="36"/>
  <c r="M9" i="36"/>
  <c r="M17" i="36"/>
  <c r="M31" i="36"/>
  <c r="M38" i="36"/>
  <c r="M23" i="36"/>
  <c r="M44" i="35"/>
  <c r="M43" i="35"/>
  <c r="M42" i="35"/>
  <c r="M41" i="35"/>
  <c r="M40" i="35"/>
  <c r="M39" i="35"/>
  <c r="M38" i="35"/>
  <c r="M37" i="35"/>
  <c r="M36" i="35"/>
  <c r="M35" i="35"/>
  <c r="M34" i="35"/>
  <c r="M33" i="35"/>
  <c r="M32" i="35"/>
  <c r="M26" i="35"/>
  <c r="M21" i="35"/>
  <c r="M11" i="35"/>
  <c r="M16" i="35"/>
  <c r="M23" i="35"/>
  <c r="M6" i="35"/>
  <c r="M27" i="35"/>
  <c r="M10" i="35"/>
  <c r="M18" i="35"/>
  <c r="M12" i="35"/>
  <c r="M13" i="35"/>
  <c r="M20" i="35"/>
  <c r="M15" i="35"/>
  <c r="M25" i="35"/>
  <c r="M30" i="35"/>
  <c r="M24" i="35"/>
  <c r="M17" i="35"/>
  <c r="M14" i="35"/>
  <c r="M5" i="35"/>
  <c r="M7" i="35"/>
  <c r="M19" i="35"/>
  <c r="M4" i="35"/>
  <c r="M8" i="35"/>
  <c r="M28" i="35"/>
  <c r="M31" i="35"/>
  <c r="M29" i="35"/>
  <c r="M9" i="35"/>
  <c r="M44" i="34"/>
  <c r="M43" i="34"/>
  <c r="M42" i="34"/>
  <c r="M41" i="34"/>
  <c r="M40" i="34"/>
  <c r="M39" i="34"/>
  <c r="M38" i="34"/>
  <c r="M37" i="34"/>
  <c r="M36" i="34"/>
  <c r="M31" i="34"/>
  <c r="M22" i="34"/>
  <c r="M12" i="34"/>
  <c r="M17" i="34"/>
  <c r="M27" i="34"/>
  <c r="M7" i="34"/>
  <c r="M34" i="34"/>
  <c r="M26" i="34"/>
  <c r="M20" i="34"/>
  <c r="M14" i="34"/>
  <c r="M15" i="34"/>
  <c r="M4" i="34"/>
  <c r="M16" i="34"/>
  <c r="M30" i="34"/>
  <c r="M19" i="34"/>
  <c r="M21" i="34"/>
  <c r="M5" i="34"/>
  <c r="M32" i="34"/>
  <c r="M24" i="34"/>
  <c r="M6" i="34"/>
  <c r="M13" i="34"/>
  <c r="M18" i="34"/>
  <c r="M35" i="34"/>
  <c r="M28" i="34"/>
  <c r="M8" i="34"/>
  <c r="M33" i="34"/>
  <c r="M25" i="34"/>
  <c r="M10" i="34"/>
  <c r="M11" i="34"/>
  <c r="M23" i="34"/>
  <c r="M9" i="34"/>
  <c r="M44" i="33"/>
  <c r="M43" i="33"/>
  <c r="M42" i="33"/>
  <c r="M41" i="33"/>
  <c r="M40" i="33"/>
  <c r="M39" i="33"/>
  <c r="M38" i="33"/>
  <c r="M37" i="33"/>
  <c r="M36" i="33"/>
  <c r="M35" i="33"/>
  <c r="M34" i="33"/>
  <c r="M33" i="33"/>
  <c r="M32" i="33"/>
  <c r="M26" i="33"/>
  <c r="M29" i="33"/>
  <c r="M30" i="33"/>
  <c r="M27" i="33"/>
  <c r="M6" i="33"/>
  <c r="M5" i="33"/>
  <c r="M31" i="33"/>
  <c r="M24" i="33"/>
  <c r="M22" i="33"/>
  <c r="M19" i="33"/>
  <c r="M4" i="33"/>
  <c r="M18" i="33"/>
  <c r="M16" i="33"/>
  <c r="M7" i="33"/>
  <c r="M28" i="33"/>
  <c r="M14" i="33"/>
  <c r="M25" i="33"/>
  <c r="M10" i="33"/>
  <c r="M11" i="33"/>
  <c r="M23" i="33"/>
  <c r="M17" i="33"/>
  <c r="M21" i="33"/>
  <c r="M9" i="33"/>
  <c r="M13" i="33"/>
  <c r="M8" i="33"/>
  <c r="M12" i="33"/>
  <c r="M15" i="33"/>
  <c r="M38" i="32"/>
  <c r="M52" i="32"/>
  <c r="M45" i="32"/>
  <c r="M15" i="32"/>
  <c r="M25" i="32"/>
  <c r="M42" i="32"/>
  <c r="M43" i="32"/>
  <c r="M27" i="32"/>
  <c r="M12" i="32"/>
  <c r="M44" i="32"/>
  <c r="M10" i="32"/>
  <c r="M41" i="32"/>
  <c r="M66" i="32"/>
  <c r="M55" i="32"/>
  <c r="M21" i="32"/>
  <c r="M30" i="32"/>
  <c r="M14" i="32"/>
  <c r="M33" i="32"/>
  <c r="M4" i="32"/>
  <c r="M29" i="32"/>
  <c r="M48" i="32"/>
  <c r="M59" i="32"/>
  <c r="M51" i="32"/>
  <c r="M32" i="32"/>
  <c r="M53" i="32"/>
  <c r="M6" i="32"/>
  <c r="M23" i="32"/>
  <c r="M11" i="32"/>
  <c r="M5" i="32"/>
  <c r="M39" i="32"/>
  <c r="M63" i="32"/>
  <c r="M13" i="32"/>
  <c r="M9" i="32"/>
  <c r="M49" i="32"/>
  <c r="M18" i="32"/>
  <c r="M26" i="32"/>
  <c r="M40" i="32"/>
  <c r="M37" i="32"/>
  <c r="M34" i="32"/>
  <c r="M36" i="31"/>
  <c r="M51" i="31"/>
  <c r="M12" i="31"/>
  <c r="M38" i="31"/>
  <c r="M25" i="31"/>
  <c r="M52" i="31"/>
  <c r="M34" i="31"/>
  <c r="M33" i="31"/>
  <c r="M53" i="31"/>
  <c r="M44" i="31"/>
  <c r="M29" i="31"/>
  <c r="M13" i="31"/>
  <c r="M20" i="31"/>
  <c r="M59" i="31"/>
  <c r="M26" i="31"/>
  <c r="M30" i="31"/>
  <c r="M57" i="31"/>
  <c r="M4" i="31"/>
  <c r="M50" i="31"/>
  <c r="M21" i="31"/>
  <c r="M14" i="31"/>
  <c r="M61" i="31"/>
  <c r="M16" i="31"/>
  <c r="M60" i="31"/>
  <c r="M35" i="31"/>
  <c r="M31" i="31"/>
  <c r="M18" i="31"/>
  <c r="M9" i="31"/>
  <c r="M40" i="31"/>
  <c r="M62" i="31"/>
  <c r="M41" i="31"/>
  <c r="M22" i="31"/>
  <c r="M48" i="31"/>
  <c r="M17" i="31"/>
  <c r="M19" i="31"/>
  <c r="M5" i="31"/>
  <c r="M56" i="31"/>
  <c r="M27" i="31"/>
  <c r="M23" i="31"/>
  <c r="M32" i="31"/>
  <c r="M44" i="30"/>
  <c r="M43" i="30"/>
  <c r="M16" i="30"/>
  <c r="M14" i="30"/>
  <c r="M33" i="30"/>
  <c r="M15" i="30"/>
  <c r="M9" i="30"/>
  <c r="M24" i="30"/>
  <c r="M11" i="30"/>
  <c r="M32" i="30"/>
  <c r="M39" i="30"/>
  <c r="M12" i="30"/>
  <c r="M13" i="30"/>
  <c r="M7" i="30"/>
  <c r="M29" i="30"/>
  <c r="M10" i="30"/>
  <c r="M34" i="30"/>
  <c r="M38" i="30"/>
  <c r="M27" i="30"/>
  <c r="M36" i="30"/>
  <c r="M25" i="30"/>
  <c r="M18" i="30"/>
  <c r="M22" i="30"/>
  <c r="M30" i="30"/>
  <c r="M41" i="30"/>
  <c r="M19" i="30"/>
  <c r="M42" i="30"/>
  <c r="M37" i="30"/>
  <c r="M35" i="30"/>
  <c r="M28" i="30"/>
  <c r="M40" i="30"/>
  <c r="M21" i="30"/>
  <c r="M23" i="30"/>
  <c r="M5" i="30"/>
  <c r="M6" i="30"/>
  <c r="M31" i="30"/>
  <c r="M17" i="30"/>
  <c r="M20" i="30"/>
  <c r="M8" i="30"/>
  <c r="M26" i="30"/>
  <c r="M44" i="29"/>
  <c r="M43" i="29"/>
  <c r="M42" i="29"/>
  <c r="M41" i="29"/>
  <c r="M40" i="29"/>
  <c r="M39" i="29"/>
  <c r="M38" i="29"/>
  <c r="M37" i="29"/>
  <c r="M36" i="29"/>
  <c r="M35" i="29"/>
  <c r="M34" i="29"/>
  <c r="M33" i="29"/>
  <c r="M32" i="29"/>
  <c r="M31" i="29"/>
  <c r="M25" i="29"/>
  <c r="M21" i="29"/>
  <c r="M5" i="29"/>
  <c r="M30" i="29"/>
  <c r="M11" i="29"/>
  <c r="M12" i="29"/>
  <c r="M8" i="29"/>
  <c r="M16" i="29"/>
  <c r="M22" i="29"/>
  <c r="M10" i="29"/>
  <c r="M4" i="29"/>
  <c r="M7" i="29"/>
  <c r="M23" i="29"/>
  <c r="M19" i="29"/>
  <c r="M14" i="29"/>
  <c r="M13" i="29"/>
  <c r="M26" i="29"/>
  <c r="M20" i="29"/>
  <c r="M27" i="29"/>
  <c r="M17" i="29"/>
  <c r="M15" i="29"/>
  <c r="M29" i="29"/>
  <c r="M18" i="29"/>
  <c r="M6" i="29"/>
  <c r="M28" i="29"/>
  <c r="M9" i="29"/>
  <c r="M44" i="28"/>
  <c r="M43" i="28"/>
  <c r="M42" i="28"/>
  <c r="M41" i="28"/>
  <c r="M40" i="28"/>
  <c r="M39" i="28"/>
  <c r="M38" i="28"/>
  <c r="M37" i="28"/>
  <c r="M36" i="28"/>
  <c r="M30" i="28"/>
  <c r="M35" i="28"/>
  <c r="M19" i="28"/>
  <c r="M33" i="28"/>
  <c r="M27" i="28"/>
  <c r="M25" i="28"/>
  <c r="M24" i="28"/>
  <c r="M11" i="28"/>
  <c r="M28" i="28"/>
  <c r="M20" i="28"/>
  <c r="M14" i="28"/>
  <c r="M5" i="28"/>
  <c r="M29" i="28"/>
  <c r="M22" i="28"/>
  <c r="M9" i="28"/>
  <c r="M21" i="28"/>
  <c r="M26" i="28"/>
  <c r="M8" i="28"/>
  <c r="M4" i="28"/>
  <c r="M23" i="28"/>
  <c r="M13" i="28"/>
  <c r="M34" i="28"/>
  <c r="M12" i="28"/>
  <c r="M10" i="28"/>
  <c r="M32" i="28"/>
  <c r="M6" i="28"/>
  <c r="M17" i="28"/>
  <c r="M15" i="28"/>
  <c r="M18" i="28"/>
  <c r="M7" i="28"/>
  <c r="M16" i="28"/>
  <c r="M44" i="27"/>
  <c r="M43" i="27"/>
  <c r="M42" i="27"/>
  <c r="M41" i="27"/>
  <c r="M40" i="27"/>
  <c r="M39" i="27"/>
  <c r="M38" i="27"/>
  <c r="M37" i="27"/>
  <c r="M36" i="27"/>
  <c r="M35" i="27"/>
  <c r="M34" i="27"/>
  <c r="M33" i="27"/>
  <c r="M32" i="27"/>
  <c r="M31" i="27"/>
  <c r="M30" i="27"/>
  <c r="M13" i="27"/>
  <c r="M27" i="27"/>
  <c r="M17" i="27"/>
  <c r="M24" i="27"/>
  <c r="M4" i="27"/>
  <c r="M7" i="27"/>
  <c r="M26" i="27"/>
  <c r="M14" i="27"/>
  <c r="M8" i="27"/>
  <c r="M10" i="27"/>
  <c r="M28" i="27"/>
  <c r="M9" i="27"/>
  <c r="M25" i="27"/>
  <c r="M16" i="27"/>
  <c r="M21" i="27"/>
  <c r="M15" i="27"/>
  <c r="M23" i="27"/>
  <c r="M18" i="27"/>
  <c r="M12" i="27"/>
  <c r="M11" i="27"/>
  <c r="M22" i="27"/>
  <c r="M6" i="27"/>
  <c r="M29" i="27"/>
  <c r="M20" i="27"/>
  <c r="M5" i="27"/>
  <c r="M65" i="26"/>
  <c r="M42" i="26"/>
  <c r="M20" i="26"/>
  <c r="M22" i="26"/>
  <c r="M31" i="26"/>
  <c r="M9" i="26"/>
  <c r="M61" i="26"/>
  <c r="M52" i="26"/>
  <c r="M55" i="26"/>
  <c r="M5" i="26"/>
  <c r="M49" i="26"/>
  <c r="M19" i="26"/>
  <c r="M28" i="26"/>
  <c r="M48" i="26"/>
  <c r="M14" i="26"/>
  <c r="M50" i="26"/>
  <c r="M37" i="26"/>
  <c r="M12" i="26"/>
  <c r="M34" i="26"/>
  <c r="M29" i="26"/>
  <c r="M18" i="26"/>
  <c r="M26" i="26"/>
  <c r="M13" i="26"/>
  <c r="M51" i="26"/>
  <c r="M64" i="26"/>
  <c r="M6" i="26"/>
  <c r="M58" i="26"/>
  <c r="M45" i="26"/>
  <c r="M11" i="26"/>
  <c r="M36" i="26"/>
  <c r="M35" i="26"/>
  <c r="M40" i="26"/>
  <c r="M15" i="26"/>
  <c r="M16" i="26"/>
  <c r="M53" i="26"/>
  <c r="M4" i="26"/>
  <c r="M7" i="26"/>
  <c r="M38" i="26"/>
  <c r="M27" i="26"/>
  <c r="M42" i="25"/>
  <c r="M58" i="25"/>
  <c r="M11" i="25"/>
  <c r="M53" i="25"/>
  <c r="M35" i="25"/>
  <c r="M50" i="25"/>
  <c r="M48" i="25"/>
  <c r="M37" i="25"/>
  <c r="M5" i="25"/>
  <c r="M46" i="25"/>
  <c r="M39" i="25"/>
  <c r="M14" i="25"/>
  <c r="M24" i="25"/>
  <c r="M4" i="25"/>
  <c r="M19" i="25"/>
  <c r="M44" i="25"/>
  <c r="M6" i="25"/>
  <c r="M40" i="25"/>
  <c r="M8" i="25"/>
  <c r="M29" i="25"/>
  <c r="M10" i="25"/>
  <c r="M51" i="25"/>
  <c r="M31" i="25"/>
  <c r="M57" i="25"/>
  <c r="M38" i="25"/>
  <c r="M7" i="25"/>
  <c r="M20" i="25"/>
  <c r="M9" i="25"/>
  <c r="M36" i="25"/>
  <c r="M12" i="25"/>
  <c r="M18" i="25"/>
  <c r="M34" i="25"/>
  <c r="M55" i="25"/>
  <c r="M23" i="25"/>
  <c r="M47" i="25"/>
  <c r="M54" i="25"/>
  <c r="M17" i="25"/>
  <c r="M56" i="25"/>
  <c r="M32" i="25"/>
  <c r="M44" i="24"/>
  <c r="M43" i="24"/>
  <c r="M42" i="24"/>
  <c r="M41" i="24"/>
  <c r="M7" i="24"/>
  <c r="M21" i="24"/>
  <c r="M5" i="24"/>
  <c r="M26" i="24"/>
  <c r="M6" i="24"/>
  <c r="M28" i="24"/>
  <c r="M24" i="24"/>
  <c r="M16" i="24"/>
  <c r="M19" i="24"/>
  <c r="M10" i="24"/>
  <c r="M38" i="24"/>
  <c r="M31" i="24"/>
  <c r="M37" i="24"/>
  <c r="M20" i="24"/>
  <c r="M14" i="24"/>
  <c r="M23" i="24"/>
  <c r="M35" i="24"/>
  <c r="M11" i="24"/>
  <c r="M4" i="24"/>
  <c r="M15" i="24"/>
  <c r="M33" i="24"/>
  <c r="M40" i="24"/>
  <c r="M34" i="24"/>
  <c r="M13" i="24"/>
  <c r="M8" i="24"/>
  <c r="M30" i="24"/>
  <c r="M32" i="24"/>
  <c r="M17" i="24"/>
  <c r="M36" i="24"/>
  <c r="M39" i="24"/>
  <c r="M9" i="24"/>
  <c r="M25" i="24"/>
  <c r="M29" i="24"/>
  <c r="M27" i="24"/>
  <c r="M22" i="24"/>
  <c r="M18" i="24"/>
  <c r="M44" i="23"/>
  <c r="M43" i="23"/>
  <c r="M42" i="23"/>
  <c r="M41" i="23"/>
  <c r="M40" i="23"/>
  <c r="M39" i="23"/>
  <c r="M38" i="23"/>
  <c r="M37" i="23"/>
  <c r="M36" i="23"/>
  <c r="M35" i="23"/>
  <c r="M34" i="23"/>
  <c r="M33" i="23"/>
  <c r="M29" i="23"/>
  <c r="M24" i="23"/>
  <c r="M15" i="23"/>
  <c r="M10" i="23"/>
  <c r="M26" i="23"/>
  <c r="M25" i="23"/>
  <c r="M21" i="23"/>
  <c r="M28" i="23"/>
  <c r="M7" i="23"/>
  <c r="M13" i="23"/>
  <c r="M20" i="23"/>
  <c r="M8" i="23"/>
  <c r="M9" i="23"/>
  <c r="M4" i="23"/>
  <c r="M16" i="23"/>
  <c r="M23" i="23"/>
  <c r="M31" i="23"/>
  <c r="M11" i="23"/>
  <c r="M6" i="23"/>
  <c r="M12" i="23"/>
  <c r="M5" i="23"/>
  <c r="M14" i="23"/>
  <c r="M17" i="23"/>
  <c r="M22" i="23"/>
  <c r="M32" i="23"/>
  <c r="M27" i="23"/>
  <c r="M18" i="23"/>
  <c r="M30" i="23"/>
  <c r="M44" i="22"/>
  <c r="M43" i="22"/>
  <c r="M42" i="22"/>
  <c r="M41" i="22"/>
  <c r="M40" i="22"/>
  <c r="M39" i="22"/>
  <c r="M38" i="22"/>
  <c r="M37" i="22"/>
  <c r="M36" i="22"/>
  <c r="M35" i="22"/>
  <c r="M34" i="22"/>
  <c r="M33" i="22"/>
  <c r="M18" i="22"/>
  <c r="M8" i="22"/>
  <c r="M7" i="22"/>
  <c r="M13" i="22"/>
  <c r="M19" i="22"/>
  <c r="M32" i="22"/>
  <c r="M23" i="22"/>
  <c r="M20" i="22"/>
  <c r="M4" i="22"/>
  <c r="M6" i="22"/>
  <c r="M15" i="22"/>
  <c r="M22" i="22"/>
  <c r="M28" i="22"/>
  <c r="M16" i="22"/>
  <c r="M11" i="22"/>
  <c r="M31" i="22"/>
  <c r="M25" i="22"/>
  <c r="M26" i="22"/>
  <c r="M30" i="22"/>
  <c r="M10" i="22"/>
  <c r="M17" i="22"/>
  <c r="M9" i="22"/>
  <c r="M12" i="22"/>
  <c r="M29" i="22"/>
  <c r="M14" i="22"/>
  <c r="M27" i="22"/>
  <c r="M5" i="22"/>
  <c r="M24" i="22"/>
  <c r="M44" i="47"/>
  <c r="M43" i="47"/>
  <c r="M42" i="47"/>
  <c r="M41" i="47"/>
  <c r="M40" i="47"/>
  <c r="M39" i="47"/>
  <c r="M38" i="47"/>
  <c r="M37" i="47"/>
  <c r="M36" i="47"/>
  <c r="M35" i="47"/>
  <c r="M34" i="47"/>
  <c r="M33" i="47"/>
  <c r="M32" i="47"/>
  <c r="M31" i="47"/>
  <c r="M30" i="47"/>
  <c r="M29" i="47"/>
  <c r="M28" i="47"/>
  <c r="M27" i="47"/>
  <c r="M26" i="47"/>
  <c r="M25" i="47"/>
  <c r="M24" i="47"/>
  <c r="M23" i="47"/>
  <c r="M22" i="47"/>
  <c r="M21" i="47"/>
  <c r="M20" i="47"/>
  <c r="M19" i="47"/>
  <c r="M15" i="47"/>
  <c r="M16" i="47"/>
  <c r="M11" i="47"/>
  <c r="M8" i="47"/>
  <c r="M18" i="47"/>
  <c r="M14" i="47"/>
  <c r="M7" i="47"/>
  <c r="M6" i="47"/>
  <c r="M12" i="47"/>
  <c r="M13" i="47"/>
  <c r="M17" i="47"/>
  <c r="M10" i="47"/>
  <c r="M9" i="47"/>
  <c r="M4" i="47"/>
  <c r="M44" i="55"/>
  <c r="M43" i="55"/>
  <c r="M42" i="55"/>
  <c r="M41" i="55"/>
  <c r="M40" i="55"/>
  <c r="M39" i="55"/>
  <c r="M38" i="55"/>
  <c r="M37" i="55"/>
  <c r="M36" i="55"/>
  <c r="M35" i="55"/>
  <c r="M34" i="55"/>
  <c r="M33" i="55"/>
  <c r="M32" i="55"/>
  <c r="M31" i="55"/>
  <c r="M30" i="55"/>
  <c r="M29" i="55"/>
  <c r="M28" i="55"/>
  <c r="M27" i="55"/>
  <c r="M26" i="55"/>
  <c r="M25" i="55"/>
  <c r="M7" i="55"/>
  <c r="M4" i="55"/>
  <c r="M9" i="55"/>
  <c r="M12" i="55"/>
  <c r="M11" i="55"/>
  <c r="M23" i="55"/>
  <c r="M22" i="55"/>
  <c r="M16" i="55"/>
  <c r="M24" i="55"/>
  <c r="M13" i="55"/>
  <c r="M20" i="55"/>
  <c r="M21" i="55"/>
  <c r="M19" i="55"/>
  <c r="M6" i="55"/>
  <c r="M18" i="55"/>
  <c r="M14" i="55"/>
  <c r="M10" i="55"/>
  <c r="M5" i="55"/>
  <c r="M17" i="55"/>
  <c r="M15" i="55"/>
  <c r="M44" i="46"/>
  <c r="M43" i="46"/>
  <c r="M42" i="46"/>
  <c r="M41" i="46"/>
  <c r="M40" i="46"/>
  <c r="M39" i="46"/>
  <c r="M38" i="46"/>
  <c r="M37" i="46"/>
  <c r="M36" i="46"/>
  <c r="M35" i="46"/>
  <c r="M34" i="46"/>
  <c r="M33" i="46"/>
  <c r="M32" i="46"/>
  <c r="M31" i="46"/>
  <c r="M30" i="46"/>
  <c r="M29" i="46"/>
  <c r="M28" i="46"/>
  <c r="M27" i="46"/>
  <c r="M26" i="46"/>
  <c r="M25" i="46"/>
  <c r="M24" i="46"/>
  <c r="M23" i="46"/>
  <c r="M22" i="46"/>
  <c r="M21" i="46"/>
  <c r="M4" i="46"/>
  <c r="M15" i="46"/>
  <c r="M10" i="46"/>
  <c r="M13" i="46"/>
  <c r="M6" i="46"/>
  <c r="M9" i="46"/>
  <c r="M18" i="46"/>
  <c r="M8" i="46"/>
  <c r="M11" i="46"/>
  <c r="M12" i="46"/>
  <c r="M5" i="46"/>
  <c r="M16" i="46"/>
  <c r="M14" i="46"/>
  <c r="M7" i="46"/>
  <c r="M17" i="46"/>
  <c r="M19" i="46"/>
  <c r="M44" i="54"/>
  <c r="M43" i="54"/>
  <c r="M42" i="54"/>
  <c r="M41" i="54"/>
  <c r="M40" i="54"/>
  <c r="M39" i="54"/>
  <c r="M38" i="54"/>
  <c r="M37" i="54"/>
  <c r="M36" i="54"/>
  <c r="M35" i="54"/>
  <c r="M34" i="54"/>
  <c r="M33" i="54"/>
  <c r="M32" i="54"/>
  <c r="M31" i="54"/>
  <c r="M30" i="54"/>
  <c r="M29" i="54"/>
  <c r="M28" i="54"/>
  <c r="M22" i="54"/>
  <c r="M17" i="54"/>
  <c r="M26" i="54"/>
  <c r="M14" i="54"/>
  <c r="M23" i="54"/>
  <c r="M10" i="54"/>
  <c r="M21" i="54"/>
  <c r="M15" i="54"/>
  <c r="M9" i="54"/>
  <c r="M6" i="54"/>
  <c r="M18" i="54"/>
  <c r="M27" i="54"/>
  <c r="M24" i="54"/>
  <c r="M12" i="54"/>
  <c r="M7" i="54"/>
  <c r="M20" i="54"/>
  <c r="M19" i="54"/>
  <c r="M4" i="54"/>
  <c r="M13" i="54"/>
  <c r="M8" i="54"/>
  <c r="M11" i="54"/>
  <c r="M25" i="54"/>
  <c r="M44" i="53"/>
  <c r="M43" i="53"/>
  <c r="M42" i="53"/>
  <c r="M41" i="53"/>
  <c r="M40" i="53"/>
  <c r="M39" i="53"/>
  <c r="M38" i="53"/>
  <c r="M37" i="53"/>
  <c r="M36" i="53"/>
  <c r="M35" i="53"/>
  <c r="M34" i="53"/>
  <c r="M33" i="53"/>
  <c r="M32" i="53"/>
  <c r="M31" i="53"/>
  <c r="M30" i="53"/>
  <c r="M29" i="53"/>
  <c r="M28" i="53"/>
  <c r="M27" i="53"/>
  <c r="M24" i="53"/>
  <c r="M11" i="53"/>
  <c r="M17" i="53"/>
  <c r="M23" i="53"/>
  <c r="M7" i="53"/>
  <c r="M20" i="53"/>
  <c r="M19" i="53"/>
  <c r="M16" i="53"/>
  <c r="M25" i="53"/>
  <c r="M8" i="53"/>
  <c r="M10" i="53"/>
  <c r="M6" i="53"/>
  <c r="M12" i="53"/>
  <c r="M4" i="53"/>
  <c r="M13" i="53"/>
  <c r="M5" i="53"/>
  <c r="M21" i="53"/>
  <c r="M18" i="53"/>
  <c r="M9" i="53"/>
  <c r="M14" i="53"/>
  <c r="M15" i="53"/>
  <c r="M26" i="53"/>
  <c r="M44" i="50"/>
  <c r="M43" i="50"/>
  <c r="M42" i="50"/>
  <c r="M41" i="50"/>
  <c r="M40" i="50"/>
  <c r="M39" i="50"/>
  <c r="M38" i="50"/>
  <c r="M37" i="50"/>
  <c r="M36" i="50"/>
  <c r="M35" i="50"/>
  <c r="M34" i="50"/>
  <c r="M33" i="50"/>
  <c r="M32" i="50"/>
  <c r="M31" i="50"/>
  <c r="M30" i="50"/>
  <c r="M29" i="50"/>
  <c r="M28" i="50"/>
  <c r="M27" i="50"/>
  <c r="M7" i="50"/>
  <c r="M13" i="50"/>
  <c r="M18" i="50"/>
  <c r="M19" i="50"/>
  <c r="M25" i="50"/>
  <c r="M10" i="50"/>
  <c r="M20" i="50"/>
  <c r="M11" i="50"/>
  <c r="M12" i="50"/>
  <c r="M24" i="50"/>
  <c r="M15" i="50"/>
  <c r="M9" i="50"/>
  <c r="M23" i="50"/>
  <c r="M17" i="50"/>
  <c r="M4" i="50"/>
  <c r="M8" i="50"/>
  <c r="M6" i="50"/>
  <c r="M14" i="50"/>
  <c r="M5" i="50"/>
  <c r="M16" i="50"/>
  <c r="M21" i="50"/>
  <c r="M22" i="50"/>
  <c r="M44" i="49"/>
  <c r="M43" i="49"/>
  <c r="M42" i="49"/>
  <c r="M41" i="49"/>
  <c r="M40" i="49"/>
  <c r="M39" i="49"/>
  <c r="M38" i="49"/>
  <c r="M37" i="49"/>
  <c r="M36" i="49"/>
  <c r="M35" i="49"/>
  <c r="M34" i="49"/>
  <c r="M33" i="49"/>
  <c r="M32" i="49"/>
  <c r="M31" i="49"/>
  <c r="M30" i="49"/>
  <c r="M29" i="49"/>
  <c r="M28" i="49"/>
  <c r="M27" i="49"/>
  <c r="M14" i="49"/>
  <c r="M9" i="49"/>
  <c r="M21" i="49"/>
  <c r="M6" i="49"/>
  <c r="M18" i="49"/>
  <c r="M20" i="49"/>
  <c r="M12" i="49"/>
  <c r="M10" i="49"/>
  <c r="M25" i="49"/>
  <c r="M17" i="49"/>
  <c r="M19" i="49"/>
  <c r="M4" i="49"/>
  <c r="M23" i="49"/>
  <c r="M24" i="49"/>
  <c r="M26" i="49"/>
  <c r="M11" i="49"/>
  <c r="M5" i="49"/>
  <c r="M22" i="49"/>
  <c r="M13" i="49"/>
  <c r="M15" i="49"/>
  <c r="M16" i="49"/>
  <c r="M7" i="49"/>
  <c r="M44" i="45"/>
  <c r="M43" i="45"/>
  <c r="M42" i="45"/>
  <c r="M41" i="45"/>
  <c r="M40" i="45"/>
  <c r="M39" i="45"/>
  <c r="M38" i="45"/>
  <c r="M37" i="45"/>
  <c r="M36" i="45"/>
  <c r="M35" i="45"/>
  <c r="M34" i="45"/>
  <c r="M33" i="45"/>
  <c r="M32" i="45"/>
  <c r="M31" i="45"/>
  <c r="M30" i="45"/>
  <c r="M29" i="45"/>
  <c r="M28" i="45"/>
  <c r="M27" i="45"/>
  <c r="M26" i="45"/>
  <c r="M25" i="45"/>
  <c r="M24" i="45"/>
  <c r="M23" i="45"/>
  <c r="M22" i="45"/>
  <c r="M21" i="45"/>
  <c r="M20" i="45"/>
  <c r="M19" i="45"/>
  <c r="M18" i="45"/>
  <c r="M17" i="45"/>
  <c r="M16" i="45"/>
  <c r="M15" i="45"/>
  <c r="M14" i="45"/>
  <c r="M13" i="45"/>
  <c r="M12" i="45"/>
  <c r="M11" i="45"/>
  <c r="M10" i="45"/>
  <c r="M9" i="45"/>
  <c r="M8" i="45"/>
  <c r="M7" i="45"/>
  <c r="M6" i="45"/>
  <c r="M5" i="45"/>
  <c r="M4" i="44"/>
  <c r="M4" i="43"/>
  <c r="M4" i="42"/>
  <c r="M4" i="41"/>
  <c r="M4" i="40"/>
  <c r="M4" i="39"/>
  <c r="M60" i="38"/>
  <c r="M57" i="37"/>
  <c r="M5" i="36"/>
  <c r="M22" i="35"/>
  <c r="M29" i="34"/>
  <c r="M20" i="33"/>
  <c r="M57" i="32"/>
  <c r="M47" i="31"/>
  <c r="M4" i="30"/>
  <c r="M24" i="29"/>
  <c r="M31" i="28"/>
  <c r="M19" i="27"/>
  <c r="M33" i="26"/>
  <c r="M30" i="25"/>
  <c r="M12" i="24"/>
  <c r="M19" i="23"/>
  <c r="M21" i="22"/>
  <c r="M5" i="47"/>
  <c r="M8" i="55"/>
  <c r="M20" i="46"/>
  <c r="M5" i="54"/>
  <c r="M22" i="53"/>
  <c r="M26" i="50"/>
  <c r="M8" i="49"/>
  <c r="M4" i="45"/>
  <c r="L4" i="45"/>
  <c r="M81" i="44"/>
  <c r="M80" i="44"/>
  <c r="M79" i="44"/>
  <c r="M78" i="44"/>
  <c r="M77" i="44"/>
  <c r="M76" i="44"/>
  <c r="M75" i="44"/>
  <c r="M74" i="44"/>
  <c r="M73" i="44"/>
  <c r="M72" i="44"/>
  <c r="M71" i="44"/>
  <c r="M70" i="44"/>
  <c r="M69" i="44"/>
  <c r="M68" i="44"/>
  <c r="M67" i="44"/>
  <c r="M66" i="44"/>
  <c r="M65" i="44"/>
  <c r="M64" i="44"/>
  <c r="M63" i="44"/>
  <c r="M62" i="44"/>
  <c r="M61" i="44"/>
  <c r="M60" i="44"/>
  <c r="M59" i="44"/>
  <c r="M58" i="44"/>
  <c r="M57" i="44"/>
  <c r="M56" i="44"/>
  <c r="M55" i="44"/>
  <c r="M54" i="44"/>
  <c r="M53" i="44"/>
  <c r="M52" i="44"/>
  <c r="M51" i="44"/>
  <c r="M50" i="44"/>
  <c r="M49" i="44"/>
  <c r="M48" i="44"/>
  <c r="M47" i="44"/>
  <c r="M46" i="44"/>
  <c r="M45" i="44"/>
  <c r="M81" i="43"/>
  <c r="M80" i="43"/>
  <c r="M79" i="43"/>
  <c r="M78" i="43"/>
  <c r="M77" i="43"/>
  <c r="M76" i="43"/>
  <c r="M75" i="43"/>
  <c r="M74" i="43"/>
  <c r="M73" i="43"/>
  <c r="M72" i="43"/>
  <c r="M71" i="43"/>
  <c r="M70" i="43"/>
  <c r="M69" i="43"/>
  <c r="M68" i="43"/>
  <c r="M67" i="43"/>
  <c r="M66" i="43"/>
  <c r="M65" i="43"/>
  <c r="M64" i="43"/>
  <c r="M63" i="43"/>
  <c r="M62" i="43"/>
  <c r="M61" i="43"/>
  <c r="M60" i="43"/>
  <c r="M59" i="43"/>
  <c r="M58" i="43"/>
  <c r="M57" i="43"/>
  <c r="M56" i="43"/>
  <c r="M55" i="43"/>
  <c r="M54" i="43"/>
  <c r="M53" i="43"/>
  <c r="M52" i="43"/>
  <c r="M51" i="43"/>
  <c r="M50" i="43"/>
  <c r="M49" i="43"/>
  <c r="M48" i="43"/>
  <c r="M47" i="43"/>
  <c r="M46" i="43"/>
  <c r="M45" i="43"/>
  <c r="M81" i="42"/>
  <c r="M80" i="42"/>
  <c r="M79" i="42"/>
  <c r="M78" i="42"/>
  <c r="M77" i="42"/>
  <c r="M76" i="42"/>
  <c r="M75" i="42"/>
  <c r="M74" i="42"/>
  <c r="M73" i="42"/>
  <c r="M72" i="42"/>
  <c r="M71" i="42"/>
  <c r="M70" i="42"/>
  <c r="M69" i="42"/>
  <c r="M68" i="42"/>
  <c r="M67" i="42"/>
  <c r="M66" i="42"/>
  <c r="M65" i="42"/>
  <c r="M64" i="42"/>
  <c r="M63" i="42"/>
  <c r="M62" i="42"/>
  <c r="M61" i="42"/>
  <c r="M60" i="42"/>
  <c r="M59" i="42"/>
  <c r="M58" i="42"/>
  <c r="M57" i="42"/>
  <c r="M56" i="42"/>
  <c r="M55" i="42"/>
  <c r="M54" i="42"/>
  <c r="M53" i="42"/>
  <c r="M52" i="42"/>
  <c r="M51" i="42"/>
  <c r="M50" i="42"/>
  <c r="M49" i="42"/>
  <c r="M48" i="42"/>
  <c r="M47" i="42"/>
  <c r="M46" i="42"/>
  <c r="M45" i="42"/>
  <c r="M81" i="41"/>
  <c r="M80" i="41"/>
  <c r="M79" i="41"/>
  <c r="M78" i="41"/>
  <c r="M77" i="41"/>
  <c r="M76" i="41"/>
  <c r="M75" i="41"/>
  <c r="M74" i="41"/>
  <c r="M73" i="41"/>
  <c r="M72" i="41"/>
  <c r="M71" i="41"/>
  <c r="M70" i="41"/>
  <c r="M69" i="41"/>
  <c r="M68" i="41"/>
  <c r="M67" i="41"/>
  <c r="M66" i="41"/>
  <c r="M65" i="41"/>
  <c r="M64" i="41"/>
  <c r="M63" i="41"/>
  <c r="M62" i="41"/>
  <c r="M61" i="41"/>
  <c r="M60" i="41"/>
  <c r="M59" i="41"/>
  <c r="M58" i="41"/>
  <c r="M57" i="41"/>
  <c r="M56" i="41"/>
  <c r="M55" i="41"/>
  <c r="M54" i="41"/>
  <c r="M53" i="41"/>
  <c r="M52" i="41"/>
  <c r="M51" i="41"/>
  <c r="M50" i="41"/>
  <c r="M49" i="41"/>
  <c r="M48" i="41"/>
  <c r="M47" i="41"/>
  <c r="M46" i="41"/>
  <c r="M45" i="41"/>
  <c r="M81" i="40"/>
  <c r="M80" i="40"/>
  <c r="M79" i="40"/>
  <c r="M78" i="40"/>
  <c r="M77" i="40"/>
  <c r="M76" i="40"/>
  <c r="M75" i="40"/>
  <c r="M74" i="40"/>
  <c r="M73" i="40"/>
  <c r="M72" i="40"/>
  <c r="M71" i="40"/>
  <c r="M70" i="40"/>
  <c r="M69" i="40"/>
  <c r="M68" i="40"/>
  <c r="M67" i="40"/>
  <c r="M66" i="40"/>
  <c r="M65" i="40"/>
  <c r="M64" i="40"/>
  <c r="M63" i="40"/>
  <c r="M62" i="40"/>
  <c r="M61" i="40"/>
  <c r="M60" i="40"/>
  <c r="M59" i="40"/>
  <c r="M58" i="40"/>
  <c r="M57" i="40"/>
  <c r="M56" i="40"/>
  <c r="M55" i="40"/>
  <c r="M54" i="40"/>
  <c r="M53" i="40"/>
  <c r="M52" i="40"/>
  <c r="M51" i="40"/>
  <c r="M50" i="40"/>
  <c r="M49" i="40"/>
  <c r="M48" i="40"/>
  <c r="M47" i="40"/>
  <c r="M46" i="40"/>
  <c r="M45" i="40"/>
  <c r="M81" i="39"/>
  <c r="M80" i="39"/>
  <c r="M79" i="39"/>
  <c r="M78" i="39"/>
  <c r="M77" i="39"/>
  <c r="M76" i="39"/>
  <c r="M75" i="39"/>
  <c r="M74" i="39"/>
  <c r="M73" i="39"/>
  <c r="M72" i="39"/>
  <c r="M71" i="39"/>
  <c r="M70" i="39"/>
  <c r="M69" i="39"/>
  <c r="M68" i="39"/>
  <c r="M67" i="39"/>
  <c r="M66" i="39"/>
  <c r="M65" i="39"/>
  <c r="M64" i="39"/>
  <c r="M63" i="39"/>
  <c r="M62" i="39"/>
  <c r="M61" i="39"/>
  <c r="M60" i="39"/>
  <c r="M59" i="39"/>
  <c r="M58" i="39"/>
  <c r="M57" i="39"/>
  <c r="M56" i="39"/>
  <c r="M55" i="39"/>
  <c r="M54" i="39"/>
  <c r="M53" i="39"/>
  <c r="M52" i="39"/>
  <c r="M51" i="39"/>
  <c r="M50" i="39"/>
  <c r="M49" i="39"/>
  <c r="M48" i="39"/>
  <c r="M47" i="39"/>
  <c r="M46" i="39"/>
  <c r="M45" i="39"/>
  <c r="M81" i="38"/>
  <c r="M80" i="38"/>
  <c r="M79" i="38"/>
  <c r="M78" i="38"/>
  <c r="M77" i="38"/>
  <c r="M76" i="38"/>
  <c r="M75" i="38"/>
  <c r="M74" i="38"/>
  <c r="M73" i="38"/>
  <c r="M72" i="38"/>
  <c r="M71" i="38"/>
  <c r="M70" i="38"/>
  <c r="M69" i="38"/>
  <c r="M59" i="38"/>
  <c r="M55" i="38"/>
  <c r="M4" i="38"/>
  <c r="M66" i="38"/>
  <c r="M8" i="38"/>
  <c r="M7" i="38"/>
  <c r="M31" i="38"/>
  <c r="M50" i="38"/>
  <c r="M13" i="38"/>
  <c r="M34" i="38"/>
  <c r="M22" i="38"/>
  <c r="M21" i="38"/>
  <c r="M53" i="38"/>
  <c r="M37" i="38"/>
  <c r="M65" i="38"/>
  <c r="M62" i="38"/>
  <c r="M42" i="38"/>
  <c r="M45" i="38"/>
  <c r="M52" i="38"/>
  <c r="M64" i="38"/>
  <c r="M68" i="38"/>
  <c r="M54" i="38"/>
  <c r="M41" i="38"/>
  <c r="M5" i="38"/>
  <c r="M81" i="37"/>
  <c r="M80" i="37"/>
  <c r="M79" i="37"/>
  <c r="M78" i="37"/>
  <c r="M77" i="37"/>
  <c r="M76" i="37"/>
  <c r="M75" i="37"/>
  <c r="M74" i="37"/>
  <c r="M73" i="37"/>
  <c r="M72" i="37"/>
  <c r="M71" i="37"/>
  <c r="M70" i="37"/>
  <c r="M69" i="37"/>
  <c r="M68" i="37"/>
  <c r="M67" i="37"/>
  <c r="M66" i="37"/>
  <c r="M65" i="37"/>
  <c r="M64" i="37"/>
  <c r="M63" i="37"/>
  <c r="M62" i="37"/>
  <c r="M61" i="37"/>
  <c r="M31" i="37"/>
  <c r="M25" i="37"/>
  <c r="M15" i="37"/>
  <c r="M60" i="37"/>
  <c r="M49" i="37"/>
  <c r="M24" i="37"/>
  <c r="M4" i="37"/>
  <c r="M5" i="37"/>
  <c r="M18" i="37"/>
  <c r="M43" i="37"/>
  <c r="M8" i="37"/>
  <c r="M50" i="37"/>
  <c r="M23" i="37"/>
  <c r="M52" i="37"/>
  <c r="M29" i="37"/>
  <c r="M6" i="37"/>
  <c r="M81" i="36"/>
  <c r="M80" i="36"/>
  <c r="M79" i="36"/>
  <c r="M78" i="36"/>
  <c r="M77" i="36"/>
  <c r="M76" i="36"/>
  <c r="M75" i="36"/>
  <c r="M74" i="36"/>
  <c r="M73" i="36"/>
  <c r="M72" i="36"/>
  <c r="M71" i="36"/>
  <c r="M70" i="36"/>
  <c r="M69" i="36"/>
  <c r="M68" i="36"/>
  <c r="M67" i="36"/>
  <c r="M66" i="36"/>
  <c r="M65" i="36"/>
  <c r="M64" i="36"/>
  <c r="M63" i="36"/>
  <c r="M62" i="36"/>
  <c r="M61" i="36"/>
  <c r="M60" i="36"/>
  <c r="M59" i="36"/>
  <c r="M58" i="36"/>
  <c r="M57" i="36"/>
  <c r="M56" i="36"/>
  <c r="M55" i="36"/>
  <c r="M54" i="36"/>
  <c r="M53" i="36"/>
  <c r="M52" i="36"/>
  <c r="M51" i="36"/>
  <c r="M50" i="36"/>
  <c r="M49" i="36"/>
  <c r="M48" i="36"/>
  <c r="M47" i="36"/>
  <c r="M46" i="36"/>
  <c r="M45" i="36"/>
  <c r="M81" i="35"/>
  <c r="M80" i="35"/>
  <c r="M79" i="35"/>
  <c r="M78" i="35"/>
  <c r="M77" i="35"/>
  <c r="M76" i="35"/>
  <c r="M75" i="35"/>
  <c r="M74" i="35"/>
  <c r="M73" i="35"/>
  <c r="M72" i="35"/>
  <c r="M71" i="35"/>
  <c r="M70" i="35"/>
  <c r="M69" i="35"/>
  <c r="M68" i="35"/>
  <c r="M67" i="35"/>
  <c r="M66" i="35"/>
  <c r="M65" i="35"/>
  <c r="M64" i="35"/>
  <c r="M63" i="35"/>
  <c r="M62" i="35"/>
  <c r="M61" i="35"/>
  <c r="M60" i="35"/>
  <c r="M59" i="35"/>
  <c r="M58" i="35"/>
  <c r="M57" i="35"/>
  <c r="M56" i="35"/>
  <c r="M55" i="35"/>
  <c r="M54" i="35"/>
  <c r="M53" i="35"/>
  <c r="M52" i="35"/>
  <c r="M51" i="35"/>
  <c r="M50" i="35"/>
  <c r="M49" i="35"/>
  <c r="M48" i="35"/>
  <c r="M47" i="35"/>
  <c r="M46" i="35"/>
  <c r="M45" i="35"/>
  <c r="M81" i="34"/>
  <c r="M80" i="34"/>
  <c r="M79" i="34"/>
  <c r="M78" i="34"/>
  <c r="M77" i="34"/>
  <c r="M76" i="34"/>
  <c r="M75" i="34"/>
  <c r="M74" i="34"/>
  <c r="M73" i="34"/>
  <c r="M72" i="34"/>
  <c r="M71" i="34"/>
  <c r="M70" i="34"/>
  <c r="M69" i="34"/>
  <c r="M68" i="34"/>
  <c r="M67" i="34"/>
  <c r="M66" i="34"/>
  <c r="M65" i="34"/>
  <c r="M64" i="34"/>
  <c r="M63" i="34"/>
  <c r="M62" i="34"/>
  <c r="M61" i="34"/>
  <c r="M60" i="34"/>
  <c r="M59" i="34"/>
  <c r="M58" i="34"/>
  <c r="M57" i="34"/>
  <c r="M56" i="34"/>
  <c r="M55" i="34"/>
  <c r="M54" i="34"/>
  <c r="M53" i="34"/>
  <c r="M52" i="34"/>
  <c r="M51" i="34"/>
  <c r="M50" i="34"/>
  <c r="M49" i="34"/>
  <c r="M48" i="34"/>
  <c r="M47" i="34"/>
  <c r="M46" i="34"/>
  <c r="M45" i="34"/>
  <c r="M81" i="33"/>
  <c r="M80" i="33"/>
  <c r="M79" i="33"/>
  <c r="M78" i="33"/>
  <c r="M77" i="33"/>
  <c r="M76" i="33"/>
  <c r="M75" i="33"/>
  <c r="M74" i="33"/>
  <c r="M73" i="33"/>
  <c r="M72" i="33"/>
  <c r="M71" i="33"/>
  <c r="M70" i="33"/>
  <c r="M69" i="33"/>
  <c r="M68" i="33"/>
  <c r="M67" i="33"/>
  <c r="M66" i="33"/>
  <c r="M65" i="33"/>
  <c r="M64" i="33"/>
  <c r="M63" i="33"/>
  <c r="M62" i="33"/>
  <c r="M61" i="33"/>
  <c r="M60" i="33"/>
  <c r="M59" i="33"/>
  <c r="M58" i="33"/>
  <c r="M57" i="33"/>
  <c r="M56" i="33"/>
  <c r="M55" i="33"/>
  <c r="M54" i="33"/>
  <c r="M53" i="33"/>
  <c r="M52" i="33"/>
  <c r="M51" i="33"/>
  <c r="M50" i="33"/>
  <c r="M49" i="33"/>
  <c r="M48" i="33"/>
  <c r="M47" i="33"/>
  <c r="M46" i="33"/>
  <c r="M45" i="33"/>
  <c r="M81" i="32"/>
  <c r="M80" i="32"/>
  <c r="M79" i="32"/>
  <c r="M78" i="32"/>
  <c r="M77" i="32"/>
  <c r="M76" i="32"/>
  <c r="M75" i="32"/>
  <c r="M74" i="32"/>
  <c r="M73" i="32"/>
  <c r="M72" i="32"/>
  <c r="M71" i="32"/>
  <c r="M70" i="32"/>
  <c r="M69" i="32"/>
  <c r="M17" i="32"/>
  <c r="M24" i="32"/>
  <c r="M7" i="32"/>
  <c r="M19" i="32"/>
  <c r="M64" i="32"/>
  <c r="M36" i="32"/>
  <c r="M20" i="32"/>
  <c r="M31" i="32"/>
  <c r="M61" i="32"/>
  <c r="M54" i="32"/>
  <c r="M50" i="32"/>
  <c r="M35" i="32"/>
  <c r="M58" i="32"/>
  <c r="M56" i="32"/>
  <c r="M8" i="32"/>
  <c r="M68" i="32"/>
  <c r="M65" i="32"/>
  <c r="M28" i="32"/>
  <c r="M62" i="32"/>
  <c r="M22" i="32"/>
  <c r="M46" i="32"/>
  <c r="M67" i="32"/>
  <c r="M60" i="32"/>
  <c r="M81" i="31"/>
  <c r="M80" i="31"/>
  <c r="M79" i="31"/>
  <c r="M78" i="31"/>
  <c r="M77" i="31"/>
  <c r="M76" i="31"/>
  <c r="M75" i="31"/>
  <c r="M74" i="31"/>
  <c r="M73" i="31"/>
  <c r="M72" i="31"/>
  <c r="M71" i="31"/>
  <c r="M70" i="31"/>
  <c r="M69" i="31"/>
  <c r="M68" i="31"/>
  <c r="M67" i="31"/>
  <c r="M66" i="31"/>
  <c r="M65" i="31"/>
  <c r="M64" i="31"/>
  <c r="M63" i="31"/>
  <c r="M55" i="31"/>
  <c r="M54" i="31"/>
  <c r="M49" i="31"/>
  <c r="M15" i="31"/>
  <c r="M6" i="31"/>
  <c r="M37" i="31"/>
  <c r="M43" i="31"/>
  <c r="M45" i="31"/>
  <c r="M28" i="31"/>
  <c r="M39" i="31"/>
  <c r="M8" i="31"/>
  <c r="M24" i="31"/>
  <c r="M46" i="31"/>
  <c r="M11" i="31"/>
  <c r="M7" i="31"/>
  <c r="M58" i="31"/>
  <c r="M42" i="31"/>
  <c r="M10" i="31"/>
  <c r="M81" i="30"/>
  <c r="M80" i="30"/>
  <c r="M79" i="30"/>
  <c r="M78" i="30"/>
  <c r="M77" i="30"/>
  <c r="M76" i="30"/>
  <c r="M75" i="30"/>
  <c r="M74" i="30"/>
  <c r="M73" i="30"/>
  <c r="M72" i="30"/>
  <c r="M71" i="30"/>
  <c r="M70" i="30"/>
  <c r="M69" i="30"/>
  <c r="M68" i="30"/>
  <c r="M67" i="30"/>
  <c r="M66" i="30"/>
  <c r="M65" i="30"/>
  <c r="M64" i="30"/>
  <c r="M63" i="30"/>
  <c r="M62" i="30"/>
  <c r="M61" i="30"/>
  <c r="M60" i="30"/>
  <c r="M59" i="30"/>
  <c r="M58" i="30"/>
  <c r="M57" i="30"/>
  <c r="M56" i="30"/>
  <c r="M55" i="30"/>
  <c r="M54" i="30"/>
  <c r="M53" i="30"/>
  <c r="M52" i="30"/>
  <c r="M51" i="30"/>
  <c r="M50" i="30"/>
  <c r="M49" i="30"/>
  <c r="M48" i="30"/>
  <c r="M47" i="30"/>
  <c r="M46" i="30"/>
  <c r="M45" i="30"/>
  <c r="M81" i="29"/>
  <c r="M80" i="29"/>
  <c r="M79" i="29"/>
  <c r="M78" i="29"/>
  <c r="M77" i="29"/>
  <c r="M76" i="29"/>
  <c r="M75" i="29"/>
  <c r="M74" i="29"/>
  <c r="M73" i="29"/>
  <c r="M72" i="29"/>
  <c r="M71" i="29"/>
  <c r="M70" i="29"/>
  <c r="M69" i="29"/>
  <c r="M68" i="29"/>
  <c r="M67" i="29"/>
  <c r="M66" i="29"/>
  <c r="M65" i="29"/>
  <c r="M64" i="29"/>
  <c r="M63" i="29"/>
  <c r="M62" i="29"/>
  <c r="M61" i="29"/>
  <c r="M60" i="29"/>
  <c r="M59" i="29"/>
  <c r="M58" i="29"/>
  <c r="M57" i="29"/>
  <c r="M56" i="29"/>
  <c r="M55" i="29"/>
  <c r="M54" i="29"/>
  <c r="M53" i="29"/>
  <c r="M52" i="29"/>
  <c r="M51" i="29"/>
  <c r="M50" i="29"/>
  <c r="M49" i="29"/>
  <c r="M48" i="29"/>
  <c r="M47" i="29"/>
  <c r="M46" i="29"/>
  <c r="M45" i="29"/>
  <c r="M81" i="28"/>
  <c r="M80" i="28"/>
  <c r="M79" i="28"/>
  <c r="M78" i="28"/>
  <c r="M77" i="28"/>
  <c r="M76" i="28"/>
  <c r="M75" i="28"/>
  <c r="M74" i="28"/>
  <c r="M73" i="28"/>
  <c r="M72" i="28"/>
  <c r="M71" i="28"/>
  <c r="M70" i="28"/>
  <c r="M69" i="28"/>
  <c r="M68" i="28"/>
  <c r="M67" i="28"/>
  <c r="M66" i="28"/>
  <c r="M65" i="28"/>
  <c r="M64" i="28"/>
  <c r="M63" i="28"/>
  <c r="M62" i="28"/>
  <c r="M61" i="28"/>
  <c r="M60" i="28"/>
  <c r="M59" i="28"/>
  <c r="M58" i="28"/>
  <c r="M57" i="28"/>
  <c r="M56" i="28"/>
  <c r="M55" i="28"/>
  <c r="M54" i="28"/>
  <c r="M53" i="28"/>
  <c r="M52" i="28"/>
  <c r="M51" i="28"/>
  <c r="M50" i="28"/>
  <c r="M49" i="28"/>
  <c r="M48" i="28"/>
  <c r="M47" i="28"/>
  <c r="M46" i="28"/>
  <c r="M45" i="28"/>
  <c r="M81" i="27"/>
  <c r="M80" i="27"/>
  <c r="M79" i="27"/>
  <c r="M78" i="27"/>
  <c r="M77" i="27"/>
  <c r="M76" i="27"/>
  <c r="M75" i="27"/>
  <c r="M74" i="27"/>
  <c r="M73" i="27"/>
  <c r="M72" i="27"/>
  <c r="M71" i="27"/>
  <c r="M70" i="27"/>
  <c r="M69" i="27"/>
  <c r="M68" i="27"/>
  <c r="M67" i="27"/>
  <c r="M66" i="27"/>
  <c r="M65" i="27"/>
  <c r="M64" i="27"/>
  <c r="M63" i="27"/>
  <c r="M62" i="27"/>
  <c r="M61" i="27"/>
  <c r="M60" i="27"/>
  <c r="M59" i="27"/>
  <c r="M58" i="27"/>
  <c r="M57" i="27"/>
  <c r="M56" i="27"/>
  <c r="M55" i="27"/>
  <c r="M54" i="27"/>
  <c r="M53" i="27"/>
  <c r="M52" i="27"/>
  <c r="M51" i="27"/>
  <c r="M50" i="27"/>
  <c r="M49" i="27"/>
  <c r="M48" i="27"/>
  <c r="M47" i="27"/>
  <c r="M46" i="27"/>
  <c r="M45" i="27"/>
  <c r="M81" i="26"/>
  <c r="M80" i="26"/>
  <c r="M79" i="26"/>
  <c r="M78" i="26"/>
  <c r="M77" i="26"/>
  <c r="M76" i="26"/>
  <c r="M75" i="26"/>
  <c r="M74" i="26"/>
  <c r="M73" i="26"/>
  <c r="M72" i="26"/>
  <c r="M71" i="26"/>
  <c r="M70" i="26"/>
  <c r="M69" i="26"/>
  <c r="M68" i="26"/>
  <c r="M67" i="26"/>
  <c r="M66" i="26"/>
  <c r="M44" i="26"/>
  <c r="M63" i="26"/>
  <c r="M59" i="26"/>
  <c r="M23" i="26"/>
  <c r="M17" i="26"/>
  <c r="M41" i="26"/>
  <c r="M8" i="26"/>
  <c r="M54" i="26"/>
  <c r="M25" i="26"/>
  <c r="M60" i="26"/>
  <c r="M46" i="26"/>
  <c r="M30" i="26"/>
  <c r="M21" i="26"/>
  <c r="M10" i="26"/>
  <c r="M47" i="26"/>
  <c r="M24" i="26"/>
  <c r="M62" i="26"/>
  <c r="M32" i="26"/>
  <c r="M39" i="26"/>
  <c r="M43" i="26"/>
  <c r="M57" i="26"/>
  <c r="M81" i="25"/>
  <c r="M80" i="25"/>
  <c r="M79" i="25"/>
  <c r="M78" i="25"/>
  <c r="M77" i="25"/>
  <c r="M76" i="25"/>
  <c r="M75" i="25"/>
  <c r="M74" i="25"/>
  <c r="M73" i="25"/>
  <c r="M72" i="25"/>
  <c r="M71" i="25"/>
  <c r="M70" i="25"/>
  <c r="M69" i="25"/>
  <c r="M68" i="25"/>
  <c r="M67" i="25"/>
  <c r="M66" i="25"/>
  <c r="M65" i="25"/>
  <c r="M64" i="25"/>
  <c r="M63" i="25"/>
  <c r="M62" i="25"/>
  <c r="M61" i="25"/>
  <c r="M60" i="25"/>
  <c r="M59" i="25"/>
  <c r="M49" i="25"/>
  <c r="M52" i="25"/>
  <c r="M33" i="25"/>
  <c r="M28" i="25"/>
  <c r="M22" i="25"/>
  <c r="M21" i="25"/>
  <c r="M41" i="25"/>
  <c r="M26" i="25"/>
  <c r="M25" i="25"/>
  <c r="M16" i="25"/>
  <c r="M45" i="25"/>
  <c r="M13" i="25"/>
  <c r="M27" i="25"/>
  <c r="M43" i="25"/>
  <c r="M81" i="24"/>
  <c r="M80" i="24"/>
  <c r="M79" i="24"/>
  <c r="M78" i="24"/>
  <c r="M77" i="24"/>
  <c r="M76" i="24"/>
  <c r="M75" i="24"/>
  <c r="M74" i="24"/>
  <c r="M73" i="24"/>
  <c r="M72" i="24"/>
  <c r="M71" i="24"/>
  <c r="M70" i="24"/>
  <c r="M69" i="24"/>
  <c r="M68" i="24"/>
  <c r="M67" i="24"/>
  <c r="M66" i="24"/>
  <c r="M65" i="24"/>
  <c r="M64" i="24"/>
  <c r="M63" i="24"/>
  <c r="M62" i="24"/>
  <c r="M61" i="24"/>
  <c r="M60" i="24"/>
  <c r="M59" i="24"/>
  <c r="M58" i="24"/>
  <c r="M57" i="24"/>
  <c r="M56" i="24"/>
  <c r="M55" i="24"/>
  <c r="M54" i="24"/>
  <c r="M53" i="24"/>
  <c r="M52" i="24"/>
  <c r="M51" i="24"/>
  <c r="M50" i="24"/>
  <c r="M49" i="24"/>
  <c r="M48" i="24"/>
  <c r="M47" i="24"/>
  <c r="M46" i="24"/>
  <c r="M45" i="24"/>
  <c r="M81" i="23"/>
  <c r="M80" i="23"/>
  <c r="M79" i="23"/>
  <c r="M78" i="23"/>
  <c r="M77" i="23"/>
  <c r="M76" i="23"/>
  <c r="M75" i="23"/>
  <c r="M74" i="23"/>
  <c r="M73" i="23"/>
  <c r="M72" i="23"/>
  <c r="M71" i="23"/>
  <c r="M70" i="23"/>
  <c r="M69" i="23"/>
  <c r="M68" i="23"/>
  <c r="M67" i="23"/>
  <c r="M66" i="23"/>
  <c r="M65" i="23"/>
  <c r="M64" i="23"/>
  <c r="M63" i="23"/>
  <c r="M62" i="23"/>
  <c r="M61" i="23"/>
  <c r="M60" i="23"/>
  <c r="M59" i="23"/>
  <c r="M58" i="23"/>
  <c r="M57" i="23"/>
  <c r="M56" i="23"/>
  <c r="M55" i="23"/>
  <c r="M54" i="23"/>
  <c r="M53" i="23"/>
  <c r="M52" i="23"/>
  <c r="M51" i="23"/>
  <c r="M50" i="23"/>
  <c r="M49" i="23"/>
  <c r="M48" i="23"/>
  <c r="M47" i="23"/>
  <c r="M46" i="23"/>
  <c r="M45" i="23"/>
  <c r="M81" i="22"/>
  <c r="M80" i="22"/>
  <c r="M79" i="22"/>
  <c r="M78" i="22"/>
  <c r="M77" i="22"/>
  <c r="M76" i="22"/>
  <c r="M75" i="22"/>
  <c r="M74" i="22"/>
  <c r="M73" i="22"/>
  <c r="M72" i="22"/>
  <c r="M71" i="22"/>
  <c r="M70" i="22"/>
  <c r="M69" i="22"/>
  <c r="M68" i="22"/>
  <c r="M67" i="22"/>
  <c r="M66" i="22"/>
  <c r="M65" i="22"/>
  <c r="M64" i="22"/>
  <c r="M63" i="22"/>
  <c r="M62" i="22"/>
  <c r="M61" i="22"/>
  <c r="M60" i="22"/>
  <c r="M59" i="22"/>
  <c r="M58" i="22"/>
  <c r="M57" i="22"/>
  <c r="M56" i="22"/>
  <c r="M55" i="22"/>
  <c r="M54" i="22"/>
  <c r="M53" i="22"/>
  <c r="M52" i="22"/>
  <c r="M51" i="22"/>
  <c r="M50" i="22"/>
  <c r="M49" i="22"/>
  <c r="M48" i="22"/>
  <c r="M47" i="22"/>
  <c r="M46" i="22"/>
  <c r="M45" i="22"/>
  <c r="M81" i="47"/>
  <c r="M80" i="47"/>
  <c r="M79" i="47"/>
  <c r="M78" i="47"/>
  <c r="M77" i="47"/>
  <c r="M76" i="47"/>
  <c r="M75" i="47"/>
  <c r="M74" i="47"/>
  <c r="M73" i="47"/>
  <c r="M72" i="47"/>
  <c r="M71" i="47"/>
  <c r="M70" i="47"/>
  <c r="M69" i="47"/>
  <c r="M68" i="47"/>
  <c r="M67" i="47"/>
  <c r="M66" i="47"/>
  <c r="M65" i="47"/>
  <c r="M64" i="47"/>
  <c r="M63" i="47"/>
  <c r="M62" i="47"/>
  <c r="M61" i="47"/>
  <c r="M60" i="47"/>
  <c r="M59" i="47"/>
  <c r="M58" i="47"/>
  <c r="M57" i="47"/>
  <c r="M56" i="47"/>
  <c r="M55" i="47"/>
  <c r="M54" i="47"/>
  <c r="M53" i="47"/>
  <c r="M52" i="47"/>
  <c r="M51" i="47"/>
  <c r="M50" i="47"/>
  <c r="M49" i="47"/>
  <c r="M48" i="47"/>
  <c r="M47" i="47"/>
  <c r="M46" i="47"/>
  <c r="M45" i="47"/>
  <c r="M81" i="55"/>
  <c r="M80" i="55"/>
  <c r="M79" i="55"/>
  <c r="M78" i="55"/>
  <c r="M77" i="55"/>
  <c r="M76" i="55"/>
  <c r="M75" i="55"/>
  <c r="M74" i="55"/>
  <c r="M73" i="55"/>
  <c r="M72" i="55"/>
  <c r="M71" i="55"/>
  <c r="M70" i="55"/>
  <c r="M69" i="55"/>
  <c r="M68" i="55"/>
  <c r="M67" i="55"/>
  <c r="M66" i="55"/>
  <c r="M65" i="55"/>
  <c r="M64" i="55"/>
  <c r="M63" i="55"/>
  <c r="M62" i="55"/>
  <c r="M61" i="55"/>
  <c r="M60" i="55"/>
  <c r="M59" i="55"/>
  <c r="M58" i="55"/>
  <c r="M57" i="55"/>
  <c r="M56" i="55"/>
  <c r="M55" i="55"/>
  <c r="M54" i="55"/>
  <c r="M53" i="55"/>
  <c r="M52" i="55"/>
  <c r="M51" i="55"/>
  <c r="M50" i="55"/>
  <c r="M49" i="55"/>
  <c r="M48" i="55"/>
  <c r="M47" i="55"/>
  <c r="M46" i="55"/>
  <c r="M45" i="55"/>
  <c r="M81" i="46"/>
  <c r="M80" i="46"/>
  <c r="M79" i="46"/>
  <c r="M78" i="46"/>
  <c r="M77" i="46"/>
  <c r="M76" i="46"/>
  <c r="M75" i="46"/>
  <c r="M74" i="46"/>
  <c r="M73" i="46"/>
  <c r="M72" i="46"/>
  <c r="M71" i="46"/>
  <c r="M70" i="46"/>
  <c r="M69" i="46"/>
  <c r="M68" i="46"/>
  <c r="M67" i="46"/>
  <c r="M66" i="46"/>
  <c r="M65" i="46"/>
  <c r="M64" i="46"/>
  <c r="M63" i="46"/>
  <c r="M62" i="46"/>
  <c r="M61" i="46"/>
  <c r="M60" i="46"/>
  <c r="M59" i="46"/>
  <c r="M58" i="46"/>
  <c r="M57" i="46"/>
  <c r="M56" i="46"/>
  <c r="M55" i="46"/>
  <c r="M54" i="46"/>
  <c r="M53" i="46"/>
  <c r="M52" i="46"/>
  <c r="M51" i="46"/>
  <c r="M50" i="46"/>
  <c r="M49" i="46"/>
  <c r="M48" i="46"/>
  <c r="M47" i="46"/>
  <c r="M46" i="46"/>
  <c r="M45" i="46"/>
  <c r="M81" i="54"/>
  <c r="M80" i="54"/>
  <c r="M79" i="54"/>
  <c r="M78" i="54"/>
  <c r="M77" i="54"/>
  <c r="M76" i="54"/>
  <c r="M75" i="54"/>
  <c r="M74" i="54"/>
  <c r="M73" i="54"/>
  <c r="M72" i="54"/>
  <c r="M71" i="54"/>
  <c r="M70" i="54"/>
  <c r="M69" i="54"/>
  <c r="M68" i="54"/>
  <c r="M67" i="54"/>
  <c r="M66" i="54"/>
  <c r="M65" i="54"/>
  <c r="M64" i="54"/>
  <c r="M63" i="54"/>
  <c r="M62" i="54"/>
  <c r="M61" i="54"/>
  <c r="M60" i="54"/>
  <c r="M59" i="54"/>
  <c r="M58" i="54"/>
  <c r="M57" i="54"/>
  <c r="M56" i="54"/>
  <c r="M55" i="54"/>
  <c r="M54" i="54"/>
  <c r="M53" i="54"/>
  <c r="M52" i="54"/>
  <c r="M51" i="54"/>
  <c r="M50" i="54"/>
  <c r="M49" i="54"/>
  <c r="M48" i="54"/>
  <c r="M47" i="54"/>
  <c r="M46" i="54"/>
  <c r="M45" i="54"/>
  <c r="M81" i="53"/>
  <c r="M80" i="53"/>
  <c r="M79" i="53"/>
  <c r="M78" i="53"/>
  <c r="M77" i="53"/>
  <c r="M76" i="53"/>
  <c r="M75" i="53"/>
  <c r="M74" i="53"/>
  <c r="M73" i="53"/>
  <c r="M72" i="53"/>
  <c r="M71" i="53"/>
  <c r="M70" i="53"/>
  <c r="M69" i="53"/>
  <c r="M68" i="53"/>
  <c r="M67" i="53"/>
  <c r="M66" i="53"/>
  <c r="M65" i="53"/>
  <c r="M64" i="53"/>
  <c r="M63" i="53"/>
  <c r="M62" i="53"/>
  <c r="M61" i="53"/>
  <c r="M60" i="53"/>
  <c r="M59" i="53"/>
  <c r="M58" i="53"/>
  <c r="M57" i="53"/>
  <c r="M56" i="53"/>
  <c r="M55" i="53"/>
  <c r="M54" i="53"/>
  <c r="M53" i="53"/>
  <c r="M52" i="53"/>
  <c r="M51" i="53"/>
  <c r="M50" i="53"/>
  <c r="M49" i="53"/>
  <c r="M48" i="53"/>
  <c r="M47" i="53"/>
  <c r="M46" i="53"/>
  <c r="M45" i="53"/>
  <c r="M81" i="50"/>
  <c r="M80" i="50"/>
  <c r="M79" i="50"/>
  <c r="M78" i="50"/>
  <c r="M77" i="50"/>
  <c r="M76" i="50"/>
  <c r="M75" i="50"/>
  <c r="M74" i="50"/>
  <c r="M73" i="50"/>
  <c r="M72" i="50"/>
  <c r="M71" i="50"/>
  <c r="M70" i="50"/>
  <c r="M69" i="50"/>
  <c r="M68" i="50"/>
  <c r="M67" i="50"/>
  <c r="M66" i="50"/>
  <c r="M65" i="50"/>
  <c r="M64" i="50"/>
  <c r="M63" i="50"/>
  <c r="M62" i="50"/>
  <c r="M61" i="50"/>
  <c r="M60" i="50"/>
  <c r="M59" i="50"/>
  <c r="M58" i="50"/>
  <c r="M57" i="50"/>
  <c r="M56" i="50"/>
  <c r="M55" i="50"/>
  <c r="M54" i="50"/>
  <c r="M53" i="50"/>
  <c r="M52" i="50"/>
  <c r="M51" i="50"/>
  <c r="M50" i="50"/>
  <c r="M49" i="50"/>
  <c r="M48" i="50"/>
  <c r="M47" i="50"/>
  <c r="M46" i="50"/>
  <c r="M45" i="50"/>
  <c r="M81" i="49"/>
  <c r="M80" i="49"/>
  <c r="M79" i="49"/>
  <c r="M78" i="49"/>
  <c r="M77" i="49"/>
  <c r="M76" i="49"/>
  <c r="M75" i="49"/>
  <c r="M74" i="49"/>
  <c r="M73" i="49"/>
  <c r="M72" i="49"/>
  <c r="M71" i="49"/>
  <c r="M70" i="49"/>
  <c r="M69" i="49"/>
  <c r="M68" i="49"/>
  <c r="M67" i="49"/>
  <c r="M66" i="49"/>
  <c r="M65" i="49"/>
  <c r="M64" i="49"/>
  <c r="M63" i="49"/>
  <c r="M62" i="49"/>
  <c r="M61" i="49"/>
  <c r="M60" i="49"/>
  <c r="M59" i="49"/>
  <c r="M58" i="49"/>
  <c r="M57" i="49"/>
  <c r="M56" i="49"/>
  <c r="M55" i="49"/>
  <c r="M54" i="49"/>
  <c r="M53" i="49"/>
  <c r="M52" i="49"/>
  <c r="M51" i="49"/>
  <c r="M50" i="49"/>
  <c r="M49" i="49"/>
  <c r="M48" i="49"/>
  <c r="M47" i="49"/>
  <c r="M46" i="49"/>
  <c r="M45" i="49"/>
  <c r="M81" i="45"/>
  <c r="M80" i="45"/>
  <c r="M79" i="45"/>
  <c r="M78" i="45"/>
  <c r="M77" i="45"/>
  <c r="M76" i="45"/>
  <c r="M75" i="45"/>
  <c r="M74" i="45"/>
  <c r="M73" i="45"/>
  <c r="M72" i="45"/>
  <c r="M71" i="45"/>
  <c r="M70" i="45"/>
  <c r="M69" i="45"/>
  <c r="M68" i="45"/>
  <c r="M67" i="45"/>
  <c r="M66" i="45"/>
  <c r="M65" i="45"/>
  <c r="M64" i="45"/>
  <c r="M63" i="45"/>
  <c r="M62" i="45"/>
  <c r="M61" i="45"/>
  <c r="M60" i="45"/>
  <c r="M59" i="45"/>
  <c r="M58" i="45"/>
  <c r="M57" i="45"/>
  <c r="M56" i="45"/>
  <c r="M55" i="45"/>
  <c r="M54" i="45"/>
  <c r="M53" i="45"/>
  <c r="M52" i="45"/>
  <c r="M51" i="45"/>
  <c r="M50" i="45"/>
  <c r="M49" i="45"/>
  <c r="M48" i="45"/>
  <c r="M47" i="45"/>
  <c r="M46" i="45"/>
  <c r="M45" i="45"/>
  <c r="F81" i="44"/>
  <c r="F80" i="44"/>
  <c r="F79" i="44"/>
  <c r="F78" i="44"/>
  <c r="F77" i="44"/>
  <c r="F76" i="44"/>
  <c r="F75" i="44"/>
  <c r="F74" i="44"/>
  <c r="F73" i="44"/>
  <c r="F72" i="44"/>
  <c r="F71" i="44"/>
  <c r="F70" i="44"/>
  <c r="F69" i="44"/>
  <c r="F68" i="44"/>
  <c r="F67" i="44"/>
  <c r="F66" i="44"/>
  <c r="F65" i="44"/>
  <c r="F64" i="44"/>
  <c r="F63" i="44"/>
  <c r="F62" i="44"/>
  <c r="F61" i="44"/>
  <c r="F60" i="44"/>
  <c r="F59" i="44"/>
  <c r="F58" i="44"/>
  <c r="F57" i="44"/>
  <c r="F56" i="44"/>
  <c r="F55" i="44"/>
  <c r="F54" i="44"/>
  <c r="F53" i="44"/>
  <c r="F52" i="44"/>
  <c r="F51" i="44"/>
  <c r="F50" i="44"/>
  <c r="F49" i="44"/>
  <c r="F48" i="44"/>
  <c r="F47" i="44"/>
  <c r="F46" i="44"/>
  <c r="F45" i="44"/>
  <c r="F81" i="43"/>
  <c r="F80" i="43"/>
  <c r="F79" i="43"/>
  <c r="F78" i="43"/>
  <c r="F77" i="43"/>
  <c r="F76" i="43"/>
  <c r="F75" i="43"/>
  <c r="F74" i="43"/>
  <c r="F73" i="43"/>
  <c r="F72" i="43"/>
  <c r="F71" i="43"/>
  <c r="F70" i="43"/>
  <c r="F69" i="43"/>
  <c r="F68" i="43"/>
  <c r="F67" i="43"/>
  <c r="F66" i="43"/>
  <c r="F65" i="43"/>
  <c r="F64" i="43"/>
  <c r="F63" i="43"/>
  <c r="F62" i="43"/>
  <c r="F61" i="43"/>
  <c r="F60" i="43"/>
  <c r="F59" i="43"/>
  <c r="F58" i="43"/>
  <c r="F57" i="43"/>
  <c r="F56" i="43"/>
  <c r="F55" i="43"/>
  <c r="F54" i="43"/>
  <c r="F53" i="43"/>
  <c r="F52" i="43"/>
  <c r="F51" i="43"/>
  <c r="F50" i="43"/>
  <c r="F49" i="43"/>
  <c r="F48" i="43"/>
  <c r="F47" i="43"/>
  <c r="F46" i="43"/>
  <c r="F45" i="43"/>
  <c r="F81" i="42"/>
  <c r="F80" i="42"/>
  <c r="F79" i="42"/>
  <c r="F78" i="42"/>
  <c r="F77" i="42"/>
  <c r="F76" i="42"/>
  <c r="F75" i="42"/>
  <c r="F74" i="42"/>
  <c r="F73" i="42"/>
  <c r="F72" i="42"/>
  <c r="F71" i="42"/>
  <c r="F70" i="42"/>
  <c r="F69" i="42"/>
  <c r="F68" i="42"/>
  <c r="F67" i="42"/>
  <c r="F66" i="42"/>
  <c r="F65" i="42"/>
  <c r="F64" i="42"/>
  <c r="F63" i="42"/>
  <c r="F62" i="42"/>
  <c r="F61" i="42"/>
  <c r="F60" i="42"/>
  <c r="F59" i="42"/>
  <c r="F58" i="42"/>
  <c r="F57" i="42"/>
  <c r="F56" i="42"/>
  <c r="F55" i="42"/>
  <c r="F54" i="42"/>
  <c r="F53" i="42"/>
  <c r="F52" i="42"/>
  <c r="F51" i="42"/>
  <c r="F50" i="42"/>
  <c r="F49" i="42"/>
  <c r="F48" i="42"/>
  <c r="F47" i="42"/>
  <c r="F46" i="42"/>
  <c r="F45" i="42"/>
  <c r="F81" i="41"/>
  <c r="F80" i="41"/>
  <c r="F79" i="41"/>
  <c r="F78" i="41"/>
  <c r="F77" i="41"/>
  <c r="F76" i="41"/>
  <c r="F75" i="41"/>
  <c r="F74" i="41"/>
  <c r="F73" i="41"/>
  <c r="F72" i="41"/>
  <c r="F71" i="41"/>
  <c r="F70" i="41"/>
  <c r="F69" i="41"/>
  <c r="F68" i="41"/>
  <c r="F67" i="41"/>
  <c r="F66" i="41"/>
  <c r="F65" i="41"/>
  <c r="F64" i="41"/>
  <c r="F63" i="41"/>
  <c r="F62" i="41"/>
  <c r="F61" i="41"/>
  <c r="F60" i="41"/>
  <c r="F59" i="41"/>
  <c r="F58" i="41"/>
  <c r="F57" i="41"/>
  <c r="F56" i="41"/>
  <c r="F55" i="41"/>
  <c r="F54" i="41"/>
  <c r="F53" i="41"/>
  <c r="F52" i="41"/>
  <c r="F51" i="41"/>
  <c r="F50" i="41"/>
  <c r="F49" i="41"/>
  <c r="F48" i="41"/>
  <c r="F47" i="41"/>
  <c r="F46" i="41"/>
  <c r="F45" i="41"/>
  <c r="F81" i="40"/>
  <c r="F80" i="40"/>
  <c r="F79" i="40"/>
  <c r="F78" i="40"/>
  <c r="F77" i="40"/>
  <c r="F76" i="40"/>
  <c r="F75" i="40"/>
  <c r="F74" i="40"/>
  <c r="F73" i="40"/>
  <c r="F72" i="40"/>
  <c r="F71" i="40"/>
  <c r="F70" i="40"/>
  <c r="F69" i="40"/>
  <c r="F68" i="40"/>
  <c r="F67" i="40"/>
  <c r="F66" i="40"/>
  <c r="F65" i="40"/>
  <c r="F64" i="40"/>
  <c r="F63" i="40"/>
  <c r="F62" i="40"/>
  <c r="F61" i="40"/>
  <c r="F60" i="40"/>
  <c r="F59" i="40"/>
  <c r="F58" i="40"/>
  <c r="F57" i="40"/>
  <c r="F56" i="40"/>
  <c r="F55" i="40"/>
  <c r="F54" i="40"/>
  <c r="F53" i="40"/>
  <c r="F52" i="40"/>
  <c r="F51" i="40"/>
  <c r="F50" i="40"/>
  <c r="F49" i="40"/>
  <c r="F48" i="40"/>
  <c r="F47" i="40"/>
  <c r="F46" i="40"/>
  <c r="F45" i="40"/>
  <c r="F81" i="39"/>
  <c r="F80" i="39"/>
  <c r="F79" i="39"/>
  <c r="F78" i="39"/>
  <c r="F77" i="39"/>
  <c r="F76" i="39"/>
  <c r="F75" i="39"/>
  <c r="F74" i="39"/>
  <c r="F73" i="39"/>
  <c r="F72" i="39"/>
  <c r="F71" i="39"/>
  <c r="F70" i="39"/>
  <c r="F69" i="39"/>
  <c r="F68" i="39"/>
  <c r="F67" i="39"/>
  <c r="F66" i="39"/>
  <c r="F65" i="39"/>
  <c r="F64" i="39"/>
  <c r="F63" i="39"/>
  <c r="F62" i="39"/>
  <c r="F61" i="39"/>
  <c r="F60" i="39"/>
  <c r="F59" i="39"/>
  <c r="F58" i="39"/>
  <c r="F57" i="39"/>
  <c r="F56" i="39"/>
  <c r="F55" i="39"/>
  <c r="F54" i="39"/>
  <c r="F53" i="39"/>
  <c r="F52" i="39"/>
  <c r="F51" i="39"/>
  <c r="F50" i="39"/>
  <c r="F49" i="39"/>
  <c r="F48" i="39"/>
  <c r="F47" i="39"/>
  <c r="F46" i="39"/>
  <c r="F45" i="39"/>
  <c r="F81" i="38"/>
  <c r="F80" i="38"/>
  <c r="F79" i="38"/>
  <c r="F78" i="38"/>
  <c r="F77" i="38"/>
  <c r="F76" i="38"/>
  <c r="F75" i="38"/>
  <c r="F74" i="38"/>
  <c r="F73" i="38"/>
  <c r="F72" i="38"/>
  <c r="F71" i="38"/>
  <c r="F70" i="38"/>
  <c r="F69" i="38"/>
  <c r="F68" i="38"/>
  <c r="F67" i="38"/>
  <c r="F66" i="38"/>
  <c r="F65" i="38"/>
  <c r="F64" i="38"/>
  <c r="F63" i="38"/>
  <c r="F62" i="38"/>
  <c r="F61" i="38"/>
  <c r="F60" i="38"/>
  <c r="F59" i="38"/>
  <c r="F58" i="38"/>
  <c r="F57" i="38"/>
  <c r="F56" i="38"/>
  <c r="F55" i="38"/>
  <c r="F54" i="38"/>
  <c r="F53" i="38"/>
  <c r="F52" i="38"/>
  <c r="F51" i="38"/>
  <c r="F50" i="38"/>
  <c r="F49" i="38"/>
  <c r="F48" i="38"/>
  <c r="F47" i="38"/>
  <c r="F46" i="38"/>
  <c r="F45" i="38"/>
  <c r="F81" i="37"/>
  <c r="F80" i="37"/>
  <c r="F79" i="37"/>
  <c r="F78" i="37"/>
  <c r="F77" i="37"/>
  <c r="F76" i="37"/>
  <c r="F75" i="37"/>
  <c r="F74" i="37"/>
  <c r="F73" i="37"/>
  <c r="F72" i="37"/>
  <c r="F71" i="37"/>
  <c r="F70" i="37"/>
  <c r="F69" i="37"/>
  <c r="F68" i="37"/>
  <c r="F67" i="37"/>
  <c r="F66" i="37"/>
  <c r="F65" i="37"/>
  <c r="F64" i="37"/>
  <c r="F63" i="37"/>
  <c r="F62" i="37"/>
  <c r="F61" i="37"/>
  <c r="F60" i="37"/>
  <c r="F59" i="37"/>
  <c r="F58" i="37"/>
  <c r="F57" i="37"/>
  <c r="F56" i="37"/>
  <c r="F30" i="37"/>
  <c r="F10" i="37"/>
  <c r="F8" i="37"/>
  <c r="F17" i="37"/>
  <c r="F24" i="37"/>
  <c r="F19" i="37"/>
  <c r="F13" i="37"/>
  <c r="F7" i="37"/>
  <c r="F4" i="37"/>
  <c r="F35" i="37"/>
  <c r="F81" i="36"/>
  <c r="F80" i="36"/>
  <c r="F79" i="36"/>
  <c r="F78" i="36"/>
  <c r="F77" i="36"/>
  <c r="F76" i="36"/>
  <c r="F75" i="36"/>
  <c r="F74" i="36"/>
  <c r="F73" i="36"/>
  <c r="F72" i="36"/>
  <c r="F71" i="36"/>
  <c r="F70" i="36"/>
  <c r="F69" i="36"/>
  <c r="F68" i="36"/>
  <c r="F67" i="36"/>
  <c r="F66" i="36"/>
  <c r="F65" i="36"/>
  <c r="F64" i="36"/>
  <c r="F63" i="36"/>
  <c r="F62" i="36"/>
  <c r="F61" i="36"/>
  <c r="F60" i="36"/>
  <c r="F59" i="36"/>
  <c r="F58" i="36"/>
  <c r="F57" i="36"/>
  <c r="F56" i="36"/>
  <c r="F55" i="36"/>
  <c r="F54" i="36"/>
  <c r="F53" i="36"/>
  <c r="F52" i="36"/>
  <c r="F51" i="36"/>
  <c r="F24" i="36"/>
  <c r="F11" i="36"/>
  <c r="F7" i="36"/>
  <c r="F29" i="36"/>
  <c r="F4" i="36"/>
  <c r="F5" i="36"/>
  <c r="F81" i="35"/>
  <c r="F80" i="35"/>
  <c r="F79" i="35"/>
  <c r="F78" i="35"/>
  <c r="F77" i="35"/>
  <c r="F76" i="35"/>
  <c r="F75" i="35"/>
  <c r="F74" i="35"/>
  <c r="F73" i="35"/>
  <c r="F72" i="35"/>
  <c r="F71" i="35"/>
  <c r="F70" i="35"/>
  <c r="F69" i="35"/>
  <c r="F68" i="35"/>
  <c r="F67" i="35"/>
  <c r="F66" i="35"/>
  <c r="F65" i="35"/>
  <c r="F64" i="35"/>
  <c r="F63" i="35"/>
  <c r="F62" i="35"/>
  <c r="F61" i="35"/>
  <c r="F60" i="35"/>
  <c r="F59" i="35"/>
  <c r="F58" i="35"/>
  <c r="F57" i="35"/>
  <c r="F56" i="35"/>
  <c r="F55" i="35"/>
  <c r="F54" i="35"/>
  <c r="F53" i="35"/>
  <c r="F52" i="35"/>
  <c r="F51" i="35"/>
  <c r="F50" i="35"/>
  <c r="F16" i="35"/>
  <c r="F48" i="35"/>
  <c r="F22" i="35"/>
  <c r="F18" i="35"/>
  <c r="F6" i="35"/>
  <c r="F81" i="34"/>
  <c r="F80" i="34"/>
  <c r="F79" i="34"/>
  <c r="F78"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81" i="33"/>
  <c r="F80" i="33"/>
  <c r="F79" i="33"/>
  <c r="F78" i="33"/>
  <c r="F77" i="33"/>
  <c r="F76" i="33"/>
  <c r="F75" i="33"/>
  <c r="F74" i="33"/>
  <c r="F73" i="33"/>
  <c r="F72" i="33"/>
  <c r="F71" i="33"/>
  <c r="F70" i="33"/>
  <c r="F69" i="33"/>
  <c r="F68" i="33"/>
  <c r="F67" i="33"/>
  <c r="F66" i="33"/>
  <c r="F65" i="33"/>
  <c r="F64" i="33"/>
  <c r="F63" i="33"/>
  <c r="F62" i="33"/>
  <c r="F61" i="33"/>
  <c r="F60" i="33"/>
  <c r="F59" i="33"/>
  <c r="F58" i="33"/>
  <c r="F57" i="33"/>
  <c r="F56" i="33"/>
  <c r="F55" i="33"/>
  <c r="F54" i="33"/>
  <c r="F53" i="33"/>
  <c r="F52" i="33"/>
  <c r="F51" i="33"/>
  <c r="F50" i="33"/>
  <c r="F49" i="33"/>
  <c r="F48" i="33"/>
  <c r="F47" i="33"/>
  <c r="F46" i="33"/>
  <c r="F45" i="33"/>
  <c r="F81" i="32"/>
  <c r="F80" i="32"/>
  <c r="F79" i="32"/>
  <c r="F78" i="32"/>
  <c r="F77" i="32"/>
  <c r="F76" i="32"/>
  <c r="F75" i="32"/>
  <c r="F74" i="32"/>
  <c r="F73" i="32"/>
  <c r="F72" i="32"/>
  <c r="F71" i="32"/>
  <c r="F70" i="32"/>
  <c r="F69" i="32"/>
  <c r="F68" i="32"/>
  <c r="F67" i="32"/>
  <c r="F66" i="32"/>
  <c r="F65" i="32"/>
  <c r="F64" i="32"/>
  <c r="F63" i="32"/>
  <c r="F62" i="32"/>
  <c r="F61" i="32"/>
  <c r="F60" i="32"/>
  <c r="F59" i="32"/>
  <c r="F58" i="32"/>
  <c r="F57" i="32"/>
  <c r="F56" i="32"/>
  <c r="F55" i="32"/>
  <c r="F54" i="32"/>
  <c r="F53" i="32"/>
  <c r="F52" i="32"/>
  <c r="F51" i="32"/>
  <c r="F50" i="32"/>
  <c r="F49" i="32"/>
  <c r="F48" i="32"/>
  <c r="F47" i="32"/>
  <c r="F46" i="32"/>
  <c r="F45" i="32"/>
  <c r="F81" i="31"/>
  <c r="F80" i="31"/>
  <c r="F79" i="31"/>
  <c r="F78" i="31"/>
  <c r="F77" i="31"/>
  <c r="F76" i="31"/>
  <c r="F75" i="31"/>
  <c r="F74" i="31"/>
  <c r="F73" i="31"/>
  <c r="F72" i="31"/>
  <c r="F71" i="31"/>
  <c r="F70" i="31"/>
  <c r="F69" i="31"/>
  <c r="F68" i="31"/>
  <c r="F67" i="31"/>
  <c r="F66" i="31"/>
  <c r="F65" i="31"/>
  <c r="F64" i="31"/>
  <c r="F63" i="31"/>
  <c r="F62" i="31"/>
  <c r="F61" i="31"/>
  <c r="F60" i="31"/>
  <c r="F59" i="31"/>
  <c r="F58" i="31"/>
  <c r="F57" i="31"/>
  <c r="F56" i="31"/>
  <c r="F55" i="31"/>
  <c r="F54" i="31"/>
  <c r="F50" i="31"/>
  <c r="F9" i="31"/>
  <c r="F49" i="31"/>
  <c r="F46" i="31"/>
  <c r="F81" i="30"/>
  <c r="F80" i="30"/>
  <c r="F79" i="30"/>
  <c r="F78" i="30"/>
  <c r="F77" i="30"/>
  <c r="F76" i="30"/>
  <c r="F75" i="30"/>
  <c r="F74" i="30"/>
  <c r="F73" i="30"/>
  <c r="F72" i="30"/>
  <c r="F71" i="30"/>
  <c r="F70" i="30"/>
  <c r="F69" i="30"/>
  <c r="F68" i="30"/>
  <c r="F67" i="30"/>
  <c r="F66" i="30"/>
  <c r="F65" i="30"/>
  <c r="F64" i="30"/>
  <c r="F63" i="30"/>
  <c r="F62" i="30"/>
  <c r="F61" i="30"/>
  <c r="F60" i="30"/>
  <c r="F59" i="30"/>
  <c r="F58" i="30"/>
  <c r="F57" i="30"/>
  <c r="F56" i="30"/>
  <c r="F55" i="30"/>
  <c r="F54" i="30"/>
  <c r="F53" i="30"/>
  <c r="F52" i="30"/>
  <c r="F51" i="30"/>
  <c r="F50" i="30"/>
  <c r="F6" i="30"/>
  <c r="F30" i="30"/>
  <c r="F17" i="30"/>
  <c r="F49" i="30"/>
  <c r="F23" i="30"/>
  <c r="F81" i="29"/>
  <c r="F80" i="29"/>
  <c r="F79" i="29"/>
  <c r="F78" i="29"/>
  <c r="F77" i="29"/>
  <c r="F76" i="29"/>
  <c r="F75" i="29"/>
  <c r="F74" i="29"/>
  <c r="F73" i="29"/>
  <c r="F72" i="29"/>
  <c r="F71" i="29"/>
  <c r="F70" i="29"/>
  <c r="F69" i="29"/>
  <c r="F68" i="29"/>
  <c r="F67" i="29"/>
  <c r="F66" i="29"/>
  <c r="F65" i="29"/>
  <c r="F64" i="29"/>
  <c r="F63" i="29"/>
  <c r="F62" i="29"/>
  <c r="F61" i="29"/>
  <c r="F60" i="29"/>
  <c r="F59" i="29"/>
  <c r="F58" i="29"/>
  <c r="F57" i="29"/>
  <c r="F56" i="29"/>
  <c r="F55" i="29"/>
  <c r="F54" i="29"/>
  <c r="F53" i="29"/>
  <c r="F52" i="29"/>
  <c r="F51" i="29"/>
  <c r="F50" i="29"/>
  <c r="F49" i="29"/>
  <c r="F48" i="29"/>
  <c r="F47" i="29"/>
  <c r="F46" i="29"/>
  <c r="F45" i="29"/>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81" i="27"/>
  <c r="F80" i="27"/>
  <c r="F79" i="27"/>
  <c r="F78" i="27"/>
  <c r="F77" i="27"/>
  <c r="F76" i="27"/>
  <c r="F75" i="27"/>
  <c r="F74" i="27"/>
  <c r="F73"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47" i="27"/>
  <c r="F46" i="27"/>
  <c r="F45" i="27"/>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81" i="25"/>
  <c r="F80" i="25"/>
  <c r="F79" i="25"/>
  <c r="F78" i="25"/>
  <c r="F77" i="25"/>
  <c r="F76" i="25"/>
  <c r="F75" i="25"/>
  <c r="F74" i="25"/>
  <c r="F73" i="25"/>
  <c r="F72" i="25"/>
  <c r="F71" i="25"/>
  <c r="F70" i="25"/>
  <c r="F69" i="25"/>
  <c r="F68" i="25"/>
  <c r="F67" i="25"/>
  <c r="F66" i="25"/>
  <c r="F65" i="25"/>
  <c r="F63" i="25"/>
  <c r="F62" i="25"/>
  <c r="F61" i="25"/>
  <c r="F60" i="25"/>
  <c r="F59" i="25"/>
  <c r="F58" i="25"/>
  <c r="F57" i="25"/>
  <c r="F56" i="25"/>
  <c r="F54" i="25"/>
  <c r="F53" i="25"/>
  <c r="F42" i="25"/>
  <c r="F40" i="25"/>
  <c r="F37" i="25"/>
  <c r="F49" i="25"/>
  <c r="F44" i="25"/>
  <c r="F43" i="25"/>
  <c r="F18" i="25"/>
  <c r="F36" i="25"/>
  <c r="F81" i="24"/>
  <c r="F80" i="24"/>
  <c r="F79" i="24"/>
  <c r="F78" i="24"/>
  <c r="F77" i="24"/>
  <c r="F76" i="24"/>
  <c r="F75" i="24"/>
  <c r="F74" i="24"/>
  <c r="F73" i="24"/>
  <c r="F72" i="24"/>
  <c r="F71" i="24"/>
  <c r="F70" i="24"/>
  <c r="F69" i="24"/>
  <c r="F68" i="24"/>
  <c r="F67" i="24"/>
  <c r="F66" i="24"/>
  <c r="F65" i="24"/>
  <c r="F64" i="24"/>
  <c r="F63" i="24"/>
  <c r="F62" i="24"/>
  <c r="F61" i="24"/>
  <c r="F60" i="24"/>
  <c r="F59" i="24"/>
  <c r="F58" i="24"/>
  <c r="F57" i="24"/>
  <c r="F56" i="24"/>
  <c r="F55" i="24"/>
  <c r="F54" i="24"/>
  <c r="F53" i="24"/>
  <c r="F52" i="24"/>
  <c r="F51" i="24"/>
  <c r="F50" i="24"/>
  <c r="F23" i="24"/>
  <c r="F49" i="24"/>
  <c r="F14" i="24"/>
  <c r="F40" i="24"/>
  <c r="F9" i="24"/>
  <c r="F81" i="23"/>
  <c r="F80" i="23"/>
  <c r="F79" i="23"/>
  <c r="F78" i="23"/>
  <c r="F77" i="23"/>
  <c r="F76" i="23"/>
  <c r="F75" i="23"/>
  <c r="F74" i="23"/>
  <c r="F73" i="23"/>
  <c r="F72" i="23"/>
  <c r="F71" i="23"/>
  <c r="F70" i="23"/>
  <c r="F69" i="23"/>
  <c r="F68" i="23"/>
  <c r="F67" i="23"/>
  <c r="F66" i="23"/>
  <c r="F65" i="23"/>
  <c r="F64" i="23"/>
  <c r="F63" i="23"/>
  <c r="F62" i="23"/>
  <c r="F61" i="23"/>
  <c r="F60" i="23"/>
  <c r="F59" i="23"/>
  <c r="F58" i="23"/>
  <c r="F57" i="23"/>
  <c r="F56" i="23"/>
  <c r="F55" i="23"/>
  <c r="F54" i="23"/>
  <c r="F53" i="23"/>
  <c r="F52" i="23"/>
  <c r="F51" i="23"/>
  <c r="F50" i="23"/>
  <c r="F49" i="23"/>
  <c r="F48" i="23"/>
  <c r="F47" i="23"/>
  <c r="F29" i="23"/>
  <c r="F46" i="23"/>
  <c r="F81" i="22"/>
  <c r="F80" i="22"/>
  <c r="F79" i="22"/>
  <c r="F78" i="22"/>
  <c r="F77" i="22"/>
  <c r="F76" i="22"/>
  <c r="F75" i="22"/>
  <c r="F74" i="22"/>
  <c r="F73" i="22"/>
  <c r="F72" i="22"/>
  <c r="F71" i="22"/>
  <c r="F70" i="22"/>
  <c r="F69" i="22"/>
  <c r="F68" i="22"/>
  <c r="F67" i="22"/>
  <c r="F66" i="22"/>
  <c r="F65" i="22"/>
  <c r="F64" i="22"/>
  <c r="F63" i="22"/>
  <c r="F62" i="22"/>
  <c r="F61" i="22"/>
  <c r="F60" i="22"/>
  <c r="F59" i="22"/>
  <c r="F58" i="22"/>
  <c r="F57" i="22"/>
  <c r="F56" i="22"/>
  <c r="F55" i="22"/>
  <c r="F54" i="22"/>
  <c r="F53" i="22"/>
  <c r="F52" i="22"/>
  <c r="F51" i="22"/>
  <c r="F50" i="22"/>
  <c r="F49" i="22"/>
  <c r="F48" i="22"/>
  <c r="F47" i="22"/>
  <c r="F46" i="22"/>
  <c r="F45" i="22"/>
  <c r="F81" i="47"/>
  <c r="F80" i="47"/>
  <c r="F79" i="47"/>
  <c r="F78" i="47"/>
  <c r="F77" i="47"/>
  <c r="F76" i="47"/>
  <c r="F75" i="47"/>
  <c r="F74" i="47"/>
  <c r="F73" i="47"/>
  <c r="F72" i="47"/>
  <c r="F71" i="47"/>
  <c r="F70" i="47"/>
  <c r="F69" i="47"/>
  <c r="F68" i="47"/>
  <c r="F67" i="47"/>
  <c r="F66" i="47"/>
  <c r="F65" i="47"/>
  <c r="F64" i="47"/>
  <c r="F63" i="47"/>
  <c r="F62" i="47"/>
  <c r="F61" i="47"/>
  <c r="F60" i="47"/>
  <c r="F59" i="47"/>
  <c r="F58" i="47"/>
  <c r="F57" i="47"/>
  <c r="F56" i="47"/>
  <c r="F55" i="47"/>
  <c r="F54" i="47"/>
  <c r="F53" i="47"/>
  <c r="F52" i="47"/>
  <c r="F51" i="47"/>
  <c r="F50" i="47"/>
  <c r="F49" i="47"/>
  <c r="F48" i="47"/>
  <c r="F47" i="47"/>
  <c r="F46" i="47"/>
  <c r="F45" i="47"/>
  <c r="F81" i="55"/>
  <c r="F80" i="55"/>
  <c r="F79" i="55"/>
  <c r="F78" i="55"/>
  <c r="F77" i="55"/>
  <c r="F76" i="55"/>
  <c r="F75" i="55"/>
  <c r="F74" i="55"/>
  <c r="F73" i="55"/>
  <c r="F72" i="55"/>
  <c r="F71" i="55"/>
  <c r="F70" i="55"/>
  <c r="F69" i="55"/>
  <c r="F68" i="55"/>
  <c r="F67" i="55"/>
  <c r="F66" i="55"/>
  <c r="F65" i="55"/>
  <c r="F64" i="55"/>
  <c r="F63" i="55"/>
  <c r="F62" i="55"/>
  <c r="F61" i="55"/>
  <c r="F60" i="55"/>
  <c r="F59" i="55"/>
  <c r="F58" i="55"/>
  <c r="F57" i="55"/>
  <c r="F56" i="55"/>
  <c r="F55" i="55"/>
  <c r="F54" i="55"/>
  <c r="F53" i="55"/>
  <c r="F52" i="55"/>
  <c r="F51" i="55"/>
  <c r="F50" i="55"/>
  <c r="F49" i="55"/>
  <c r="F48" i="55"/>
  <c r="F47" i="55"/>
  <c r="F46" i="55"/>
  <c r="F45" i="55"/>
  <c r="F81" i="46"/>
  <c r="F80" i="46"/>
  <c r="F79" i="46"/>
  <c r="F78" i="46"/>
  <c r="F77" i="46"/>
  <c r="F76" i="46"/>
  <c r="F75" i="46"/>
  <c r="F74" i="46"/>
  <c r="F73" i="46"/>
  <c r="F72" i="46"/>
  <c r="F71" i="46"/>
  <c r="F70" i="46"/>
  <c r="F69" i="46"/>
  <c r="F68" i="46"/>
  <c r="F67" i="46"/>
  <c r="F66" i="46"/>
  <c r="F65" i="46"/>
  <c r="F64" i="46"/>
  <c r="F63" i="46"/>
  <c r="F62" i="46"/>
  <c r="F61" i="46"/>
  <c r="F60" i="46"/>
  <c r="F59" i="46"/>
  <c r="F58" i="46"/>
  <c r="F57" i="46"/>
  <c r="F56" i="46"/>
  <c r="F55" i="46"/>
  <c r="F54" i="46"/>
  <c r="F53" i="46"/>
  <c r="F52" i="46"/>
  <c r="F51" i="46"/>
  <c r="F50" i="46"/>
  <c r="F49" i="46"/>
  <c r="F48" i="46"/>
  <c r="F47" i="46"/>
  <c r="F46" i="46"/>
  <c r="F45" i="46"/>
  <c r="F81" i="54"/>
  <c r="F80" i="54"/>
  <c r="F79" i="54"/>
  <c r="F78" i="54"/>
  <c r="F77" i="54"/>
  <c r="F76" i="54"/>
  <c r="F75" i="54"/>
  <c r="F74" i="54"/>
  <c r="F73" i="54"/>
  <c r="F72" i="54"/>
  <c r="F71" i="54"/>
  <c r="F70" i="54"/>
  <c r="F69" i="54"/>
  <c r="F68" i="54"/>
  <c r="F67" i="54"/>
  <c r="F66" i="54"/>
  <c r="F65" i="54"/>
  <c r="F64" i="54"/>
  <c r="F63" i="54"/>
  <c r="F62" i="54"/>
  <c r="F61" i="54"/>
  <c r="F60" i="54"/>
  <c r="F59" i="54"/>
  <c r="F58" i="54"/>
  <c r="F57" i="54"/>
  <c r="F56" i="54"/>
  <c r="F55" i="54"/>
  <c r="F54" i="54"/>
  <c r="F53" i="54"/>
  <c r="F52" i="54"/>
  <c r="F51" i="54"/>
  <c r="F50" i="54"/>
  <c r="F49" i="54"/>
  <c r="F48" i="54"/>
  <c r="F47" i="54"/>
  <c r="F46" i="54"/>
  <c r="F45" i="54"/>
  <c r="F81" i="53"/>
  <c r="F80" i="53"/>
  <c r="F79" i="53"/>
  <c r="F78" i="53"/>
  <c r="F77" i="53"/>
  <c r="F76" i="53"/>
  <c r="F75" i="53"/>
  <c r="F74" i="53"/>
  <c r="F73" i="53"/>
  <c r="F72" i="53"/>
  <c r="F71" i="53"/>
  <c r="F70" i="53"/>
  <c r="F69" i="53"/>
  <c r="F68" i="53"/>
  <c r="F67" i="53"/>
  <c r="F66" i="53"/>
  <c r="F65" i="53"/>
  <c r="F64" i="53"/>
  <c r="F63" i="53"/>
  <c r="F62" i="53"/>
  <c r="F61" i="53"/>
  <c r="F60" i="53"/>
  <c r="F59" i="53"/>
  <c r="F58" i="53"/>
  <c r="F57" i="53"/>
  <c r="F56" i="53"/>
  <c r="F55" i="53"/>
  <c r="F54" i="53"/>
  <c r="F53" i="53"/>
  <c r="F52" i="53"/>
  <c r="F51" i="53"/>
  <c r="F50" i="53"/>
  <c r="F49" i="53"/>
  <c r="F48" i="53"/>
  <c r="F47" i="53"/>
  <c r="F46" i="53"/>
  <c r="F45" i="53"/>
  <c r="F81" i="50"/>
  <c r="F80" i="50"/>
  <c r="F79" i="50"/>
  <c r="F78" i="50"/>
  <c r="F77" i="50"/>
  <c r="F76" i="50"/>
  <c r="F75" i="50"/>
  <c r="F74" i="50"/>
  <c r="F73" i="50"/>
  <c r="F72" i="50"/>
  <c r="F71" i="50"/>
  <c r="F70" i="50"/>
  <c r="F69" i="50"/>
  <c r="F68" i="50"/>
  <c r="F67" i="50"/>
  <c r="F66" i="50"/>
  <c r="F65" i="50"/>
  <c r="F64" i="50"/>
  <c r="F63" i="50"/>
  <c r="F62" i="50"/>
  <c r="F61" i="50"/>
  <c r="F60" i="50"/>
  <c r="F59" i="50"/>
  <c r="F58" i="50"/>
  <c r="F57" i="50"/>
  <c r="F56" i="50"/>
  <c r="F55" i="50"/>
  <c r="F54" i="50"/>
  <c r="F53" i="50"/>
  <c r="F52" i="50"/>
  <c r="F51" i="50"/>
  <c r="F50" i="50"/>
  <c r="F49" i="50"/>
  <c r="F48" i="50"/>
  <c r="F47" i="50"/>
  <c r="F46" i="50"/>
  <c r="F45" i="50"/>
  <c r="F81" i="49"/>
  <c r="F80" i="49"/>
  <c r="F79" i="49"/>
  <c r="F78" i="49"/>
  <c r="F77" i="49"/>
  <c r="F76" i="49"/>
  <c r="F75" i="49"/>
  <c r="F74" i="49"/>
  <c r="F73" i="49"/>
  <c r="F72" i="49"/>
  <c r="F71" i="49"/>
  <c r="F70" i="49"/>
  <c r="F69" i="49"/>
  <c r="F68" i="49"/>
  <c r="F67" i="49"/>
  <c r="F66" i="49"/>
  <c r="F65" i="49"/>
  <c r="F64" i="49"/>
  <c r="F63" i="49"/>
  <c r="F62" i="49"/>
  <c r="F61" i="49"/>
  <c r="F60" i="49"/>
  <c r="F59" i="49"/>
  <c r="F58" i="49"/>
  <c r="F57" i="49"/>
  <c r="F56" i="49"/>
  <c r="F55" i="49"/>
  <c r="F54" i="49"/>
  <c r="F53" i="49"/>
  <c r="F52" i="49"/>
  <c r="F51" i="49"/>
  <c r="F50" i="49"/>
  <c r="F49" i="49"/>
  <c r="F48" i="49"/>
  <c r="F47" i="49"/>
  <c r="F46" i="49"/>
  <c r="F45" i="49"/>
  <c r="F81" i="45"/>
  <c r="F80" i="45"/>
  <c r="F79" i="45"/>
  <c r="F78" i="45"/>
  <c r="F77" i="45"/>
  <c r="F76" i="45"/>
  <c r="F75" i="45"/>
  <c r="F74" i="45"/>
  <c r="F73" i="45"/>
  <c r="F72" i="45"/>
  <c r="F71" i="45"/>
  <c r="F70" i="45"/>
  <c r="F69" i="45"/>
  <c r="F68" i="45"/>
  <c r="F67" i="45"/>
  <c r="F66" i="45"/>
  <c r="F65" i="45"/>
  <c r="F64" i="45"/>
  <c r="F63" i="45"/>
  <c r="F62" i="45"/>
  <c r="F61" i="45"/>
  <c r="F60" i="45"/>
  <c r="F59" i="45"/>
  <c r="F58" i="45"/>
  <c r="F57" i="45"/>
  <c r="F56" i="45"/>
  <c r="F55" i="45"/>
  <c r="F54" i="45"/>
  <c r="F53" i="45"/>
  <c r="F52" i="45"/>
  <c r="F51" i="45"/>
  <c r="F50" i="45"/>
  <c r="F49" i="45"/>
  <c r="F48" i="45"/>
  <c r="F47" i="45"/>
  <c r="F46" i="45"/>
  <c r="F45" i="45"/>
  <c r="G80" i="44"/>
  <c r="E80" i="44"/>
  <c r="G79" i="44"/>
  <c r="E79" i="44"/>
  <c r="G78" i="44"/>
  <c r="E78" i="44"/>
  <c r="G77" i="44"/>
  <c r="E77" i="44"/>
  <c r="G76" i="44"/>
  <c r="E76" i="44"/>
  <c r="G75" i="44"/>
  <c r="E75" i="44"/>
  <c r="G74" i="44"/>
  <c r="E74" i="44"/>
  <c r="G73" i="44"/>
  <c r="E73" i="44"/>
  <c r="G72" i="44"/>
  <c r="E72" i="44"/>
  <c r="G71" i="44"/>
  <c r="E71" i="44"/>
  <c r="G70" i="44"/>
  <c r="E70" i="44"/>
  <c r="G69" i="44"/>
  <c r="E69" i="44"/>
  <c r="G68" i="44"/>
  <c r="E68" i="44"/>
  <c r="G67" i="44"/>
  <c r="E67" i="44"/>
  <c r="G66" i="44"/>
  <c r="E66" i="44"/>
  <c r="G65" i="44"/>
  <c r="E65" i="44"/>
  <c r="G64" i="44"/>
  <c r="E64" i="44"/>
  <c r="G63" i="44"/>
  <c r="E63" i="44"/>
  <c r="G62" i="44"/>
  <c r="E62" i="44"/>
  <c r="G61" i="44"/>
  <c r="E61" i="44"/>
  <c r="G60" i="44"/>
  <c r="E60" i="44"/>
  <c r="G59" i="44"/>
  <c r="E59" i="44"/>
  <c r="G58" i="44"/>
  <c r="E58" i="44"/>
  <c r="G57" i="44"/>
  <c r="E57" i="44"/>
  <c r="G56" i="44"/>
  <c r="E56" i="44"/>
  <c r="G55" i="44"/>
  <c r="E55" i="44"/>
  <c r="G54" i="44"/>
  <c r="E54" i="44"/>
  <c r="G53" i="44"/>
  <c r="E53" i="44"/>
  <c r="G52" i="44"/>
  <c r="E52" i="44"/>
  <c r="G51" i="44"/>
  <c r="E51" i="44"/>
  <c r="G50" i="44"/>
  <c r="E50" i="44"/>
  <c r="G49" i="44"/>
  <c r="E49" i="44"/>
  <c r="G48" i="44"/>
  <c r="E48" i="44"/>
  <c r="G47" i="44"/>
  <c r="E47" i="44"/>
  <c r="G46" i="44"/>
  <c r="E46" i="44"/>
  <c r="G45" i="44"/>
  <c r="E45" i="44"/>
  <c r="G44" i="44"/>
  <c r="E44" i="44"/>
  <c r="G43" i="44"/>
  <c r="E43" i="44"/>
  <c r="G42" i="44"/>
  <c r="E42" i="44"/>
  <c r="G41" i="44"/>
  <c r="E41" i="44"/>
  <c r="G40" i="44"/>
  <c r="E40" i="44"/>
  <c r="G39" i="44"/>
  <c r="E39" i="44"/>
  <c r="G38" i="44"/>
  <c r="E38" i="44"/>
  <c r="G37" i="44"/>
  <c r="E37" i="44"/>
  <c r="G36" i="44"/>
  <c r="E36" i="44"/>
  <c r="G35" i="44"/>
  <c r="E35" i="44"/>
  <c r="G34" i="44"/>
  <c r="E34" i="44"/>
  <c r="G33" i="44"/>
  <c r="E33" i="44"/>
  <c r="G32" i="44"/>
  <c r="E32" i="44"/>
  <c r="G31" i="44"/>
  <c r="E31" i="44"/>
  <c r="G30" i="44"/>
  <c r="E30" i="44"/>
  <c r="G29" i="44"/>
  <c r="E29" i="44"/>
  <c r="G28" i="44"/>
  <c r="E28" i="44"/>
  <c r="G27" i="44"/>
  <c r="E27" i="44"/>
  <c r="G26" i="44"/>
  <c r="E26" i="44"/>
  <c r="G25" i="44"/>
  <c r="E25" i="44"/>
  <c r="G24" i="44"/>
  <c r="E24" i="44"/>
  <c r="G23" i="44"/>
  <c r="E23" i="44"/>
  <c r="G22" i="44"/>
  <c r="E22" i="44"/>
  <c r="G21" i="44"/>
  <c r="E21" i="44"/>
  <c r="G20" i="44"/>
  <c r="E20" i="44"/>
  <c r="G19" i="44"/>
  <c r="E19" i="44"/>
  <c r="G18" i="44"/>
  <c r="E18" i="44"/>
  <c r="G17" i="44"/>
  <c r="E17" i="44"/>
  <c r="G16" i="44"/>
  <c r="E16" i="44"/>
  <c r="G15" i="44"/>
  <c r="E15" i="44"/>
  <c r="G14" i="44"/>
  <c r="E14" i="44"/>
  <c r="G13" i="44"/>
  <c r="E13" i="44"/>
  <c r="G12" i="44"/>
  <c r="E12" i="44"/>
  <c r="G11" i="44"/>
  <c r="E11" i="44"/>
  <c r="G10" i="44"/>
  <c r="E10" i="44"/>
  <c r="G9" i="44"/>
  <c r="E9" i="44"/>
  <c r="G8" i="44"/>
  <c r="E8" i="44"/>
  <c r="G7" i="44"/>
  <c r="E7" i="44"/>
  <c r="G6" i="44"/>
  <c r="E6" i="44"/>
  <c r="G5" i="44"/>
  <c r="E5" i="44"/>
  <c r="G80" i="43"/>
  <c r="E80" i="43"/>
  <c r="G79" i="43"/>
  <c r="E79" i="43"/>
  <c r="G78" i="43"/>
  <c r="E78" i="43"/>
  <c r="G77" i="43"/>
  <c r="E77" i="43"/>
  <c r="G76" i="43"/>
  <c r="E76" i="43"/>
  <c r="G75" i="43"/>
  <c r="E75" i="43"/>
  <c r="G74" i="43"/>
  <c r="E74" i="43"/>
  <c r="G73" i="43"/>
  <c r="E73" i="43"/>
  <c r="G72" i="43"/>
  <c r="E72" i="43"/>
  <c r="G71" i="43"/>
  <c r="E71" i="43"/>
  <c r="G70" i="43"/>
  <c r="E70" i="43"/>
  <c r="G69" i="43"/>
  <c r="E69" i="43"/>
  <c r="G68" i="43"/>
  <c r="E68" i="43"/>
  <c r="G67" i="43"/>
  <c r="E67" i="43"/>
  <c r="G66" i="43"/>
  <c r="E66" i="43"/>
  <c r="G65" i="43"/>
  <c r="E65" i="43"/>
  <c r="G64" i="43"/>
  <c r="E64" i="43"/>
  <c r="G63" i="43"/>
  <c r="E63" i="43"/>
  <c r="G62" i="43"/>
  <c r="E62" i="43"/>
  <c r="G61" i="43"/>
  <c r="E61" i="43"/>
  <c r="G60" i="43"/>
  <c r="E60" i="43"/>
  <c r="G59" i="43"/>
  <c r="E59" i="43"/>
  <c r="G58" i="43"/>
  <c r="E58" i="43"/>
  <c r="G57" i="43"/>
  <c r="E57" i="43"/>
  <c r="G56" i="43"/>
  <c r="E56" i="43"/>
  <c r="G55" i="43"/>
  <c r="E55" i="43"/>
  <c r="G54" i="43"/>
  <c r="E54" i="43"/>
  <c r="G53" i="43"/>
  <c r="E53" i="43"/>
  <c r="G52" i="43"/>
  <c r="E52" i="43"/>
  <c r="G51" i="43"/>
  <c r="E51" i="43"/>
  <c r="G50" i="43"/>
  <c r="E50" i="43"/>
  <c r="G49" i="43"/>
  <c r="E49" i="43"/>
  <c r="G48" i="43"/>
  <c r="E48" i="43"/>
  <c r="G47" i="43"/>
  <c r="E47" i="43"/>
  <c r="G46" i="43"/>
  <c r="E46" i="43"/>
  <c r="G45" i="43"/>
  <c r="E45" i="43"/>
  <c r="G44" i="43"/>
  <c r="E44" i="43"/>
  <c r="G43" i="43"/>
  <c r="E43" i="43"/>
  <c r="G42" i="43"/>
  <c r="E42" i="43"/>
  <c r="G41" i="43"/>
  <c r="E41" i="43"/>
  <c r="G40" i="43"/>
  <c r="E40" i="43"/>
  <c r="G39" i="43"/>
  <c r="E39" i="43"/>
  <c r="G38" i="43"/>
  <c r="E38" i="43"/>
  <c r="G37" i="43"/>
  <c r="E37" i="43"/>
  <c r="G36" i="43"/>
  <c r="E36" i="43"/>
  <c r="G35" i="43"/>
  <c r="E35" i="43"/>
  <c r="G34" i="43"/>
  <c r="E34" i="43"/>
  <c r="G33" i="43"/>
  <c r="E33" i="43"/>
  <c r="G32" i="43"/>
  <c r="E32" i="43"/>
  <c r="G31" i="43"/>
  <c r="E31" i="43"/>
  <c r="G30" i="43"/>
  <c r="E30" i="43"/>
  <c r="G29" i="43"/>
  <c r="E29" i="43"/>
  <c r="G28" i="43"/>
  <c r="E28" i="43"/>
  <c r="G27" i="43"/>
  <c r="E27" i="43"/>
  <c r="G26" i="43"/>
  <c r="E26" i="43"/>
  <c r="G25" i="43"/>
  <c r="E25" i="43"/>
  <c r="G24" i="43"/>
  <c r="E24" i="43"/>
  <c r="G23" i="43"/>
  <c r="E23" i="43"/>
  <c r="G22" i="43"/>
  <c r="E22" i="43"/>
  <c r="G21" i="43"/>
  <c r="E21" i="43"/>
  <c r="G20" i="43"/>
  <c r="E20" i="43"/>
  <c r="G19" i="43"/>
  <c r="E19" i="43"/>
  <c r="G18" i="43"/>
  <c r="E18" i="43"/>
  <c r="G17" i="43"/>
  <c r="E17" i="43"/>
  <c r="G16" i="43"/>
  <c r="E16" i="43"/>
  <c r="G15" i="43"/>
  <c r="E15" i="43"/>
  <c r="G14" i="43"/>
  <c r="E14" i="43"/>
  <c r="G13" i="43"/>
  <c r="E13" i="43"/>
  <c r="G12" i="43"/>
  <c r="E12" i="43"/>
  <c r="G11" i="43"/>
  <c r="E11" i="43"/>
  <c r="G10" i="43"/>
  <c r="E10" i="43"/>
  <c r="G9" i="43"/>
  <c r="E9" i="43"/>
  <c r="G8" i="43"/>
  <c r="E8" i="43"/>
  <c r="G7" i="43"/>
  <c r="E7" i="43"/>
  <c r="G6" i="43"/>
  <c r="E6" i="43"/>
  <c r="G5" i="43"/>
  <c r="E5" i="43"/>
  <c r="G80" i="42"/>
  <c r="E80" i="42"/>
  <c r="G79" i="42"/>
  <c r="E79" i="42"/>
  <c r="G78" i="42"/>
  <c r="E78" i="42"/>
  <c r="G77" i="42"/>
  <c r="E77" i="42"/>
  <c r="G76" i="42"/>
  <c r="E76" i="42"/>
  <c r="G75" i="42"/>
  <c r="E75" i="42"/>
  <c r="G74" i="42"/>
  <c r="E74" i="42"/>
  <c r="G73" i="42"/>
  <c r="E73" i="42"/>
  <c r="G72" i="42"/>
  <c r="E72" i="42"/>
  <c r="G71" i="42"/>
  <c r="E71" i="42"/>
  <c r="G70" i="42"/>
  <c r="E70" i="42"/>
  <c r="G69" i="42"/>
  <c r="E69" i="42"/>
  <c r="G68" i="42"/>
  <c r="E68" i="42"/>
  <c r="G67" i="42"/>
  <c r="E67" i="42"/>
  <c r="G66" i="42"/>
  <c r="E66" i="42"/>
  <c r="G65" i="42"/>
  <c r="E65" i="42"/>
  <c r="G64" i="42"/>
  <c r="E64" i="42"/>
  <c r="G63" i="42"/>
  <c r="E63" i="42"/>
  <c r="G62" i="42"/>
  <c r="E62" i="42"/>
  <c r="G61" i="42"/>
  <c r="E61" i="42"/>
  <c r="G60" i="42"/>
  <c r="E60" i="42"/>
  <c r="G59" i="42"/>
  <c r="E59" i="42"/>
  <c r="G58" i="42"/>
  <c r="E58" i="42"/>
  <c r="G57" i="42"/>
  <c r="E57" i="42"/>
  <c r="G56" i="42"/>
  <c r="E56" i="42"/>
  <c r="G55" i="42"/>
  <c r="E55" i="42"/>
  <c r="G54" i="42"/>
  <c r="E54" i="42"/>
  <c r="G53" i="42"/>
  <c r="E53" i="42"/>
  <c r="G52" i="42"/>
  <c r="E52" i="42"/>
  <c r="G51" i="42"/>
  <c r="E51" i="42"/>
  <c r="G50" i="42"/>
  <c r="E50" i="42"/>
  <c r="G49" i="42"/>
  <c r="E49" i="42"/>
  <c r="G48" i="42"/>
  <c r="E48" i="42"/>
  <c r="G47" i="42"/>
  <c r="E47" i="42"/>
  <c r="G46" i="42"/>
  <c r="E46" i="42"/>
  <c r="G45" i="42"/>
  <c r="E45" i="42"/>
  <c r="G44" i="42"/>
  <c r="E44" i="42"/>
  <c r="G43" i="42"/>
  <c r="E43" i="42"/>
  <c r="G42" i="42"/>
  <c r="E42" i="42"/>
  <c r="G41" i="42"/>
  <c r="E41" i="42"/>
  <c r="G40" i="42"/>
  <c r="E40" i="42"/>
  <c r="G39" i="42"/>
  <c r="E39" i="42"/>
  <c r="G38" i="42"/>
  <c r="E38" i="42"/>
  <c r="G37" i="42"/>
  <c r="E37" i="42"/>
  <c r="G36" i="42"/>
  <c r="E36" i="42"/>
  <c r="G35" i="42"/>
  <c r="E35" i="42"/>
  <c r="G34" i="42"/>
  <c r="E34" i="42"/>
  <c r="G33" i="42"/>
  <c r="E33" i="42"/>
  <c r="G32" i="42"/>
  <c r="E32" i="42"/>
  <c r="G31" i="42"/>
  <c r="E31" i="42"/>
  <c r="G30" i="42"/>
  <c r="E30" i="42"/>
  <c r="G29" i="42"/>
  <c r="E29" i="42"/>
  <c r="G28" i="42"/>
  <c r="E28" i="42"/>
  <c r="G27" i="42"/>
  <c r="E27" i="42"/>
  <c r="G26" i="42"/>
  <c r="E26" i="42"/>
  <c r="G25" i="42"/>
  <c r="E25" i="42"/>
  <c r="G24" i="42"/>
  <c r="E24" i="42"/>
  <c r="G23" i="42"/>
  <c r="E23" i="42"/>
  <c r="G22" i="42"/>
  <c r="E22" i="42"/>
  <c r="G21" i="42"/>
  <c r="E21" i="42"/>
  <c r="G20" i="42"/>
  <c r="E20" i="42"/>
  <c r="G19" i="42"/>
  <c r="E19" i="42"/>
  <c r="G18" i="42"/>
  <c r="E18" i="42"/>
  <c r="G17" i="42"/>
  <c r="E17" i="42"/>
  <c r="G16" i="42"/>
  <c r="E16" i="42"/>
  <c r="G15" i="42"/>
  <c r="E15" i="42"/>
  <c r="G14" i="42"/>
  <c r="E14" i="42"/>
  <c r="G13" i="42"/>
  <c r="E13" i="42"/>
  <c r="G12" i="42"/>
  <c r="E12" i="42"/>
  <c r="G11" i="42"/>
  <c r="E11" i="42"/>
  <c r="G10" i="42"/>
  <c r="E10" i="42"/>
  <c r="G9" i="42"/>
  <c r="E9" i="42"/>
  <c r="G8" i="42"/>
  <c r="E8" i="42"/>
  <c r="G7" i="42"/>
  <c r="E7" i="42"/>
  <c r="G6" i="42"/>
  <c r="E6" i="42"/>
  <c r="G5" i="42"/>
  <c r="E5" i="42"/>
  <c r="G80" i="41"/>
  <c r="E80" i="41"/>
  <c r="G79" i="41"/>
  <c r="E79" i="41"/>
  <c r="G78" i="41"/>
  <c r="E78" i="41"/>
  <c r="G77" i="41"/>
  <c r="E77" i="41"/>
  <c r="G76" i="41"/>
  <c r="E76" i="41"/>
  <c r="G75" i="41"/>
  <c r="E75" i="41"/>
  <c r="G74" i="41"/>
  <c r="E74" i="41"/>
  <c r="G73" i="41"/>
  <c r="E73" i="41"/>
  <c r="G72" i="41"/>
  <c r="E72" i="41"/>
  <c r="G71" i="41"/>
  <c r="E71" i="41"/>
  <c r="G70" i="41"/>
  <c r="E70" i="41"/>
  <c r="G69" i="41"/>
  <c r="E69" i="41"/>
  <c r="G68" i="41"/>
  <c r="E68" i="41"/>
  <c r="G67" i="41"/>
  <c r="E67" i="41"/>
  <c r="G66" i="41"/>
  <c r="E66" i="41"/>
  <c r="G65" i="41"/>
  <c r="E65" i="41"/>
  <c r="G64" i="41"/>
  <c r="E64" i="41"/>
  <c r="G63" i="41"/>
  <c r="E63" i="41"/>
  <c r="G62" i="41"/>
  <c r="E62" i="41"/>
  <c r="G61" i="41"/>
  <c r="E61" i="41"/>
  <c r="G60" i="41"/>
  <c r="E60" i="41"/>
  <c r="G59" i="41"/>
  <c r="E59" i="41"/>
  <c r="G58" i="41"/>
  <c r="E58" i="41"/>
  <c r="G57" i="41"/>
  <c r="E57" i="41"/>
  <c r="G56" i="41"/>
  <c r="E56" i="41"/>
  <c r="G55" i="41"/>
  <c r="E55" i="41"/>
  <c r="G54" i="41"/>
  <c r="E54" i="41"/>
  <c r="G53" i="41"/>
  <c r="E53" i="41"/>
  <c r="G52" i="41"/>
  <c r="E52" i="41"/>
  <c r="G51" i="41"/>
  <c r="E51" i="41"/>
  <c r="G50" i="41"/>
  <c r="E50" i="41"/>
  <c r="G49" i="41"/>
  <c r="E49" i="41"/>
  <c r="G48" i="41"/>
  <c r="E48" i="41"/>
  <c r="G47" i="41"/>
  <c r="E47" i="41"/>
  <c r="G46" i="41"/>
  <c r="E46" i="41"/>
  <c r="G45" i="41"/>
  <c r="E45" i="41"/>
  <c r="G44" i="41"/>
  <c r="E44" i="41"/>
  <c r="G43" i="41"/>
  <c r="E43" i="41"/>
  <c r="G42" i="41"/>
  <c r="E42" i="41"/>
  <c r="G41" i="41"/>
  <c r="E41" i="41"/>
  <c r="G40" i="41"/>
  <c r="E40" i="41"/>
  <c r="G39" i="41"/>
  <c r="E39" i="41"/>
  <c r="G38" i="41"/>
  <c r="E38" i="41"/>
  <c r="G37" i="41"/>
  <c r="E37" i="41"/>
  <c r="G36" i="41"/>
  <c r="E36" i="41"/>
  <c r="G35" i="41"/>
  <c r="E35" i="41"/>
  <c r="G34" i="41"/>
  <c r="E34" i="41"/>
  <c r="G33" i="41"/>
  <c r="E33" i="41"/>
  <c r="G32" i="41"/>
  <c r="E32" i="41"/>
  <c r="G31" i="41"/>
  <c r="E31" i="41"/>
  <c r="G30" i="41"/>
  <c r="E30" i="41"/>
  <c r="G29" i="41"/>
  <c r="E29" i="41"/>
  <c r="G28" i="41"/>
  <c r="E28" i="41"/>
  <c r="G27" i="41"/>
  <c r="E27" i="41"/>
  <c r="G26" i="41"/>
  <c r="E26" i="41"/>
  <c r="G25" i="41"/>
  <c r="E25" i="41"/>
  <c r="G24" i="41"/>
  <c r="E24" i="41"/>
  <c r="G23" i="41"/>
  <c r="E23" i="41"/>
  <c r="G22" i="41"/>
  <c r="E22" i="41"/>
  <c r="G21" i="41"/>
  <c r="E21" i="41"/>
  <c r="G20" i="41"/>
  <c r="E20" i="41"/>
  <c r="G19" i="41"/>
  <c r="E19" i="41"/>
  <c r="G18" i="41"/>
  <c r="E18" i="41"/>
  <c r="G17" i="41"/>
  <c r="E17" i="41"/>
  <c r="G16" i="41"/>
  <c r="E16" i="41"/>
  <c r="G15" i="41"/>
  <c r="E15" i="41"/>
  <c r="G14" i="41"/>
  <c r="E14" i="41"/>
  <c r="G13" i="41"/>
  <c r="E13" i="41"/>
  <c r="G12" i="41"/>
  <c r="E12" i="41"/>
  <c r="G11" i="41"/>
  <c r="E11" i="41"/>
  <c r="G10" i="41"/>
  <c r="E10" i="41"/>
  <c r="G9" i="41"/>
  <c r="E9" i="41"/>
  <c r="G8" i="41"/>
  <c r="E8" i="41"/>
  <c r="G7" i="41"/>
  <c r="E7" i="41"/>
  <c r="G6" i="41"/>
  <c r="E6" i="41"/>
  <c r="G5" i="41"/>
  <c r="E5" i="41"/>
  <c r="G80" i="40"/>
  <c r="E80" i="40"/>
  <c r="G79" i="40"/>
  <c r="E79" i="40"/>
  <c r="G78" i="40"/>
  <c r="E78" i="40"/>
  <c r="G77" i="40"/>
  <c r="E77" i="40"/>
  <c r="G76" i="40"/>
  <c r="E76" i="40"/>
  <c r="G75" i="40"/>
  <c r="E75" i="40"/>
  <c r="G74" i="40"/>
  <c r="E74" i="40"/>
  <c r="G73" i="40"/>
  <c r="E73" i="40"/>
  <c r="G72" i="40"/>
  <c r="E72" i="40"/>
  <c r="G71" i="40"/>
  <c r="E71" i="40"/>
  <c r="G70" i="40"/>
  <c r="E70" i="40"/>
  <c r="G69" i="40"/>
  <c r="E69" i="40"/>
  <c r="G68" i="40"/>
  <c r="E68" i="40"/>
  <c r="G67" i="40"/>
  <c r="E67" i="40"/>
  <c r="G66" i="40"/>
  <c r="E66" i="40"/>
  <c r="G65" i="40"/>
  <c r="E65" i="40"/>
  <c r="G64" i="40"/>
  <c r="E64" i="40"/>
  <c r="G63" i="40"/>
  <c r="E63" i="40"/>
  <c r="G62" i="40"/>
  <c r="E62" i="40"/>
  <c r="G61" i="40"/>
  <c r="E61" i="40"/>
  <c r="G60" i="40"/>
  <c r="E60" i="40"/>
  <c r="G59" i="40"/>
  <c r="E59" i="40"/>
  <c r="G58" i="40"/>
  <c r="E58" i="40"/>
  <c r="G57" i="40"/>
  <c r="E57" i="40"/>
  <c r="G56" i="40"/>
  <c r="E56" i="40"/>
  <c r="G55" i="40"/>
  <c r="E55" i="40"/>
  <c r="G54" i="40"/>
  <c r="E54" i="40"/>
  <c r="G53" i="40"/>
  <c r="E53" i="40"/>
  <c r="G52" i="40"/>
  <c r="E52" i="40"/>
  <c r="G51" i="40"/>
  <c r="E51" i="40"/>
  <c r="G50" i="40"/>
  <c r="E50" i="40"/>
  <c r="G49" i="40"/>
  <c r="E49" i="40"/>
  <c r="G48" i="40"/>
  <c r="E48" i="40"/>
  <c r="G47" i="40"/>
  <c r="E47" i="40"/>
  <c r="G46" i="40"/>
  <c r="E46" i="40"/>
  <c r="G45" i="40"/>
  <c r="E45" i="40"/>
  <c r="G44" i="40"/>
  <c r="E44" i="40"/>
  <c r="G43" i="40"/>
  <c r="E43" i="40"/>
  <c r="G42" i="40"/>
  <c r="E42" i="40"/>
  <c r="G41" i="40"/>
  <c r="E41" i="40"/>
  <c r="G40" i="40"/>
  <c r="E40" i="40"/>
  <c r="G39" i="40"/>
  <c r="E39" i="40"/>
  <c r="G38" i="40"/>
  <c r="E38" i="40"/>
  <c r="G37" i="40"/>
  <c r="E37" i="40"/>
  <c r="G36" i="40"/>
  <c r="E36" i="40"/>
  <c r="G35" i="40"/>
  <c r="E35" i="40"/>
  <c r="G34" i="40"/>
  <c r="E34" i="40"/>
  <c r="G33" i="40"/>
  <c r="E33" i="40"/>
  <c r="G32" i="40"/>
  <c r="E32" i="40"/>
  <c r="G31" i="40"/>
  <c r="E31" i="40"/>
  <c r="G30" i="40"/>
  <c r="E30" i="40"/>
  <c r="G29" i="40"/>
  <c r="E29" i="40"/>
  <c r="G28" i="40"/>
  <c r="E28" i="40"/>
  <c r="G27" i="40"/>
  <c r="E27" i="40"/>
  <c r="G26" i="40"/>
  <c r="E26" i="40"/>
  <c r="G25" i="40"/>
  <c r="E25" i="40"/>
  <c r="G24" i="40"/>
  <c r="E24" i="40"/>
  <c r="G23" i="40"/>
  <c r="E23" i="40"/>
  <c r="G22" i="40"/>
  <c r="E22" i="40"/>
  <c r="G21" i="40"/>
  <c r="E21" i="40"/>
  <c r="G20" i="40"/>
  <c r="E20" i="40"/>
  <c r="G19" i="40"/>
  <c r="E19" i="40"/>
  <c r="G18" i="40"/>
  <c r="E18" i="40"/>
  <c r="G17" i="40"/>
  <c r="E17" i="40"/>
  <c r="G16" i="40"/>
  <c r="E16" i="40"/>
  <c r="G15" i="40"/>
  <c r="E15" i="40"/>
  <c r="G14" i="40"/>
  <c r="E14" i="40"/>
  <c r="G13" i="40"/>
  <c r="E13" i="40"/>
  <c r="G12" i="40"/>
  <c r="E12" i="40"/>
  <c r="G11" i="40"/>
  <c r="E11" i="40"/>
  <c r="G10" i="40"/>
  <c r="E10" i="40"/>
  <c r="G9" i="40"/>
  <c r="E9" i="40"/>
  <c r="G8" i="40"/>
  <c r="E8" i="40"/>
  <c r="G7" i="40"/>
  <c r="E7" i="40"/>
  <c r="G6" i="40"/>
  <c r="E6" i="40"/>
  <c r="G5" i="40"/>
  <c r="E5" i="40"/>
  <c r="G80" i="39"/>
  <c r="E80" i="39"/>
  <c r="G79" i="39"/>
  <c r="E79" i="39"/>
  <c r="G78" i="39"/>
  <c r="E78" i="39"/>
  <c r="G77" i="39"/>
  <c r="E77" i="39"/>
  <c r="G76" i="39"/>
  <c r="E76" i="39"/>
  <c r="G75" i="39"/>
  <c r="E75" i="39"/>
  <c r="G74" i="39"/>
  <c r="E74" i="39"/>
  <c r="G73" i="39"/>
  <c r="E73" i="39"/>
  <c r="G72" i="39"/>
  <c r="E72" i="39"/>
  <c r="G71" i="39"/>
  <c r="E71" i="39"/>
  <c r="G70" i="39"/>
  <c r="E70" i="39"/>
  <c r="G69" i="39"/>
  <c r="E69" i="39"/>
  <c r="G68" i="39"/>
  <c r="E68" i="39"/>
  <c r="G67" i="39"/>
  <c r="E67" i="39"/>
  <c r="G66" i="39"/>
  <c r="E66" i="39"/>
  <c r="G65" i="39"/>
  <c r="E65" i="39"/>
  <c r="G64" i="39"/>
  <c r="E64" i="39"/>
  <c r="G63" i="39"/>
  <c r="E63" i="39"/>
  <c r="G62" i="39"/>
  <c r="E62" i="39"/>
  <c r="G61" i="39"/>
  <c r="E61" i="39"/>
  <c r="G60" i="39"/>
  <c r="E60" i="39"/>
  <c r="G59" i="39"/>
  <c r="E59" i="39"/>
  <c r="G58" i="39"/>
  <c r="E58" i="39"/>
  <c r="G57" i="39"/>
  <c r="E57" i="39"/>
  <c r="G56" i="39"/>
  <c r="E56" i="39"/>
  <c r="G55" i="39"/>
  <c r="E55" i="39"/>
  <c r="G54" i="39"/>
  <c r="E54" i="39"/>
  <c r="G53" i="39"/>
  <c r="E53" i="39"/>
  <c r="G52" i="39"/>
  <c r="E52" i="39"/>
  <c r="G51" i="39"/>
  <c r="E51" i="39"/>
  <c r="G50" i="39"/>
  <c r="E50" i="39"/>
  <c r="G49" i="39"/>
  <c r="E49" i="39"/>
  <c r="G48" i="39"/>
  <c r="E48" i="39"/>
  <c r="G47" i="39"/>
  <c r="E47" i="39"/>
  <c r="G46" i="39"/>
  <c r="E46" i="39"/>
  <c r="G45" i="39"/>
  <c r="E45" i="39"/>
  <c r="G44" i="39"/>
  <c r="E44" i="39"/>
  <c r="G43" i="39"/>
  <c r="E43" i="39"/>
  <c r="G42" i="39"/>
  <c r="E42" i="39"/>
  <c r="G41" i="39"/>
  <c r="E41" i="39"/>
  <c r="G40" i="39"/>
  <c r="E40" i="39"/>
  <c r="G39" i="39"/>
  <c r="E39" i="39"/>
  <c r="G38" i="39"/>
  <c r="E38" i="39"/>
  <c r="G29" i="39"/>
  <c r="E29" i="39"/>
  <c r="G26" i="39"/>
  <c r="E26" i="39"/>
  <c r="G24" i="39"/>
  <c r="E24" i="39"/>
  <c r="G14" i="39"/>
  <c r="E14" i="39"/>
  <c r="G35" i="39"/>
  <c r="E35" i="39"/>
  <c r="G34" i="39"/>
  <c r="E34" i="39"/>
  <c r="G22" i="39"/>
  <c r="E22" i="39"/>
  <c r="G27" i="39"/>
  <c r="E27" i="39"/>
  <c r="G10" i="39"/>
  <c r="E10" i="39"/>
  <c r="G4" i="39"/>
  <c r="E4" i="39"/>
  <c r="G19" i="39"/>
  <c r="E19" i="39"/>
  <c r="G9" i="39"/>
  <c r="E9" i="39"/>
  <c r="G25" i="39"/>
  <c r="E25" i="39"/>
  <c r="G13" i="39"/>
  <c r="E13" i="39"/>
  <c r="G16" i="39"/>
  <c r="E16" i="39"/>
  <c r="G18" i="39"/>
  <c r="E18" i="39"/>
  <c r="G32" i="39"/>
  <c r="E32" i="39"/>
  <c r="G5" i="39"/>
  <c r="G11" i="39"/>
  <c r="E11" i="39"/>
  <c r="G20" i="39"/>
  <c r="E20" i="39"/>
  <c r="G30" i="39"/>
  <c r="E30" i="39"/>
  <c r="G8" i="39"/>
  <c r="E8" i="39"/>
  <c r="G28" i="39"/>
  <c r="E28" i="39"/>
  <c r="G7" i="39"/>
  <c r="E7" i="39"/>
  <c r="G6" i="39"/>
  <c r="E6" i="39"/>
  <c r="G12" i="39"/>
  <c r="E12" i="39"/>
  <c r="G33" i="39"/>
  <c r="E33" i="39"/>
  <c r="G37" i="39"/>
  <c r="E37" i="39"/>
  <c r="G31" i="39"/>
  <c r="E31" i="39"/>
  <c r="G21" i="39"/>
  <c r="E21" i="39"/>
  <c r="G15" i="39"/>
  <c r="E15" i="39"/>
  <c r="G23" i="39"/>
  <c r="E23" i="39"/>
  <c r="G36" i="39"/>
  <c r="E36" i="39"/>
  <c r="G80" i="38"/>
  <c r="E80" i="38"/>
  <c r="G79" i="38"/>
  <c r="E79" i="38"/>
  <c r="G78" i="38"/>
  <c r="E78" i="38"/>
  <c r="G77" i="38"/>
  <c r="E77" i="38"/>
  <c r="G76" i="38"/>
  <c r="E76" i="38"/>
  <c r="G75" i="38"/>
  <c r="E75" i="38"/>
  <c r="G74" i="38"/>
  <c r="E74" i="38"/>
  <c r="G73" i="38"/>
  <c r="E73" i="38"/>
  <c r="G72" i="38"/>
  <c r="E72" i="38"/>
  <c r="G71" i="38"/>
  <c r="E71" i="38"/>
  <c r="G70" i="38"/>
  <c r="E70" i="38"/>
  <c r="G69" i="38"/>
  <c r="E69" i="38"/>
  <c r="G68" i="38"/>
  <c r="E68" i="38"/>
  <c r="G67" i="38"/>
  <c r="E67" i="38"/>
  <c r="G66" i="38"/>
  <c r="E66" i="38"/>
  <c r="G65" i="38"/>
  <c r="E65" i="38"/>
  <c r="G64" i="38"/>
  <c r="E64" i="38"/>
  <c r="G63" i="38"/>
  <c r="E63" i="38"/>
  <c r="G62" i="38"/>
  <c r="E62" i="38"/>
  <c r="G61" i="38"/>
  <c r="E61" i="38"/>
  <c r="G60" i="38"/>
  <c r="E60" i="38"/>
  <c r="G59" i="38"/>
  <c r="E59" i="38"/>
  <c r="G58" i="38"/>
  <c r="E58" i="38"/>
  <c r="G57" i="38"/>
  <c r="E57" i="38"/>
  <c r="G56" i="38"/>
  <c r="E56" i="38"/>
  <c r="G55" i="38"/>
  <c r="E55" i="38"/>
  <c r="G54" i="38"/>
  <c r="E54" i="38"/>
  <c r="G53" i="38"/>
  <c r="E53" i="38"/>
  <c r="G52" i="38"/>
  <c r="E52" i="38"/>
  <c r="G51" i="38"/>
  <c r="E51" i="38"/>
  <c r="G50" i="38"/>
  <c r="E50" i="38"/>
  <c r="G49" i="38"/>
  <c r="E49" i="38"/>
  <c r="G48" i="38"/>
  <c r="E48" i="38"/>
  <c r="G47" i="38"/>
  <c r="E47" i="38"/>
  <c r="G46" i="38"/>
  <c r="E46" i="38"/>
  <c r="G45" i="38"/>
  <c r="E45" i="38"/>
  <c r="G19" i="38"/>
  <c r="E19" i="38"/>
  <c r="G39" i="38"/>
  <c r="E39" i="38"/>
  <c r="G42" i="38"/>
  <c r="E42" i="38"/>
  <c r="G34" i="38"/>
  <c r="E34" i="38"/>
  <c r="G17" i="38"/>
  <c r="E17" i="38"/>
  <c r="G25" i="38"/>
  <c r="E25" i="38"/>
  <c r="G14" i="38"/>
  <c r="E14" i="38"/>
  <c r="G12" i="38"/>
  <c r="E12" i="38"/>
  <c r="G9" i="38"/>
  <c r="E9" i="38"/>
  <c r="G44" i="38"/>
  <c r="E44" i="38"/>
  <c r="G10" i="38"/>
  <c r="E10" i="38"/>
  <c r="G27" i="38"/>
  <c r="E27" i="38"/>
  <c r="G33" i="38"/>
  <c r="E33" i="38"/>
  <c r="G7" i="38"/>
  <c r="E7" i="38"/>
  <c r="G11" i="38"/>
  <c r="E11" i="38"/>
  <c r="G28" i="38"/>
  <c r="E28" i="38"/>
  <c r="G36" i="38"/>
  <c r="E36" i="38"/>
  <c r="G24" i="38"/>
  <c r="E24" i="38"/>
  <c r="G18" i="38"/>
  <c r="E18" i="38"/>
  <c r="G13" i="38"/>
  <c r="E13" i="38"/>
  <c r="G38" i="38"/>
  <c r="E38" i="38"/>
  <c r="G37" i="38"/>
  <c r="E37" i="38"/>
  <c r="G21" i="38"/>
  <c r="E21" i="38"/>
  <c r="G31" i="38"/>
  <c r="E31" i="38"/>
  <c r="G6" i="38"/>
  <c r="E6" i="38"/>
  <c r="G4" i="38"/>
  <c r="E4" i="38"/>
  <c r="G22" i="38"/>
  <c r="E22" i="38"/>
  <c r="G35" i="38"/>
  <c r="E35" i="38"/>
  <c r="G40" i="38"/>
  <c r="E40" i="38"/>
  <c r="G20" i="38"/>
  <c r="E20" i="38"/>
  <c r="G26" i="38"/>
  <c r="E26" i="38"/>
  <c r="G29" i="38"/>
  <c r="E29" i="38"/>
  <c r="G32" i="38"/>
  <c r="E32" i="38"/>
  <c r="G43" i="38"/>
  <c r="E43" i="38"/>
  <c r="G8" i="38"/>
  <c r="E8" i="38"/>
  <c r="G30" i="38"/>
  <c r="E30" i="38"/>
  <c r="G41" i="38"/>
  <c r="E41" i="38"/>
  <c r="G16" i="38"/>
  <c r="E16" i="38"/>
  <c r="G15" i="38"/>
  <c r="E15" i="38"/>
  <c r="G80" i="37"/>
  <c r="E80" i="37"/>
  <c r="G79" i="37"/>
  <c r="E79" i="37"/>
  <c r="G78" i="37"/>
  <c r="E78" i="37"/>
  <c r="G77" i="37"/>
  <c r="E77" i="37"/>
  <c r="G76" i="37"/>
  <c r="E76" i="37"/>
  <c r="G75" i="37"/>
  <c r="E75" i="37"/>
  <c r="G74" i="37"/>
  <c r="E74" i="37"/>
  <c r="G73" i="37"/>
  <c r="E73" i="37"/>
  <c r="G72" i="37"/>
  <c r="E72" i="37"/>
  <c r="G71" i="37"/>
  <c r="E71" i="37"/>
  <c r="G70" i="37"/>
  <c r="E70" i="37"/>
  <c r="G69" i="37"/>
  <c r="E69" i="37"/>
  <c r="G68" i="37"/>
  <c r="E68" i="37"/>
  <c r="G67" i="37"/>
  <c r="E67" i="37"/>
  <c r="G66" i="37"/>
  <c r="E66" i="37"/>
  <c r="G65" i="37"/>
  <c r="E65" i="37"/>
  <c r="G64" i="37"/>
  <c r="E64" i="37"/>
  <c r="G63" i="37"/>
  <c r="E63" i="37"/>
  <c r="G62" i="37"/>
  <c r="E62" i="37"/>
  <c r="G61" i="37"/>
  <c r="E61" i="37"/>
  <c r="G60" i="37"/>
  <c r="E60" i="37"/>
  <c r="G59" i="37"/>
  <c r="E59" i="37"/>
  <c r="G58" i="37"/>
  <c r="E58" i="37"/>
  <c r="G57" i="37"/>
  <c r="E57" i="37"/>
  <c r="G56" i="37"/>
  <c r="E56" i="37"/>
  <c r="G55" i="37"/>
  <c r="E55" i="37"/>
  <c r="G30" i="37"/>
  <c r="E30" i="37"/>
  <c r="G10" i="37"/>
  <c r="E10" i="37"/>
  <c r="G8" i="37"/>
  <c r="E8" i="37"/>
  <c r="G17" i="37"/>
  <c r="E17" i="37"/>
  <c r="G24" i="37"/>
  <c r="E24" i="37"/>
  <c r="G19" i="37"/>
  <c r="E19" i="37"/>
  <c r="G13" i="37"/>
  <c r="E13" i="37"/>
  <c r="G7" i="37"/>
  <c r="E7" i="37"/>
  <c r="G4" i="37"/>
  <c r="E4" i="37"/>
  <c r="G35" i="37"/>
  <c r="E35" i="37"/>
  <c r="G51" i="37"/>
  <c r="E51" i="37"/>
  <c r="G28" i="37"/>
  <c r="E28" i="37"/>
  <c r="G52" i="37"/>
  <c r="E52" i="37"/>
  <c r="G12" i="37"/>
  <c r="E12" i="37"/>
  <c r="G33" i="37"/>
  <c r="E33" i="37"/>
  <c r="G47" i="37"/>
  <c r="E47" i="37"/>
  <c r="G11" i="37"/>
  <c r="E11" i="37"/>
  <c r="G6" i="37"/>
  <c r="E6" i="37"/>
  <c r="G26" i="37"/>
  <c r="E26" i="37"/>
  <c r="G31" i="37"/>
  <c r="E31" i="37"/>
  <c r="G36" i="37"/>
  <c r="E36" i="37"/>
  <c r="G37" i="37"/>
  <c r="E37" i="37"/>
  <c r="G41" i="37"/>
  <c r="E41" i="37"/>
  <c r="G21" i="37"/>
  <c r="E21" i="37"/>
  <c r="G44" i="37"/>
  <c r="E44" i="37"/>
  <c r="G18" i="37"/>
  <c r="E18" i="37"/>
  <c r="G32" i="37"/>
  <c r="E32" i="37"/>
  <c r="G42" i="37"/>
  <c r="E42" i="37"/>
  <c r="G46" i="37"/>
  <c r="E46" i="37"/>
  <c r="G25" i="37"/>
  <c r="E25" i="37"/>
  <c r="G45" i="37"/>
  <c r="E45" i="37"/>
  <c r="G48" i="37"/>
  <c r="E48" i="37"/>
  <c r="G53" i="37"/>
  <c r="E53" i="37"/>
  <c r="G39" i="37"/>
  <c r="E39" i="37"/>
  <c r="G43" i="37"/>
  <c r="E43" i="37"/>
  <c r="G38" i="37"/>
  <c r="E38" i="37"/>
  <c r="G27" i="37"/>
  <c r="E27" i="37"/>
  <c r="G9" i="37"/>
  <c r="E9" i="37"/>
  <c r="G22" i="37"/>
  <c r="E22" i="37"/>
  <c r="G34" i="37"/>
  <c r="E34" i="37"/>
  <c r="G54" i="37"/>
  <c r="E54" i="37"/>
  <c r="G20" i="37"/>
  <c r="E20" i="37"/>
  <c r="G49" i="37"/>
  <c r="E49" i="37"/>
  <c r="G50" i="37"/>
  <c r="E50" i="37"/>
  <c r="G40" i="37"/>
  <c r="E40" i="37"/>
  <c r="G16" i="37"/>
  <c r="E16" i="37"/>
  <c r="G15" i="37"/>
  <c r="E15" i="37"/>
  <c r="G14" i="37"/>
  <c r="E14" i="37"/>
  <c r="G23" i="37"/>
  <c r="E23" i="37"/>
  <c r="G29" i="37"/>
  <c r="E29" i="37"/>
  <c r="G80" i="36"/>
  <c r="E80" i="36"/>
  <c r="G79" i="36"/>
  <c r="E79" i="36"/>
  <c r="G78" i="36"/>
  <c r="E78" i="36"/>
  <c r="G77" i="36"/>
  <c r="E77" i="36"/>
  <c r="G76" i="36"/>
  <c r="E76" i="36"/>
  <c r="G75" i="36"/>
  <c r="E75" i="36"/>
  <c r="G74" i="36"/>
  <c r="E74" i="36"/>
  <c r="G73" i="36"/>
  <c r="E73" i="36"/>
  <c r="G72" i="36"/>
  <c r="E72" i="36"/>
  <c r="G71" i="36"/>
  <c r="E71" i="36"/>
  <c r="G70" i="36"/>
  <c r="E70" i="36"/>
  <c r="G69" i="36"/>
  <c r="E69" i="36"/>
  <c r="G68" i="36"/>
  <c r="E68" i="36"/>
  <c r="G67" i="36"/>
  <c r="E67" i="36"/>
  <c r="G66" i="36"/>
  <c r="E66" i="36"/>
  <c r="G65" i="36"/>
  <c r="E65" i="36"/>
  <c r="G64" i="36"/>
  <c r="E64" i="36"/>
  <c r="G63" i="36"/>
  <c r="E63" i="36"/>
  <c r="G62" i="36"/>
  <c r="E62" i="36"/>
  <c r="G61" i="36"/>
  <c r="E61" i="36"/>
  <c r="G60" i="36"/>
  <c r="E60" i="36"/>
  <c r="G59" i="36"/>
  <c r="E59" i="36"/>
  <c r="G58" i="36"/>
  <c r="E58" i="36"/>
  <c r="G57" i="36"/>
  <c r="E57" i="36"/>
  <c r="G56" i="36"/>
  <c r="E56" i="36"/>
  <c r="G55" i="36"/>
  <c r="E55" i="36"/>
  <c r="G54" i="36"/>
  <c r="E54" i="36"/>
  <c r="G53" i="36"/>
  <c r="E53" i="36"/>
  <c r="G52" i="36"/>
  <c r="E52" i="36"/>
  <c r="G51" i="36"/>
  <c r="E51" i="36"/>
  <c r="G24" i="36"/>
  <c r="E24" i="36"/>
  <c r="G11" i="36"/>
  <c r="E11" i="36"/>
  <c r="G7" i="36"/>
  <c r="E7" i="36"/>
  <c r="G29" i="36"/>
  <c r="E29" i="36"/>
  <c r="G4" i="36"/>
  <c r="E4" i="36"/>
  <c r="G5" i="36"/>
  <c r="E5" i="36"/>
  <c r="G36" i="36"/>
  <c r="E36" i="36"/>
  <c r="G26" i="36"/>
  <c r="E26" i="36"/>
  <c r="G25" i="36"/>
  <c r="E25" i="36"/>
  <c r="G39" i="36"/>
  <c r="E39" i="36"/>
  <c r="G46" i="36"/>
  <c r="E46" i="36"/>
  <c r="G44" i="36"/>
  <c r="E44" i="36"/>
  <c r="G15" i="36"/>
  <c r="E15" i="36"/>
  <c r="G12" i="36"/>
  <c r="G14" i="36"/>
  <c r="E14" i="36"/>
  <c r="G42" i="36"/>
  <c r="E42" i="36"/>
  <c r="G37" i="36"/>
  <c r="E37" i="36"/>
  <c r="G50" i="36"/>
  <c r="E50" i="36"/>
  <c r="G47" i="36"/>
  <c r="E47" i="36"/>
  <c r="G33" i="36"/>
  <c r="E33" i="36"/>
  <c r="G40" i="36"/>
  <c r="E40" i="36"/>
  <c r="G8" i="36"/>
  <c r="E8" i="36"/>
  <c r="G43" i="36"/>
  <c r="E43" i="36"/>
  <c r="G49" i="36"/>
  <c r="E49" i="36"/>
  <c r="G21" i="36"/>
  <c r="E21" i="36"/>
  <c r="G18" i="36"/>
  <c r="E18" i="36"/>
  <c r="G31" i="36"/>
  <c r="E31" i="36"/>
  <c r="G48" i="36"/>
  <c r="E48" i="36"/>
  <c r="G30" i="36"/>
  <c r="G41" i="36"/>
  <c r="E41" i="36"/>
  <c r="G22" i="36"/>
  <c r="E22" i="36"/>
  <c r="G6" i="36"/>
  <c r="E6" i="36"/>
  <c r="G16" i="36"/>
  <c r="E16" i="36"/>
  <c r="G27" i="36"/>
  <c r="E27" i="36"/>
  <c r="G32" i="36"/>
  <c r="E32" i="36"/>
  <c r="G23" i="36"/>
  <c r="E23" i="36"/>
  <c r="G45" i="36"/>
  <c r="E45" i="36"/>
  <c r="G9" i="36"/>
  <c r="E9" i="36"/>
  <c r="G13" i="36"/>
  <c r="E13" i="36"/>
  <c r="G34" i="36"/>
  <c r="E34" i="36"/>
  <c r="G10" i="36"/>
  <c r="E10" i="36"/>
  <c r="G17" i="36"/>
  <c r="E17" i="36"/>
  <c r="G20" i="36"/>
  <c r="E20" i="36"/>
  <c r="G19" i="36"/>
  <c r="E19" i="36"/>
  <c r="G38" i="36"/>
  <c r="E38" i="36"/>
  <c r="G28" i="36"/>
  <c r="E28" i="36"/>
  <c r="G80" i="35"/>
  <c r="E80" i="35"/>
  <c r="G79" i="35"/>
  <c r="E79" i="35"/>
  <c r="G78" i="35"/>
  <c r="E78" i="35"/>
  <c r="G77" i="35"/>
  <c r="E77" i="35"/>
  <c r="G76" i="35"/>
  <c r="E76" i="35"/>
  <c r="G75" i="35"/>
  <c r="E75" i="35"/>
  <c r="G74" i="35"/>
  <c r="E74" i="35"/>
  <c r="G73" i="35"/>
  <c r="E73" i="35"/>
  <c r="G72" i="35"/>
  <c r="E72" i="35"/>
  <c r="G71" i="35"/>
  <c r="E71" i="35"/>
  <c r="G70" i="35"/>
  <c r="E70" i="35"/>
  <c r="G69" i="35"/>
  <c r="E69" i="35"/>
  <c r="G68" i="35"/>
  <c r="E68" i="35"/>
  <c r="G67" i="35"/>
  <c r="E67" i="35"/>
  <c r="G66" i="35"/>
  <c r="E66" i="35"/>
  <c r="G65" i="35"/>
  <c r="E65" i="35"/>
  <c r="G64" i="35"/>
  <c r="E64" i="35"/>
  <c r="G63" i="35"/>
  <c r="E63" i="35"/>
  <c r="G62" i="35"/>
  <c r="E62" i="35"/>
  <c r="G61" i="35"/>
  <c r="E61" i="35"/>
  <c r="G60" i="35"/>
  <c r="E60" i="35"/>
  <c r="G59" i="35"/>
  <c r="E59" i="35"/>
  <c r="G58" i="35"/>
  <c r="E58" i="35"/>
  <c r="G57" i="35"/>
  <c r="E57" i="35"/>
  <c r="G56" i="35"/>
  <c r="E56" i="35"/>
  <c r="G55" i="35"/>
  <c r="E55" i="35"/>
  <c r="G54" i="35"/>
  <c r="E54" i="35"/>
  <c r="G53" i="35"/>
  <c r="E53" i="35"/>
  <c r="G52" i="35"/>
  <c r="E52" i="35"/>
  <c r="G51" i="35"/>
  <c r="E51" i="35"/>
  <c r="G50" i="35"/>
  <c r="E50" i="35"/>
  <c r="G16" i="35"/>
  <c r="E16" i="35"/>
  <c r="G48" i="35"/>
  <c r="E48" i="35"/>
  <c r="G22" i="35"/>
  <c r="E22" i="35"/>
  <c r="G18" i="35"/>
  <c r="E18" i="35"/>
  <c r="G6" i="35"/>
  <c r="E6" i="35"/>
  <c r="G47" i="35"/>
  <c r="E47" i="35"/>
  <c r="G32" i="35"/>
  <c r="E32" i="35"/>
  <c r="G27" i="35"/>
  <c r="E27" i="35"/>
  <c r="G45" i="35"/>
  <c r="E45" i="35"/>
  <c r="G19" i="35"/>
  <c r="E19" i="35"/>
  <c r="G28" i="35"/>
  <c r="E28" i="35"/>
  <c r="G40" i="35"/>
  <c r="E40" i="35"/>
  <c r="G43" i="35"/>
  <c r="E43" i="35"/>
  <c r="G17" i="35"/>
  <c r="E17" i="35"/>
  <c r="G8" i="35"/>
  <c r="E8" i="35"/>
  <c r="G33" i="35"/>
  <c r="E33" i="35"/>
  <c r="G38" i="35"/>
  <c r="E38" i="35"/>
  <c r="G39" i="35"/>
  <c r="E39" i="35"/>
  <c r="G49" i="35"/>
  <c r="E49" i="35"/>
  <c r="G12" i="35"/>
  <c r="E12" i="35"/>
  <c r="G46" i="35"/>
  <c r="E46" i="35"/>
  <c r="G42" i="35"/>
  <c r="E42" i="35"/>
  <c r="G29" i="35"/>
  <c r="E29" i="35"/>
  <c r="G21" i="35"/>
  <c r="E21" i="35"/>
  <c r="G20" i="35"/>
  <c r="E20" i="35"/>
  <c r="G37" i="35"/>
  <c r="E37" i="35"/>
  <c r="G15" i="35"/>
  <c r="E15" i="35"/>
  <c r="G10" i="35"/>
  <c r="E10" i="35"/>
  <c r="G24" i="35"/>
  <c r="E24" i="35"/>
  <c r="G36" i="35"/>
  <c r="E36" i="35"/>
  <c r="G44" i="35"/>
  <c r="E44" i="35"/>
  <c r="G7" i="35"/>
  <c r="E7" i="35"/>
  <c r="G5" i="35"/>
  <c r="E5" i="35"/>
  <c r="G23" i="35"/>
  <c r="E23" i="35"/>
  <c r="G41" i="35"/>
  <c r="E41" i="35"/>
  <c r="G14" i="35"/>
  <c r="E14" i="35"/>
  <c r="G35" i="35"/>
  <c r="E35" i="35"/>
  <c r="G25" i="35"/>
  <c r="E25" i="35"/>
  <c r="G13" i="35"/>
  <c r="E13" i="35"/>
  <c r="G30" i="35"/>
  <c r="E30" i="35"/>
  <c r="G4" i="35"/>
  <c r="E4" i="35"/>
  <c r="G9" i="35"/>
  <c r="G31" i="35"/>
  <c r="E31" i="35"/>
  <c r="G34" i="35"/>
  <c r="E34" i="35"/>
  <c r="G26" i="35"/>
  <c r="E26" i="35"/>
  <c r="G80" i="34"/>
  <c r="E80" i="34"/>
  <c r="G79" i="34"/>
  <c r="E79" i="34"/>
  <c r="G78" i="34"/>
  <c r="E78" i="34"/>
  <c r="G77" i="34"/>
  <c r="E77" i="34"/>
  <c r="G76" i="34"/>
  <c r="E76" i="34"/>
  <c r="G75" i="34"/>
  <c r="E75" i="34"/>
  <c r="G74" i="34"/>
  <c r="E74" i="34"/>
  <c r="G73" i="34"/>
  <c r="E73" i="34"/>
  <c r="G72" i="34"/>
  <c r="E72" i="34"/>
  <c r="G71" i="34"/>
  <c r="E71" i="34"/>
  <c r="G70" i="34"/>
  <c r="E70" i="34"/>
  <c r="G69" i="34"/>
  <c r="E69" i="34"/>
  <c r="G68" i="34"/>
  <c r="E68" i="34"/>
  <c r="G67" i="34"/>
  <c r="E67" i="34"/>
  <c r="G66" i="34"/>
  <c r="E66" i="34"/>
  <c r="G65" i="34"/>
  <c r="E65" i="34"/>
  <c r="G64" i="34"/>
  <c r="E64" i="34"/>
  <c r="G63" i="34"/>
  <c r="E63" i="34"/>
  <c r="G62" i="34"/>
  <c r="E62" i="34"/>
  <c r="G61" i="34"/>
  <c r="E61" i="34"/>
  <c r="G60" i="34"/>
  <c r="E60" i="34"/>
  <c r="G59" i="34"/>
  <c r="E59" i="34"/>
  <c r="G58" i="34"/>
  <c r="E58" i="34"/>
  <c r="G57" i="34"/>
  <c r="E57" i="34"/>
  <c r="G56" i="34"/>
  <c r="E56" i="34"/>
  <c r="G55" i="34"/>
  <c r="E55" i="34"/>
  <c r="G54" i="34"/>
  <c r="E54" i="34"/>
  <c r="G53" i="34"/>
  <c r="E53" i="34"/>
  <c r="G52" i="34"/>
  <c r="E52" i="34"/>
  <c r="G51" i="34"/>
  <c r="E51" i="34"/>
  <c r="G50" i="34"/>
  <c r="E50" i="34"/>
  <c r="G49" i="34"/>
  <c r="E49" i="34"/>
  <c r="G48" i="34"/>
  <c r="E48" i="34"/>
  <c r="G47" i="34"/>
  <c r="E47" i="34"/>
  <c r="G46" i="34"/>
  <c r="E46" i="34"/>
  <c r="G45" i="34"/>
  <c r="E45" i="34"/>
  <c r="G44" i="34"/>
  <c r="E44" i="34"/>
  <c r="G43" i="34"/>
  <c r="E43" i="34"/>
  <c r="G42" i="34"/>
  <c r="E42" i="34"/>
  <c r="G41" i="34"/>
  <c r="E41" i="34"/>
  <c r="G40" i="34"/>
  <c r="E40" i="34"/>
  <c r="G39" i="34"/>
  <c r="E39" i="34"/>
  <c r="G38" i="34"/>
  <c r="E38" i="34"/>
  <c r="G37" i="34"/>
  <c r="E37" i="34"/>
  <c r="G36" i="34"/>
  <c r="E36" i="34"/>
  <c r="G35" i="34"/>
  <c r="E35" i="34"/>
  <c r="G29" i="34"/>
  <c r="E29" i="34"/>
  <c r="G15" i="34"/>
  <c r="E15" i="34"/>
  <c r="G7" i="34"/>
  <c r="E7" i="34"/>
  <c r="G21" i="34"/>
  <c r="E21" i="34"/>
  <c r="G27" i="34"/>
  <c r="E27" i="34"/>
  <c r="G11" i="34"/>
  <c r="E11" i="34"/>
  <c r="G8" i="34"/>
  <c r="E8" i="34"/>
  <c r="G5" i="34"/>
  <c r="E5" i="34"/>
  <c r="G10" i="34"/>
  <c r="E10" i="34"/>
  <c r="G6" i="34"/>
  <c r="E6" i="34"/>
  <c r="G28" i="34"/>
  <c r="E28" i="34"/>
  <c r="G19" i="34"/>
  <c r="E19" i="34"/>
  <c r="G30" i="34"/>
  <c r="E30" i="34"/>
  <c r="G34" i="34"/>
  <c r="E34" i="34"/>
  <c r="G24" i="34"/>
  <c r="E24" i="34"/>
  <c r="G18" i="34"/>
  <c r="E18" i="34"/>
  <c r="G25" i="34"/>
  <c r="E25" i="34"/>
  <c r="G20" i="34"/>
  <c r="E20" i="34"/>
  <c r="G9" i="34"/>
  <c r="E9" i="34"/>
  <c r="G31" i="34"/>
  <c r="E31" i="34"/>
  <c r="G32" i="34"/>
  <c r="E32" i="34"/>
  <c r="G17" i="34"/>
  <c r="E17" i="34"/>
  <c r="G13" i="34"/>
  <c r="E13" i="34"/>
  <c r="G12" i="34"/>
  <c r="E12" i="34"/>
  <c r="G33" i="34"/>
  <c r="E33" i="34"/>
  <c r="G14" i="34"/>
  <c r="E14" i="34"/>
  <c r="G16" i="34"/>
  <c r="E16" i="34"/>
  <c r="G26" i="34"/>
  <c r="E26" i="34"/>
  <c r="G22" i="34"/>
  <c r="E22" i="34"/>
  <c r="G4" i="34"/>
  <c r="E4" i="34"/>
  <c r="G80" i="33"/>
  <c r="E80" i="33"/>
  <c r="G79" i="33"/>
  <c r="E79" i="33"/>
  <c r="G78" i="33"/>
  <c r="E78" i="33"/>
  <c r="G77" i="33"/>
  <c r="E77" i="33"/>
  <c r="G76" i="33"/>
  <c r="E76" i="33"/>
  <c r="G75" i="33"/>
  <c r="E75" i="33"/>
  <c r="G74" i="33"/>
  <c r="E74" i="33"/>
  <c r="G73" i="33"/>
  <c r="E73" i="33"/>
  <c r="G72" i="33"/>
  <c r="E72" i="33"/>
  <c r="G71" i="33"/>
  <c r="E71" i="33"/>
  <c r="G70" i="33"/>
  <c r="E70" i="33"/>
  <c r="G69" i="33"/>
  <c r="E69" i="33"/>
  <c r="G68" i="33"/>
  <c r="E68" i="33"/>
  <c r="G67" i="33"/>
  <c r="E67" i="33"/>
  <c r="G66" i="33"/>
  <c r="E66" i="33"/>
  <c r="G65" i="33"/>
  <c r="E65" i="33"/>
  <c r="G64" i="33"/>
  <c r="E64" i="33"/>
  <c r="G63" i="33"/>
  <c r="E63" i="33"/>
  <c r="G62" i="33"/>
  <c r="E62" i="33"/>
  <c r="G61" i="33"/>
  <c r="E61" i="33"/>
  <c r="G60" i="33"/>
  <c r="E60" i="33"/>
  <c r="G59" i="33"/>
  <c r="E59" i="33"/>
  <c r="G58" i="33"/>
  <c r="E58" i="33"/>
  <c r="G57" i="33"/>
  <c r="E57" i="33"/>
  <c r="G56" i="33"/>
  <c r="E56" i="33"/>
  <c r="G55" i="33"/>
  <c r="E55" i="33"/>
  <c r="G54" i="33"/>
  <c r="E54" i="33"/>
  <c r="G53" i="33"/>
  <c r="E53" i="33"/>
  <c r="G52" i="33"/>
  <c r="E52" i="33"/>
  <c r="G51" i="33"/>
  <c r="E51" i="33"/>
  <c r="G50" i="33"/>
  <c r="E50" i="33"/>
  <c r="G49" i="33"/>
  <c r="E49" i="33"/>
  <c r="G48" i="33"/>
  <c r="E48" i="33"/>
  <c r="G47" i="33"/>
  <c r="E47" i="33"/>
  <c r="G46" i="33"/>
  <c r="E46" i="33"/>
  <c r="G45" i="33"/>
  <c r="E45" i="33"/>
  <c r="G44" i="33"/>
  <c r="E44" i="33"/>
  <c r="G43" i="33"/>
  <c r="E43" i="33"/>
  <c r="G42" i="33"/>
  <c r="E42" i="33"/>
  <c r="G41" i="33"/>
  <c r="E41" i="33"/>
  <c r="G40" i="33"/>
  <c r="E40" i="33"/>
  <c r="G39" i="33"/>
  <c r="E39" i="33"/>
  <c r="G38" i="33"/>
  <c r="E38" i="33"/>
  <c r="G37" i="33"/>
  <c r="E37" i="33"/>
  <c r="G18" i="33"/>
  <c r="E18" i="33"/>
  <c r="G32" i="33"/>
  <c r="E32" i="33"/>
  <c r="G34" i="33"/>
  <c r="E34" i="33"/>
  <c r="G31" i="33"/>
  <c r="E31" i="33"/>
  <c r="G8" i="33"/>
  <c r="E8" i="33"/>
  <c r="G24" i="33"/>
  <c r="E24" i="33"/>
  <c r="G23" i="33"/>
  <c r="E23" i="33"/>
  <c r="G35" i="33"/>
  <c r="E35" i="33"/>
  <c r="G14" i="33"/>
  <c r="E14" i="33"/>
  <c r="G28" i="33"/>
  <c r="E28" i="33"/>
  <c r="G20" i="33"/>
  <c r="E20" i="33"/>
  <c r="G25" i="33"/>
  <c r="E25" i="33"/>
  <c r="G21" i="33"/>
  <c r="E21" i="33"/>
  <c r="G27" i="33"/>
  <c r="E27" i="33"/>
  <c r="G16" i="33"/>
  <c r="E16" i="33"/>
  <c r="G17" i="33"/>
  <c r="E17" i="33"/>
  <c r="G22" i="33"/>
  <c r="E22" i="33"/>
  <c r="G7" i="33"/>
  <c r="E7" i="33"/>
  <c r="G30" i="33"/>
  <c r="E30" i="33"/>
  <c r="G15" i="33"/>
  <c r="E15" i="33"/>
  <c r="G5" i="33"/>
  <c r="E5" i="33"/>
  <c r="G33" i="33"/>
  <c r="E33" i="33"/>
  <c r="G36" i="33"/>
  <c r="E36" i="33"/>
  <c r="G13" i="33"/>
  <c r="E13" i="33"/>
  <c r="G11" i="33"/>
  <c r="E11" i="33"/>
  <c r="G10" i="33"/>
  <c r="E10" i="33"/>
  <c r="G9" i="33"/>
  <c r="E9" i="33"/>
  <c r="G12" i="33"/>
  <c r="E12" i="33"/>
  <c r="G19" i="33"/>
  <c r="E19" i="33"/>
  <c r="G4" i="33"/>
  <c r="E4" i="33"/>
  <c r="G26" i="33"/>
  <c r="E26" i="33"/>
  <c r="G29" i="33"/>
  <c r="E29" i="33"/>
  <c r="G80" i="32"/>
  <c r="E80" i="32"/>
  <c r="G79" i="32"/>
  <c r="E79" i="32"/>
  <c r="G78" i="32"/>
  <c r="E78" i="32"/>
  <c r="G77" i="32"/>
  <c r="E77" i="32"/>
  <c r="G76" i="32"/>
  <c r="E76" i="32"/>
  <c r="G75" i="32"/>
  <c r="E75" i="32"/>
  <c r="G74" i="32"/>
  <c r="E74" i="32"/>
  <c r="G73" i="32"/>
  <c r="E73" i="32"/>
  <c r="G72" i="32"/>
  <c r="E72" i="32"/>
  <c r="G71" i="32"/>
  <c r="E71" i="32"/>
  <c r="G70" i="32"/>
  <c r="E70" i="32"/>
  <c r="G69" i="32"/>
  <c r="E69" i="32"/>
  <c r="G68" i="32"/>
  <c r="E68" i="32"/>
  <c r="G67" i="32"/>
  <c r="E67" i="32"/>
  <c r="G66" i="32"/>
  <c r="E66" i="32"/>
  <c r="G65" i="32"/>
  <c r="E65" i="32"/>
  <c r="G64" i="32"/>
  <c r="E64" i="32"/>
  <c r="G63" i="32"/>
  <c r="E63" i="32"/>
  <c r="G62" i="32"/>
  <c r="E62" i="32"/>
  <c r="G61" i="32"/>
  <c r="E61" i="32"/>
  <c r="G60" i="32"/>
  <c r="E60" i="32"/>
  <c r="G59" i="32"/>
  <c r="E59" i="32"/>
  <c r="G58" i="32"/>
  <c r="E58" i="32"/>
  <c r="G57" i="32"/>
  <c r="E57" i="32"/>
  <c r="G56" i="32"/>
  <c r="E56" i="32"/>
  <c r="G55" i="32"/>
  <c r="E55" i="32"/>
  <c r="G54" i="32"/>
  <c r="E54" i="32"/>
  <c r="G53" i="32"/>
  <c r="E53" i="32"/>
  <c r="G52" i="32"/>
  <c r="E52" i="32"/>
  <c r="G51" i="32"/>
  <c r="E51" i="32"/>
  <c r="G50" i="32"/>
  <c r="E50" i="32"/>
  <c r="G49" i="32"/>
  <c r="E49" i="32"/>
  <c r="G48" i="32"/>
  <c r="E48" i="32"/>
  <c r="G47" i="32"/>
  <c r="E47" i="32"/>
  <c r="G46" i="32"/>
  <c r="E46" i="32"/>
  <c r="G45" i="32"/>
  <c r="E45" i="32"/>
  <c r="G44" i="32"/>
  <c r="E44" i="32"/>
  <c r="G35" i="32"/>
  <c r="E35" i="32"/>
  <c r="G13" i="32"/>
  <c r="E13" i="32"/>
  <c r="G39" i="32"/>
  <c r="E39" i="32"/>
  <c r="G36" i="32"/>
  <c r="E36" i="32"/>
  <c r="G38" i="32"/>
  <c r="E38" i="32"/>
  <c r="G21" i="32"/>
  <c r="E21" i="32"/>
  <c r="G31" i="32"/>
  <c r="E31" i="32"/>
  <c r="G28" i="32"/>
  <c r="E28" i="32"/>
  <c r="G14" i="32"/>
  <c r="E14" i="32"/>
  <c r="G10" i="32"/>
  <c r="E10" i="32"/>
  <c r="G30" i="32"/>
  <c r="E30" i="32"/>
  <c r="G4" i="32"/>
  <c r="E4" i="32"/>
  <c r="G19" i="32"/>
  <c r="E19" i="32"/>
  <c r="G20" i="32"/>
  <c r="E20" i="32"/>
  <c r="G16" i="32"/>
  <c r="E16" i="32"/>
  <c r="G11" i="32"/>
  <c r="E11" i="32"/>
  <c r="G6" i="32"/>
  <c r="E6" i="32"/>
  <c r="G37" i="32"/>
  <c r="E37" i="32"/>
  <c r="G24" i="32"/>
  <c r="E24" i="32"/>
  <c r="G18" i="32"/>
  <c r="E18" i="32"/>
  <c r="G33" i="32"/>
  <c r="E33" i="32"/>
  <c r="G5" i="32"/>
  <c r="E5" i="32"/>
  <c r="G22" i="32"/>
  <c r="E22" i="32"/>
  <c r="G25" i="32"/>
  <c r="E25" i="32"/>
  <c r="G9" i="32"/>
  <c r="E9" i="32"/>
  <c r="G23" i="32"/>
  <c r="E23" i="32"/>
  <c r="G17" i="32"/>
  <c r="E17" i="32"/>
  <c r="G26" i="32"/>
  <c r="E26" i="32"/>
  <c r="G8" i="32"/>
  <c r="E8" i="32"/>
  <c r="G42" i="32"/>
  <c r="E42" i="32"/>
  <c r="G7" i="32"/>
  <c r="E7" i="32"/>
  <c r="G29" i="32"/>
  <c r="E29" i="32"/>
  <c r="G32" i="32"/>
  <c r="E32" i="32"/>
  <c r="G43" i="32"/>
  <c r="E43" i="32"/>
  <c r="G41" i="32"/>
  <c r="E41" i="32"/>
  <c r="G40" i="32"/>
  <c r="E40" i="32"/>
  <c r="G12" i="32"/>
  <c r="E12" i="32"/>
  <c r="G15" i="32"/>
  <c r="E15" i="32"/>
  <c r="G27" i="32"/>
  <c r="E27" i="32"/>
  <c r="G80" i="31"/>
  <c r="E80" i="31"/>
  <c r="G79" i="31"/>
  <c r="E79" i="31"/>
  <c r="G78" i="31"/>
  <c r="E78" i="31"/>
  <c r="G77" i="31"/>
  <c r="E77" i="31"/>
  <c r="G76" i="31"/>
  <c r="E76" i="31"/>
  <c r="G75" i="31"/>
  <c r="E75" i="31"/>
  <c r="G74" i="31"/>
  <c r="E74" i="31"/>
  <c r="G73" i="31"/>
  <c r="E73" i="31"/>
  <c r="G72" i="31"/>
  <c r="E72" i="31"/>
  <c r="G71" i="31"/>
  <c r="E71" i="31"/>
  <c r="G70" i="31"/>
  <c r="E70" i="31"/>
  <c r="G69" i="31"/>
  <c r="E69" i="31"/>
  <c r="G68" i="31"/>
  <c r="E68" i="31"/>
  <c r="G67" i="31"/>
  <c r="E67" i="31"/>
  <c r="G66" i="31"/>
  <c r="E66" i="31"/>
  <c r="G65" i="31"/>
  <c r="E65" i="31"/>
  <c r="G64" i="31"/>
  <c r="E64" i="31"/>
  <c r="G63" i="31"/>
  <c r="E63" i="31"/>
  <c r="G62" i="31"/>
  <c r="E62" i="31"/>
  <c r="G61" i="31"/>
  <c r="E61" i="31"/>
  <c r="G60" i="31"/>
  <c r="E60" i="31"/>
  <c r="G59" i="31"/>
  <c r="E59" i="31"/>
  <c r="G58" i="31"/>
  <c r="E58" i="31"/>
  <c r="G57" i="31"/>
  <c r="E57" i="31"/>
  <c r="G56" i="31"/>
  <c r="E56" i="31"/>
  <c r="G55" i="31"/>
  <c r="E55" i="31"/>
  <c r="G54" i="31"/>
  <c r="E54" i="31"/>
  <c r="G50" i="31"/>
  <c r="E50" i="31"/>
  <c r="G38" i="31"/>
  <c r="E38" i="31"/>
  <c r="G32" i="31"/>
  <c r="E32" i="31"/>
  <c r="G9" i="31"/>
  <c r="G49" i="31"/>
  <c r="E49" i="31"/>
  <c r="G48" i="31"/>
  <c r="E48" i="31"/>
  <c r="G37" i="31"/>
  <c r="E37" i="31"/>
  <c r="G20" i="31"/>
  <c r="E20" i="31"/>
  <c r="G46" i="31"/>
  <c r="E46" i="31"/>
  <c r="G19" i="31"/>
  <c r="E19" i="31"/>
  <c r="G36" i="31"/>
  <c r="E36" i="31"/>
  <c r="G51" i="31"/>
  <c r="E51" i="31"/>
  <c r="G16" i="31"/>
  <c r="E16" i="31"/>
  <c r="G15" i="31"/>
  <c r="E15" i="31"/>
  <c r="G28" i="31"/>
  <c r="E28" i="31"/>
  <c r="G7" i="31"/>
  <c r="E7" i="31"/>
  <c r="G52" i="31"/>
  <c r="E52" i="31"/>
  <c r="G4" i="31"/>
  <c r="E4" i="31"/>
  <c r="G35" i="31"/>
  <c r="E35" i="31"/>
  <c r="G25" i="31"/>
  <c r="E25" i="31"/>
  <c r="G14" i="31"/>
  <c r="E14" i="31"/>
  <c r="G44" i="31"/>
  <c r="E44" i="31"/>
  <c r="G5" i="31"/>
  <c r="E5" i="31"/>
  <c r="G17" i="31"/>
  <c r="E17" i="31"/>
  <c r="G33" i="31"/>
  <c r="E33" i="31"/>
  <c r="G34" i="31"/>
  <c r="E34" i="31"/>
  <c r="G42" i="31"/>
  <c r="E42" i="31"/>
  <c r="G53" i="31"/>
  <c r="E53" i="31"/>
  <c r="G18" i="31"/>
  <c r="E18" i="31"/>
  <c r="G11" i="31"/>
  <c r="E11" i="31"/>
  <c r="G10" i="31"/>
  <c r="E10" i="31"/>
  <c r="G40" i="31"/>
  <c r="E40" i="31"/>
  <c r="G39" i="31"/>
  <c r="E39" i="31"/>
  <c r="G21" i="31"/>
  <c r="E21" i="31"/>
  <c r="G31" i="31"/>
  <c r="E31" i="31"/>
  <c r="G26" i="31"/>
  <c r="E26" i="31"/>
  <c r="G29" i="31"/>
  <c r="E29" i="31"/>
  <c r="G6" i="31"/>
  <c r="E6" i="31"/>
  <c r="G43" i="31"/>
  <c r="G27" i="31"/>
  <c r="E27" i="31"/>
  <c r="G13" i="31"/>
  <c r="E13" i="31"/>
  <c r="G22" i="31"/>
  <c r="E22" i="31"/>
  <c r="G30" i="31"/>
  <c r="E30" i="31"/>
  <c r="G12" i="31"/>
  <c r="E12" i="31"/>
  <c r="G24" i="31"/>
  <c r="E24" i="31"/>
  <c r="G8" i="31"/>
  <c r="E8" i="31"/>
  <c r="G23" i="31"/>
  <c r="E23" i="31"/>
  <c r="G45" i="31"/>
  <c r="E45" i="31"/>
  <c r="G47" i="31"/>
  <c r="E47" i="31"/>
  <c r="G80" i="30"/>
  <c r="E80" i="30"/>
  <c r="G79" i="30"/>
  <c r="E79" i="30"/>
  <c r="G78" i="30"/>
  <c r="E78" i="30"/>
  <c r="G77" i="30"/>
  <c r="E77" i="30"/>
  <c r="G76" i="30"/>
  <c r="E76" i="30"/>
  <c r="G75" i="30"/>
  <c r="E75" i="30"/>
  <c r="G74" i="30"/>
  <c r="E74" i="30"/>
  <c r="G73" i="30"/>
  <c r="E73" i="30"/>
  <c r="G72" i="30"/>
  <c r="E72" i="30"/>
  <c r="G71" i="30"/>
  <c r="E71" i="30"/>
  <c r="G70" i="30"/>
  <c r="E70" i="30"/>
  <c r="G69" i="30"/>
  <c r="E69" i="30"/>
  <c r="G68" i="30"/>
  <c r="E68" i="30"/>
  <c r="G67" i="30"/>
  <c r="E67" i="30"/>
  <c r="G66" i="30"/>
  <c r="E66" i="30"/>
  <c r="G65" i="30"/>
  <c r="E65" i="30"/>
  <c r="G64" i="30"/>
  <c r="E64" i="30"/>
  <c r="G63" i="30"/>
  <c r="E63" i="30"/>
  <c r="G62" i="30"/>
  <c r="E62" i="30"/>
  <c r="G61" i="30"/>
  <c r="E61" i="30"/>
  <c r="G60" i="30"/>
  <c r="E60" i="30"/>
  <c r="G59" i="30"/>
  <c r="E59" i="30"/>
  <c r="G58" i="30"/>
  <c r="E58" i="30"/>
  <c r="G57" i="30"/>
  <c r="E57" i="30"/>
  <c r="G56" i="30"/>
  <c r="E56" i="30"/>
  <c r="G55" i="30"/>
  <c r="E55" i="30"/>
  <c r="G54" i="30"/>
  <c r="E54" i="30"/>
  <c r="G53" i="30"/>
  <c r="E53" i="30"/>
  <c r="G52" i="30"/>
  <c r="E52" i="30"/>
  <c r="G51" i="30"/>
  <c r="E51" i="30"/>
  <c r="G50" i="30"/>
  <c r="E50" i="30"/>
  <c r="G6" i="30"/>
  <c r="E6" i="30"/>
  <c r="G30" i="30"/>
  <c r="E30" i="30"/>
  <c r="G17" i="30"/>
  <c r="E17" i="30"/>
  <c r="G49" i="30"/>
  <c r="E49" i="30"/>
  <c r="G23" i="30"/>
  <c r="E23" i="30"/>
  <c r="G32" i="30"/>
  <c r="E32" i="30"/>
  <c r="G34" i="30"/>
  <c r="E34" i="30"/>
  <c r="G33" i="30"/>
  <c r="E33" i="30"/>
  <c r="G45" i="30"/>
  <c r="E45" i="30"/>
  <c r="G35" i="30"/>
  <c r="E35" i="30"/>
  <c r="G26" i="30"/>
  <c r="E26" i="30"/>
  <c r="G36" i="30"/>
  <c r="E36" i="30"/>
  <c r="G48" i="30"/>
  <c r="E48" i="30"/>
  <c r="G37" i="30"/>
  <c r="E37" i="30"/>
  <c r="G15" i="30"/>
  <c r="E15" i="30"/>
  <c r="G41" i="30"/>
  <c r="E41" i="30"/>
  <c r="G21" i="30"/>
  <c r="E21" i="30"/>
  <c r="G38" i="30"/>
  <c r="E38" i="30"/>
  <c r="G4" i="30"/>
  <c r="E4" i="30"/>
  <c r="G31" i="30"/>
  <c r="E31" i="30"/>
  <c r="G11" i="30"/>
  <c r="E11" i="30"/>
  <c r="G7" i="30"/>
  <c r="E7" i="30"/>
  <c r="G24" i="30"/>
  <c r="E24" i="30"/>
  <c r="G8" i="30"/>
  <c r="E8" i="30"/>
  <c r="G16" i="30"/>
  <c r="E16" i="30"/>
  <c r="G27" i="30"/>
  <c r="E27" i="30"/>
  <c r="G20" i="30"/>
  <c r="E20" i="30"/>
  <c r="G42" i="30"/>
  <c r="E42" i="30"/>
  <c r="G19" i="30"/>
  <c r="E19" i="30"/>
  <c r="G9" i="30"/>
  <c r="E9" i="30"/>
  <c r="G44" i="30"/>
  <c r="E44" i="30"/>
  <c r="G12" i="30"/>
  <c r="E12" i="30"/>
  <c r="G13" i="30"/>
  <c r="E13" i="30"/>
  <c r="G29" i="30"/>
  <c r="E29" i="30"/>
  <c r="G43" i="30"/>
  <c r="E43" i="30"/>
  <c r="G46" i="30"/>
  <c r="E46" i="30"/>
  <c r="G28" i="30"/>
  <c r="E28" i="30"/>
  <c r="G47" i="30"/>
  <c r="E47" i="30"/>
  <c r="G10" i="30"/>
  <c r="E10" i="30"/>
  <c r="G22" i="30"/>
  <c r="E22" i="30"/>
  <c r="G5" i="30"/>
  <c r="E5" i="30"/>
  <c r="G39" i="30"/>
  <c r="E39" i="30"/>
  <c r="G14" i="30"/>
  <c r="E14" i="30"/>
  <c r="G18" i="30"/>
  <c r="E18" i="30"/>
  <c r="G40" i="30"/>
  <c r="E40" i="30"/>
  <c r="G80" i="29"/>
  <c r="E80" i="29"/>
  <c r="G79" i="29"/>
  <c r="E79" i="29"/>
  <c r="G78" i="29"/>
  <c r="E78" i="29"/>
  <c r="G77" i="29"/>
  <c r="E77" i="29"/>
  <c r="G76" i="29"/>
  <c r="E76" i="29"/>
  <c r="G75" i="29"/>
  <c r="E75" i="29"/>
  <c r="G74" i="29"/>
  <c r="E74" i="29"/>
  <c r="G73" i="29"/>
  <c r="E73" i="29"/>
  <c r="G72" i="29"/>
  <c r="E72" i="29"/>
  <c r="G71" i="29"/>
  <c r="E71" i="29"/>
  <c r="G70" i="29"/>
  <c r="E70" i="29"/>
  <c r="G69" i="29"/>
  <c r="E69" i="29"/>
  <c r="G68" i="29"/>
  <c r="E68" i="29"/>
  <c r="G67" i="29"/>
  <c r="E67" i="29"/>
  <c r="G66" i="29"/>
  <c r="E66" i="29"/>
  <c r="G65" i="29"/>
  <c r="E65" i="29"/>
  <c r="G64" i="29"/>
  <c r="E64" i="29"/>
  <c r="G63" i="29"/>
  <c r="E63" i="29"/>
  <c r="G62" i="29"/>
  <c r="E62" i="29"/>
  <c r="G61" i="29"/>
  <c r="E61" i="29"/>
  <c r="G60" i="29"/>
  <c r="E60" i="29"/>
  <c r="G59" i="29"/>
  <c r="E59" i="29"/>
  <c r="G58" i="29"/>
  <c r="E58" i="29"/>
  <c r="G57" i="29"/>
  <c r="E57" i="29"/>
  <c r="G56" i="29"/>
  <c r="E56" i="29"/>
  <c r="G55" i="29"/>
  <c r="E55" i="29"/>
  <c r="G54" i="29"/>
  <c r="E54" i="29"/>
  <c r="G53" i="29"/>
  <c r="E53" i="29"/>
  <c r="G52" i="29"/>
  <c r="E52" i="29"/>
  <c r="G51" i="29"/>
  <c r="E51" i="29"/>
  <c r="G50" i="29"/>
  <c r="E50" i="29"/>
  <c r="G49" i="29"/>
  <c r="E49" i="29"/>
  <c r="G48" i="29"/>
  <c r="E48" i="29"/>
  <c r="G47" i="29"/>
  <c r="E47" i="29"/>
  <c r="G46" i="29"/>
  <c r="E46" i="29"/>
  <c r="G45" i="29"/>
  <c r="E45" i="29"/>
  <c r="G44" i="29"/>
  <c r="E44" i="29"/>
  <c r="G11" i="29"/>
  <c r="E11" i="29"/>
  <c r="G13" i="29"/>
  <c r="E13" i="29"/>
  <c r="G36" i="29"/>
  <c r="G41" i="29"/>
  <c r="E41" i="29"/>
  <c r="G7" i="29"/>
  <c r="E7" i="29"/>
  <c r="G19" i="29"/>
  <c r="E19" i="29"/>
  <c r="G22" i="29"/>
  <c r="E22" i="29"/>
  <c r="G33" i="29"/>
  <c r="E33" i="29"/>
  <c r="G16" i="29"/>
  <c r="E16" i="29"/>
  <c r="G20" i="29"/>
  <c r="E20" i="29"/>
  <c r="G34" i="29"/>
  <c r="E34" i="29"/>
  <c r="G12" i="29"/>
  <c r="E12" i="29"/>
  <c r="G37" i="29"/>
  <c r="E37" i="29"/>
  <c r="G18" i="29"/>
  <c r="E18" i="29"/>
  <c r="G24" i="29"/>
  <c r="E24" i="29"/>
  <c r="G39" i="29"/>
  <c r="E39" i="29"/>
  <c r="G42" i="29"/>
  <c r="E42" i="29"/>
  <c r="G15" i="29"/>
  <c r="E15" i="29"/>
  <c r="G9" i="29"/>
  <c r="E9" i="29"/>
  <c r="G35" i="29"/>
  <c r="E35" i="29"/>
  <c r="G5" i="29"/>
  <c r="E5" i="29"/>
  <c r="G32" i="29"/>
  <c r="E32" i="29"/>
  <c r="G40" i="29"/>
  <c r="E40" i="29"/>
  <c r="G28" i="29"/>
  <c r="E28" i="29"/>
  <c r="G43" i="29"/>
  <c r="E43" i="29"/>
  <c r="G4" i="29"/>
  <c r="E4" i="29"/>
  <c r="G17" i="29"/>
  <c r="E17" i="29"/>
  <c r="G30" i="29"/>
  <c r="E30" i="29"/>
  <c r="G27" i="29"/>
  <c r="E27" i="29"/>
  <c r="G31" i="29"/>
  <c r="E31" i="29"/>
  <c r="G14" i="29"/>
  <c r="E14" i="29"/>
  <c r="G26" i="29"/>
  <c r="E26" i="29"/>
  <c r="G23" i="29"/>
  <c r="E23" i="29"/>
  <c r="G8" i="29"/>
  <c r="E8" i="29"/>
  <c r="G21" i="29"/>
  <c r="E21" i="29"/>
  <c r="G29" i="29"/>
  <c r="E29" i="29"/>
  <c r="G6" i="29"/>
  <c r="E6" i="29"/>
  <c r="G25" i="29"/>
  <c r="E25" i="29"/>
  <c r="G38" i="29"/>
  <c r="E38" i="29"/>
  <c r="G80" i="28"/>
  <c r="E80" i="28"/>
  <c r="G79" i="28"/>
  <c r="E79" i="28"/>
  <c r="G78" i="28"/>
  <c r="E78" i="28"/>
  <c r="G77" i="28"/>
  <c r="E77" i="28"/>
  <c r="G76" i="28"/>
  <c r="E76" i="28"/>
  <c r="G75" i="28"/>
  <c r="E75" i="28"/>
  <c r="G74" i="28"/>
  <c r="E74" i="28"/>
  <c r="G73" i="28"/>
  <c r="E73" i="28"/>
  <c r="G72" i="28"/>
  <c r="E72" i="28"/>
  <c r="G71" i="28"/>
  <c r="E71" i="28"/>
  <c r="G70" i="28"/>
  <c r="E70" i="28"/>
  <c r="G69" i="28"/>
  <c r="E69" i="28"/>
  <c r="G68" i="28"/>
  <c r="E68" i="28"/>
  <c r="G67" i="28"/>
  <c r="E67" i="28"/>
  <c r="G66" i="28"/>
  <c r="E66" i="28"/>
  <c r="G65" i="28"/>
  <c r="E65" i="28"/>
  <c r="G64" i="28"/>
  <c r="E64" i="28"/>
  <c r="G63" i="28"/>
  <c r="E63" i="28"/>
  <c r="G62" i="28"/>
  <c r="E62" i="28"/>
  <c r="G61" i="28"/>
  <c r="E61" i="28"/>
  <c r="G60" i="28"/>
  <c r="E60" i="28"/>
  <c r="G59" i="28"/>
  <c r="E59" i="28"/>
  <c r="G58" i="28"/>
  <c r="E58" i="28"/>
  <c r="G57" i="28"/>
  <c r="E57" i="28"/>
  <c r="G56" i="28"/>
  <c r="E56" i="28"/>
  <c r="G55" i="28"/>
  <c r="E55" i="28"/>
  <c r="G54" i="28"/>
  <c r="E54" i="28"/>
  <c r="G53" i="28"/>
  <c r="E53" i="28"/>
  <c r="G52" i="28"/>
  <c r="E52" i="28"/>
  <c r="G51" i="28"/>
  <c r="E51" i="28"/>
  <c r="G50" i="28"/>
  <c r="E50" i="28"/>
  <c r="G49" i="28"/>
  <c r="E49" i="28"/>
  <c r="G48" i="28"/>
  <c r="E48" i="28"/>
  <c r="G47" i="28"/>
  <c r="E47" i="28"/>
  <c r="G46" i="28"/>
  <c r="E46" i="28"/>
  <c r="G45" i="28"/>
  <c r="E45" i="28"/>
  <c r="G44" i="28"/>
  <c r="E44" i="28"/>
  <c r="G43" i="28"/>
  <c r="E43" i="28"/>
  <c r="G42" i="28"/>
  <c r="E42" i="28"/>
  <c r="G41" i="28"/>
  <c r="E41" i="28"/>
  <c r="G40" i="28"/>
  <c r="E40" i="28"/>
  <c r="G39" i="28"/>
  <c r="E39" i="28"/>
  <c r="G38" i="28"/>
  <c r="E38" i="28"/>
  <c r="G37" i="28"/>
  <c r="E37" i="28"/>
  <c r="G36" i="28"/>
  <c r="E36" i="28"/>
  <c r="G35" i="28"/>
  <c r="E35" i="28"/>
  <c r="G34" i="28"/>
  <c r="E34" i="28"/>
  <c r="G33" i="28"/>
  <c r="E33" i="28"/>
  <c r="G30" i="28"/>
  <c r="E30" i="28"/>
  <c r="G27" i="28"/>
  <c r="E27" i="28"/>
  <c r="G13" i="28"/>
  <c r="E13" i="28"/>
  <c r="G12" i="28"/>
  <c r="E12" i="28"/>
  <c r="G18" i="28"/>
  <c r="E18" i="28"/>
  <c r="G9" i="28"/>
  <c r="E9" i="28"/>
  <c r="G4" i="28"/>
  <c r="E4" i="28"/>
  <c r="G8" i="28"/>
  <c r="E8" i="28"/>
  <c r="G14" i="28"/>
  <c r="E14" i="28"/>
  <c r="G24" i="28"/>
  <c r="E24" i="28"/>
  <c r="G7" i="28"/>
  <c r="E7" i="28"/>
  <c r="G25" i="28"/>
  <c r="E25" i="28"/>
  <c r="G10" i="28"/>
  <c r="E10" i="28"/>
  <c r="G5" i="28"/>
  <c r="E5" i="28"/>
  <c r="G32" i="28"/>
  <c r="E32" i="28"/>
  <c r="G23" i="28"/>
  <c r="E23" i="28"/>
  <c r="G22" i="28"/>
  <c r="E22" i="28"/>
  <c r="G15" i="28"/>
  <c r="E15" i="28"/>
  <c r="G21" i="28"/>
  <c r="E21" i="28"/>
  <c r="G26" i="28"/>
  <c r="E26" i="28"/>
  <c r="G11" i="28"/>
  <c r="E11" i="28"/>
  <c r="G29" i="28"/>
  <c r="E29" i="28"/>
  <c r="G17" i="28"/>
  <c r="E17" i="28"/>
  <c r="G28" i="28"/>
  <c r="E28" i="28"/>
  <c r="G31" i="28"/>
  <c r="E31" i="28"/>
  <c r="G19" i="28"/>
  <c r="E19" i="28"/>
  <c r="G20" i="28"/>
  <c r="E20" i="28"/>
  <c r="G16" i="28"/>
  <c r="E16" i="28"/>
  <c r="G80" i="27"/>
  <c r="E80" i="27"/>
  <c r="G79" i="27"/>
  <c r="E79" i="27"/>
  <c r="G78" i="27"/>
  <c r="E78" i="27"/>
  <c r="G77" i="27"/>
  <c r="E77" i="27"/>
  <c r="G76" i="27"/>
  <c r="E76" i="27"/>
  <c r="G75" i="27"/>
  <c r="E75" i="27"/>
  <c r="G74" i="27"/>
  <c r="E74" i="27"/>
  <c r="G73" i="27"/>
  <c r="E73" i="27"/>
  <c r="G72" i="27"/>
  <c r="E72" i="27"/>
  <c r="G71" i="27"/>
  <c r="E71" i="27"/>
  <c r="G70" i="27"/>
  <c r="E70" i="27"/>
  <c r="G69" i="27"/>
  <c r="E69" i="27"/>
  <c r="G68" i="27"/>
  <c r="E68" i="27"/>
  <c r="G67" i="27"/>
  <c r="E67" i="27"/>
  <c r="G66" i="27"/>
  <c r="E66" i="27"/>
  <c r="G65" i="27"/>
  <c r="E65" i="27"/>
  <c r="G64" i="27"/>
  <c r="E64" i="27"/>
  <c r="G63" i="27"/>
  <c r="E63" i="27"/>
  <c r="G62" i="27"/>
  <c r="E62" i="27"/>
  <c r="G61" i="27"/>
  <c r="E61" i="27"/>
  <c r="G60" i="27"/>
  <c r="E60" i="27"/>
  <c r="G59" i="27"/>
  <c r="E59" i="27"/>
  <c r="G58" i="27"/>
  <c r="E58" i="27"/>
  <c r="G57" i="27"/>
  <c r="E57" i="27"/>
  <c r="G56" i="27"/>
  <c r="E56" i="27"/>
  <c r="G55" i="27"/>
  <c r="E55" i="27"/>
  <c r="G54" i="27"/>
  <c r="E54" i="27"/>
  <c r="G53" i="27"/>
  <c r="E53" i="27"/>
  <c r="G52" i="27"/>
  <c r="E52" i="27"/>
  <c r="G51" i="27"/>
  <c r="E51" i="27"/>
  <c r="G50" i="27"/>
  <c r="E50" i="27"/>
  <c r="G49" i="27"/>
  <c r="E49" i="27"/>
  <c r="G48" i="27"/>
  <c r="E48" i="27"/>
  <c r="G47" i="27"/>
  <c r="E47" i="27"/>
  <c r="G46" i="27"/>
  <c r="E46" i="27"/>
  <c r="G45" i="27"/>
  <c r="E45" i="27"/>
  <c r="G44" i="27"/>
  <c r="E44" i="27"/>
  <c r="G43" i="27"/>
  <c r="E43" i="27"/>
  <c r="G42" i="27"/>
  <c r="E42" i="27"/>
  <c r="G41" i="27"/>
  <c r="E41" i="27"/>
  <c r="G40" i="27"/>
  <c r="E40" i="27"/>
  <c r="G39" i="27"/>
  <c r="E39" i="27"/>
  <c r="G38" i="27"/>
  <c r="E38" i="27"/>
  <c r="G37" i="27"/>
  <c r="E37" i="27"/>
  <c r="G36" i="27"/>
  <c r="E36" i="27"/>
  <c r="G27" i="27"/>
  <c r="E27" i="27"/>
  <c r="G31" i="27"/>
  <c r="E31" i="27"/>
  <c r="G26" i="27"/>
  <c r="E26" i="27"/>
  <c r="G21" i="27"/>
  <c r="E21" i="27"/>
  <c r="G20" i="27"/>
  <c r="E20" i="27"/>
  <c r="G16" i="27"/>
  <c r="E16" i="27"/>
  <c r="G25" i="27"/>
  <c r="E25" i="27"/>
  <c r="G9" i="27"/>
  <c r="E9" i="27"/>
  <c r="G30" i="27"/>
  <c r="E30" i="27"/>
  <c r="G14" i="27"/>
  <c r="E14" i="27"/>
  <c r="G35" i="27"/>
  <c r="E35" i="27"/>
  <c r="G32" i="27"/>
  <c r="E32" i="27"/>
  <c r="G11" i="27"/>
  <c r="E11" i="27"/>
  <c r="G34" i="27"/>
  <c r="E34" i="27"/>
  <c r="G22" i="27"/>
  <c r="E22" i="27"/>
  <c r="G29" i="27"/>
  <c r="E29" i="27"/>
  <c r="G33" i="27"/>
  <c r="E33" i="27"/>
  <c r="G7" i="27"/>
  <c r="E7" i="27"/>
  <c r="G24" i="27"/>
  <c r="E24" i="27"/>
  <c r="G4" i="27"/>
  <c r="E4" i="27"/>
  <c r="G13" i="27"/>
  <c r="E13" i="27"/>
  <c r="G18" i="27"/>
  <c r="E18" i="27"/>
  <c r="G15" i="27"/>
  <c r="E15" i="27"/>
  <c r="G5" i="27"/>
  <c r="E5" i="27"/>
  <c r="G17" i="27"/>
  <c r="E17" i="27"/>
  <c r="G28" i="27"/>
  <c r="E28" i="27"/>
  <c r="G19" i="27"/>
  <c r="E19" i="27"/>
  <c r="G12" i="27"/>
  <c r="E12" i="27"/>
  <c r="G6" i="27"/>
  <c r="E6" i="27"/>
  <c r="G8" i="27"/>
  <c r="E8" i="27"/>
  <c r="G10" i="27"/>
  <c r="E10" i="27"/>
  <c r="G80" i="26"/>
  <c r="E80" i="26"/>
  <c r="G79" i="26"/>
  <c r="E79" i="26"/>
  <c r="G78" i="26"/>
  <c r="E78" i="26"/>
  <c r="G77" i="26"/>
  <c r="E77" i="26"/>
  <c r="G76" i="26"/>
  <c r="E76" i="26"/>
  <c r="G75" i="26"/>
  <c r="E75" i="26"/>
  <c r="G74" i="26"/>
  <c r="E74" i="26"/>
  <c r="G73" i="26"/>
  <c r="E73" i="26"/>
  <c r="G72" i="26"/>
  <c r="E72" i="26"/>
  <c r="G71" i="26"/>
  <c r="E71" i="26"/>
  <c r="G70" i="26"/>
  <c r="E70" i="26"/>
  <c r="G69" i="26"/>
  <c r="E69" i="26"/>
  <c r="G68" i="26"/>
  <c r="E68" i="26"/>
  <c r="G67" i="26"/>
  <c r="E67" i="26"/>
  <c r="G66" i="26"/>
  <c r="E66" i="26"/>
  <c r="G65" i="26"/>
  <c r="E65" i="26"/>
  <c r="G64" i="26"/>
  <c r="E64" i="26"/>
  <c r="G63" i="26"/>
  <c r="E63" i="26"/>
  <c r="G62" i="26"/>
  <c r="E62" i="26"/>
  <c r="G61" i="26"/>
  <c r="E61" i="26"/>
  <c r="G60" i="26"/>
  <c r="E60" i="26"/>
  <c r="G59" i="26"/>
  <c r="E59" i="26"/>
  <c r="G58" i="26"/>
  <c r="E58" i="26"/>
  <c r="G57" i="26"/>
  <c r="E57" i="26"/>
  <c r="G56" i="26"/>
  <c r="E56" i="26"/>
  <c r="G55" i="26"/>
  <c r="E55" i="26"/>
  <c r="G54" i="26"/>
  <c r="E54" i="26"/>
  <c r="G53" i="26"/>
  <c r="E53" i="26"/>
  <c r="G52" i="26"/>
  <c r="E52" i="26"/>
  <c r="G51" i="26"/>
  <c r="E51" i="26"/>
  <c r="G50" i="26"/>
  <c r="E50" i="26"/>
  <c r="G49" i="26"/>
  <c r="E49" i="26"/>
  <c r="G48" i="26"/>
  <c r="E48" i="26"/>
  <c r="G47" i="26"/>
  <c r="E47" i="26"/>
  <c r="G46" i="26"/>
  <c r="E46" i="26"/>
  <c r="G45" i="26"/>
  <c r="E45" i="26"/>
  <c r="G44" i="26"/>
  <c r="E44" i="26"/>
  <c r="G19" i="26"/>
  <c r="E19" i="26"/>
  <c r="G32" i="26"/>
  <c r="E32" i="26"/>
  <c r="G39" i="26"/>
  <c r="E39" i="26"/>
  <c r="G14" i="26"/>
  <c r="E14" i="26"/>
  <c r="G33" i="26"/>
  <c r="E33" i="26"/>
  <c r="G8" i="26"/>
  <c r="E8" i="26"/>
  <c r="G15" i="26"/>
  <c r="E15" i="26"/>
  <c r="G41" i="26"/>
  <c r="E41" i="26"/>
  <c r="G16" i="26"/>
  <c r="E16" i="26"/>
  <c r="G29" i="26"/>
  <c r="E29" i="26"/>
  <c r="G9" i="26"/>
  <c r="E9" i="26"/>
  <c r="G13" i="26"/>
  <c r="E13" i="26"/>
  <c r="G4" i="26"/>
  <c r="E4" i="26"/>
  <c r="G17" i="26"/>
  <c r="E17" i="26"/>
  <c r="G6" i="26"/>
  <c r="E6" i="26"/>
  <c r="G42" i="26"/>
  <c r="E42" i="26"/>
  <c r="G24" i="26"/>
  <c r="E24" i="26"/>
  <c r="G35" i="26"/>
  <c r="G31" i="26"/>
  <c r="E31" i="26"/>
  <c r="G7" i="26"/>
  <c r="E7" i="26"/>
  <c r="G21" i="26"/>
  <c r="E21" i="26"/>
  <c r="G26" i="26"/>
  <c r="E26" i="26"/>
  <c r="G5" i="26"/>
  <c r="E5" i="26"/>
  <c r="G38" i="26"/>
  <c r="E38" i="26"/>
  <c r="G36" i="26"/>
  <c r="E36" i="26"/>
  <c r="G10" i="26"/>
  <c r="E10" i="26"/>
  <c r="G25" i="26"/>
  <c r="E25" i="26"/>
  <c r="G12" i="26"/>
  <c r="E12" i="26"/>
  <c r="G11" i="26"/>
  <c r="E11" i="26"/>
  <c r="G27" i="26"/>
  <c r="E27" i="26"/>
  <c r="G34" i="26"/>
  <c r="E34" i="26"/>
  <c r="G18" i="26"/>
  <c r="E18" i="26"/>
  <c r="G40" i="26"/>
  <c r="E40" i="26"/>
  <c r="G37" i="26"/>
  <c r="E37" i="26"/>
  <c r="G28" i="26"/>
  <c r="E28" i="26"/>
  <c r="G23" i="26"/>
  <c r="E23" i="26"/>
  <c r="G22" i="26"/>
  <c r="E22" i="26"/>
  <c r="G43" i="26"/>
  <c r="E43" i="26"/>
  <c r="G30" i="26"/>
  <c r="E30" i="26"/>
  <c r="G80" i="25"/>
  <c r="E80" i="25"/>
  <c r="G79" i="25"/>
  <c r="E79" i="25"/>
  <c r="G78" i="25"/>
  <c r="E78" i="25"/>
  <c r="G77" i="25"/>
  <c r="E77" i="25"/>
  <c r="G76" i="25"/>
  <c r="E76" i="25"/>
  <c r="G75" i="25"/>
  <c r="E75" i="25"/>
  <c r="G74" i="25"/>
  <c r="E74" i="25"/>
  <c r="G73" i="25"/>
  <c r="E73" i="25"/>
  <c r="G72" i="25"/>
  <c r="E72" i="25"/>
  <c r="G71" i="25"/>
  <c r="E71" i="25"/>
  <c r="G70" i="25"/>
  <c r="E70" i="25"/>
  <c r="G69" i="25"/>
  <c r="E69" i="25"/>
  <c r="G68" i="25"/>
  <c r="E68" i="25"/>
  <c r="G67" i="25"/>
  <c r="E67" i="25"/>
  <c r="G66" i="25"/>
  <c r="E66" i="25"/>
  <c r="G65" i="25"/>
  <c r="E65" i="25"/>
  <c r="G64" i="25"/>
  <c r="E64" i="25"/>
  <c r="G63" i="25"/>
  <c r="E63" i="25"/>
  <c r="G62" i="25"/>
  <c r="E62" i="25"/>
  <c r="G61" i="25"/>
  <c r="E61" i="25"/>
  <c r="G60" i="25"/>
  <c r="E60" i="25"/>
  <c r="G59" i="25"/>
  <c r="E59" i="25"/>
  <c r="G58" i="25"/>
  <c r="E58" i="25"/>
  <c r="G57" i="25"/>
  <c r="E57" i="25"/>
  <c r="G56" i="25"/>
  <c r="E56" i="25"/>
  <c r="G55" i="25"/>
  <c r="E55" i="25"/>
  <c r="G54" i="25"/>
  <c r="E54" i="25"/>
  <c r="G53" i="25"/>
  <c r="E53" i="25"/>
  <c r="G42" i="25"/>
  <c r="E42" i="25"/>
  <c r="G40" i="25"/>
  <c r="E40" i="25"/>
  <c r="G37" i="25"/>
  <c r="E37" i="25"/>
  <c r="G49" i="25"/>
  <c r="E49" i="25"/>
  <c r="G44" i="25"/>
  <c r="E44" i="25"/>
  <c r="G43" i="25"/>
  <c r="E43" i="25"/>
  <c r="G18" i="25"/>
  <c r="E18" i="25"/>
  <c r="G36" i="25"/>
  <c r="E36" i="25"/>
  <c r="G34" i="25"/>
  <c r="E34" i="25"/>
  <c r="G29" i="25"/>
  <c r="E29" i="25"/>
  <c r="G22" i="25"/>
  <c r="E22" i="25"/>
  <c r="G31" i="25"/>
  <c r="E31" i="25"/>
  <c r="G32" i="25"/>
  <c r="E32" i="25"/>
  <c r="G21" i="25"/>
  <c r="E21" i="25"/>
  <c r="G15" i="25"/>
  <c r="E15" i="25"/>
  <c r="G50" i="25"/>
  <c r="E50" i="25"/>
  <c r="G14" i="25"/>
  <c r="E14" i="25"/>
  <c r="G23" i="25"/>
  <c r="E23" i="25"/>
  <c r="G24" i="25"/>
  <c r="E24" i="25"/>
  <c r="G48" i="25"/>
  <c r="E48" i="25"/>
  <c r="G10" i="25"/>
  <c r="E10" i="25"/>
  <c r="G39" i="25"/>
  <c r="E39" i="25"/>
  <c r="G9" i="25"/>
  <c r="E9" i="25"/>
  <c r="G27" i="25"/>
  <c r="E27" i="25"/>
  <c r="G51" i="25"/>
  <c r="E51" i="25"/>
  <c r="G33" i="25"/>
  <c r="E33" i="25"/>
  <c r="G8" i="25"/>
  <c r="E8" i="25"/>
  <c r="G17" i="25"/>
  <c r="E17" i="25"/>
  <c r="G28" i="25"/>
  <c r="E28" i="25"/>
  <c r="G25" i="25"/>
  <c r="E25" i="25"/>
  <c r="G30" i="25"/>
  <c r="E30" i="25"/>
  <c r="G35" i="25"/>
  <c r="E35" i="25"/>
  <c r="G46" i="25"/>
  <c r="E46" i="25"/>
  <c r="G52" i="25"/>
  <c r="E52" i="25"/>
  <c r="G6" i="25"/>
  <c r="E6" i="25"/>
  <c r="G41" i="25"/>
  <c r="E41" i="25"/>
  <c r="G4" i="25"/>
  <c r="E4" i="25"/>
  <c r="G11" i="25"/>
  <c r="E11" i="25"/>
  <c r="G20" i="25"/>
  <c r="E20" i="25"/>
  <c r="G19" i="25"/>
  <c r="E19" i="25"/>
  <c r="G26" i="25"/>
  <c r="E26" i="25"/>
  <c r="G7" i="25"/>
  <c r="E7" i="25"/>
  <c r="G5" i="25"/>
  <c r="E5" i="25"/>
  <c r="G13" i="25"/>
  <c r="E13" i="25"/>
  <c r="G38" i="25"/>
  <c r="E38" i="25"/>
  <c r="G16" i="25"/>
  <c r="E16" i="25"/>
  <c r="G47" i="25"/>
  <c r="E47" i="25"/>
  <c r="G45" i="25"/>
  <c r="E45" i="25"/>
  <c r="G80" i="24"/>
  <c r="E80" i="24"/>
  <c r="G79" i="24"/>
  <c r="E79" i="24"/>
  <c r="G78" i="24"/>
  <c r="E78" i="24"/>
  <c r="G77" i="24"/>
  <c r="E77" i="24"/>
  <c r="G76" i="24"/>
  <c r="E76" i="24"/>
  <c r="G75" i="24"/>
  <c r="E75" i="24"/>
  <c r="G74" i="24"/>
  <c r="E74" i="24"/>
  <c r="G73" i="24"/>
  <c r="E73" i="24"/>
  <c r="G72" i="24"/>
  <c r="E72" i="24"/>
  <c r="G71" i="24"/>
  <c r="E71" i="24"/>
  <c r="G70" i="24"/>
  <c r="E70" i="24"/>
  <c r="G69" i="24"/>
  <c r="E69" i="24"/>
  <c r="G68" i="24"/>
  <c r="E68" i="24"/>
  <c r="G67" i="24"/>
  <c r="E67" i="24"/>
  <c r="G66" i="24"/>
  <c r="E66" i="24"/>
  <c r="G65" i="24"/>
  <c r="E65" i="24"/>
  <c r="G64" i="24"/>
  <c r="E64" i="24"/>
  <c r="G63" i="24"/>
  <c r="E63" i="24"/>
  <c r="G62" i="24"/>
  <c r="E62" i="24"/>
  <c r="G61" i="24"/>
  <c r="E61" i="24"/>
  <c r="G60" i="24"/>
  <c r="E60" i="24"/>
  <c r="G59" i="24"/>
  <c r="E59" i="24"/>
  <c r="G58" i="24"/>
  <c r="E58" i="24"/>
  <c r="G57" i="24"/>
  <c r="E57" i="24"/>
  <c r="G56" i="24"/>
  <c r="E56" i="24"/>
  <c r="G55" i="24"/>
  <c r="E55" i="24"/>
  <c r="G54" i="24"/>
  <c r="E54" i="24"/>
  <c r="G53" i="24"/>
  <c r="E53" i="24"/>
  <c r="G52" i="24"/>
  <c r="E52" i="24"/>
  <c r="G51" i="24"/>
  <c r="E51" i="24"/>
  <c r="G50" i="24"/>
  <c r="E50" i="24"/>
  <c r="G23" i="24"/>
  <c r="E23" i="24"/>
  <c r="G49" i="24"/>
  <c r="E49" i="24"/>
  <c r="G14" i="24"/>
  <c r="E14" i="24"/>
  <c r="G40" i="24"/>
  <c r="E40" i="24"/>
  <c r="G9" i="24"/>
  <c r="E9" i="24"/>
  <c r="G17" i="24"/>
  <c r="E17" i="24"/>
  <c r="G21" i="24"/>
  <c r="E21" i="24"/>
  <c r="G16" i="24"/>
  <c r="E16" i="24"/>
  <c r="G32" i="24"/>
  <c r="E32" i="24"/>
  <c r="G11" i="24"/>
  <c r="E11" i="24"/>
  <c r="G13" i="24"/>
  <c r="E13" i="24"/>
  <c r="G4" i="24"/>
  <c r="E4" i="24"/>
  <c r="G30" i="24"/>
  <c r="E30" i="24"/>
  <c r="G41" i="24"/>
  <c r="E41" i="24"/>
  <c r="G7" i="24"/>
  <c r="E7" i="24"/>
  <c r="G10" i="24"/>
  <c r="E10" i="24"/>
  <c r="G35" i="24"/>
  <c r="E35" i="24"/>
  <c r="G15" i="24"/>
  <c r="E15" i="24"/>
  <c r="G20" i="24"/>
  <c r="E20" i="24"/>
  <c r="G25" i="24"/>
  <c r="E25" i="24"/>
  <c r="G19" i="24"/>
  <c r="E19" i="24"/>
  <c r="G18" i="24"/>
  <c r="E18" i="24"/>
  <c r="G46" i="24"/>
  <c r="E46" i="24"/>
  <c r="G45" i="24"/>
  <c r="E45" i="24"/>
  <c r="G47" i="24"/>
  <c r="E47" i="24"/>
  <c r="G36" i="24"/>
  <c r="E36" i="24"/>
  <c r="G24" i="24"/>
  <c r="E24" i="24"/>
  <c r="G26" i="24"/>
  <c r="E26" i="24"/>
  <c r="G8" i="24"/>
  <c r="E8" i="24"/>
  <c r="G27" i="24"/>
  <c r="E27" i="24"/>
  <c r="G42" i="24"/>
  <c r="E42" i="24"/>
  <c r="G48" i="24"/>
  <c r="E48" i="24"/>
  <c r="G37" i="24"/>
  <c r="E37" i="24"/>
  <c r="G34" i="24"/>
  <c r="E34" i="24"/>
  <c r="G44" i="24"/>
  <c r="E44" i="24"/>
  <c r="G22" i="24"/>
  <c r="E22" i="24"/>
  <c r="G29" i="24"/>
  <c r="E29" i="24"/>
  <c r="G31" i="24"/>
  <c r="E31" i="24"/>
  <c r="G33" i="24"/>
  <c r="E33" i="24"/>
  <c r="G43" i="24"/>
  <c r="E43" i="24"/>
  <c r="G12" i="24"/>
  <c r="E12" i="24"/>
  <c r="G6" i="24"/>
  <c r="E6" i="24"/>
  <c r="G28" i="24"/>
  <c r="E28" i="24"/>
  <c r="G38" i="24"/>
  <c r="E38" i="24"/>
  <c r="G5" i="24"/>
  <c r="E5" i="24"/>
  <c r="G80" i="23"/>
  <c r="E80" i="23"/>
  <c r="G79" i="23"/>
  <c r="E79" i="23"/>
  <c r="G78" i="23"/>
  <c r="E78" i="23"/>
  <c r="G77" i="23"/>
  <c r="E77" i="23"/>
  <c r="G76" i="23"/>
  <c r="E76" i="23"/>
  <c r="G75" i="23"/>
  <c r="E75" i="23"/>
  <c r="G74" i="23"/>
  <c r="E74" i="23"/>
  <c r="G73" i="23"/>
  <c r="E73" i="23"/>
  <c r="G72" i="23"/>
  <c r="E72" i="23"/>
  <c r="G71" i="23"/>
  <c r="E71" i="23"/>
  <c r="G70" i="23"/>
  <c r="E70" i="23"/>
  <c r="G69" i="23"/>
  <c r="E69" i="23"/>
  <c r="G68" i="23"/>
  <c r="E68" i="23"/>
  <c r="G67" i="23"/>
  <c r="E67" i="23"/>
  <c r="G66" i="23"/>
  <c r="E66" i="23"/>
  <c r="G65" i="23"/>
  <c r="E65" i="23"/>
  <c r="G64" i="23"/>
  <c r="E64" i="23"/>
  <c r="G63" i="23"/>
  <c r="E63" i="23"/>
  <c r="G62" i="23"/>
  <c r="E62" i="23"/>
  <c r="G61" i="23"/>
  <c r="E61" i="23"/>
  <c r="G60" i="23"/>
  <c r="E60" i="23"/>
  <c r="G59" i="23"/>
  <c r="E59" i="23"/>
  <c r="G58" i="23"/>
  <c r="E58" i="23"/>
  <c r="G57" i="23"/>
  <c r="E57" i="23"/>
  <c r="G56" i="23"/>
  <c r="E56" i="23"/>
  <c r="G55" i="23"/>
  <c r="E55" i="23"/>
  <c r="G54" i="23"/>
  <c r="E54" i="23"/>
  <c r="G53" i="23"/>
  <c r="E53" i="23"/>
  <c r="G52" i="23"/>
  <c r="E52" i="23"/>
  <c r="G51" i="23"/>
  <c r="E51" i="23"/>
  <c r="G50" i="23"/>
  <c r="E50" i="23"/>
  <c r="G49" i="23"/>
  <c r="E49" i="23"/>
  <c r="G48" i="23"/>
  <c r="E48" i="23"/>
  <c r="G47" i="23"/>
  <c r="E47" i="23"/>
  <c r="G29" i="23"/>
  <c r="E29" i="23"/>
  <c r="G46" i="23"/>
  <c r="E46" i="23"/>
  <c r="G23" i="23"/>
  <c r="E23" i="23"/>
  <c r="G15" i="23"/>
  <c r="E15" i="23"/>
  <c r="G22" i="23"/>
  <c r="E22" i="23"/>
  <c r="G12" i="23"/>
  <c r="E12" i="23"/>
  <c r="G35" i="23"/>
  <c r="E35" i="23"/>
  <c r="G17" i="23"/>
  <c r="E17" i="23"/>
  <c r="G4" i="23"/>
  <c r="E4" i="23"/>
  <c r="G13" i="23"/>
  <c r="E13" i="23"/>
  <c r="G44" i="23"/>
  <c r="E44" i="23"/>
  <c r="G7" i="23"/>
  <c r="E7" i="23"/>
  <c r="G20" i="23"/>
  <c r="E20" i="23"/>
  <c r="G16" i="23"/>
  <c r="E16" i="23"/>
  <c r="G38" i="23"/>
  <c r="E38" i="23"/>
  <c r="G28" i="23"/>
  <c r="E28" i="23"/>
  <c r="G27" i="23"/>
  <c r="E27" i="23"/>
  <c r="G32" i="23"/>
  <c r="E32" i="23"/>
  <c r="G14" i="23"/>
  <c r="E14" i="23"/>
  <c r="G9" i="23"/>
  <c r="E9" i="23"/>
  <c r="G8" i="23"/>
  <c r="E8" i="23"/>
  <c r="G45" i="23"/>
  <c r="E45" i="23"/>
  <c r="G31" i="23"/>
  <c r="E31" i="23"/>
  <c r="G10" i="23"/>
  <c r="E10" i="23"/>
  <c r="G24" i="23"/>
  <c r="E24" i="23"/>
  <c r="G40" i="23"/>
  <c r="E40" i="23"/>
  <c r="G11" i="23"/>
  <c r="E11" i="23"/>
  <c r="G30" i="23"/>
  <c r="E30" i="23"/>
  <c r="G26" i="23"/>
  <c r="E26" i="23"/>
  <c r="G42" i="23"/>
  <c r="E42" i="23"/>
  <c r="G21" i="23"/>
  <c r="E21" i="23"/>
  <c r="G39" i="23"/>
  <c r="E39" i="23"/>
  <c r="G37" i="23"/>
  <c r="E37" i="23"/>
  <c r="G19" i="23"/>
  <c r="E19" i="23"/>
  <c r="G33" i="23"/>
  <c r="E33" i="23"/>
  <c r="G6" i="23"/>
  <c r="E6" i="23"/>
  <c r="G43" i="23"/>
  <c r="E43" i="23"/>
  <c r="G41" i="23"/>
  <c r="E41" i="23"/>
  <c r="G36" i="23"/>
  <c r="E36" i="23"/>
  <c r="G34" i="23"/>
  <c r="E34" i="23"/>
  <c r="G25" i="23"/>
  <c r="E25" i="23"/>
  <c r="G5" i="23"/>
  <c r="E5" i="23"/>
  <c r="G80" i="22"/>
  <c r="E80" i="22"/>
  <c r="G79" i="22"/>
  <c r="E79" i="22"/>
  <c r="G78" i="22"/>
  <c r="E78" i="22"/>
  <c r="G77" i="22"/>
  <c r="E77" i="22"/>
  <c r="G76" i="22"/>
  <c r="E76" i="22"/>
  <c r="G75" i="22"/>
  <c r="E75" i="22"/>
  <c r="G74" i="22"/>
  <c r="E74" i="22"/>
  <c r="G73" i="22"/>
  <c r="E73" i="22"/>
  <c r="G72" i="22"/>
  <c r="E72" i="22"/>
  <c r="G71" i="22"/>
  <c r="E71" i="22"/>
  <c r="G70" i="22"/>
  <c r="E70" i="22"/>
  <c r="G69" i="22"/>
  <c r="E69" i="22"/>
  <c r="G68" i="22"/>
  <c r="E68" i="22"/>
  <c r="G67" i="22"/>
  <c r="E67" i="22"/>
  <c r="G66" i="22"/>
  <c r="E66" i="22"/>
  <c r="G65" i="22"/>
  <c r="E65" i="22"/>
  <c r="G64" i="22"/>
  <c r="E64" i="22"/>
  <c r="G63" i="22"/>
  <c r="E63" i="22"/>
  <c r="G62" i="22"/>
  <c r="E62" i="22"/>
  <c r="G61" i="22"/>
  <c r="E61" i="22"/>
  <c r="G60" i="22"/>
  <c r="E60" i="22"/>
  <c r="G59" i="22"/>
  <c r="E59" i="22"/>
  <c r="G58" i="22"/>
  <c r="E58" i="22"/>
  <c r="G57" i="22"/>
  <c r="E57" i="22"/>
  <c r="G56" i="22"/>
  <c r="E56" i="22"/>
  <c r="G55" i="22"/>
  <c r="E55" i="22"/>
  <c r="G54" i="22"/>
  <c r="E54" i="22"/>
  <c r="G53" i="22"/>
  <c r="E53" i="22"/>
  <c r="G52" i="22"/>
  <c r="E52" i="22"/>
  <c r="G51" i="22"/>
  <c r="E51" i="22"/>
  <c r="G50" i="22"/>
  <c r="E50" i="22"/>
  <c r="G49" i="22"/>
  <c r="E49" i="22"/>
  <c r="G48" i="22"/>
  <c r="E48" i="22"/>
  <c r="G47" i="22"/>
  <c r="E47" i="22"/>
  <c r="G46" i="22"/>
  <c r="E46" i="22"/>
  <c r="G45" i="22"/>
  <c r="E45" i="22"/>
  <c r="G44" i="22"/>
  <c r="E44" i="22"/>
  <c r="G43" i="22"/>
  <c r="E43" i="22"/>
  <c r="G42" i="22"/>
  <c r="E42" i="22"/>
  <c r="G41" i="22"/>
  <c r="E41" i="22"/>
  <c r="G40" i="22"/>
  <c r="E40" i="22"/>
  <c r="G39" i="22"/>
  <c r="E39" i="22"/>
  <c r="G38" i="22"/>
  <c r="E38" i="22"/>
  <c r="G37" i="22"/>
  <c r="E37" i="22"/>
  <c r="G36" i="22"/>
  <c r="E36" i="22"/>
  <c r="G35" i="22"/>
  <c r="E35" i="22"/>
  <c r="G34" i="22"/>
  <c r="E34" i="22"/>
  <c r="G6" i="22"/>
  <c r="E6" i="22"/>
  <c r="G27" i="22"/>
  <c r="E27" i="22"/>
  <c r="G26" i="22"/>
  <c r="E26" i="22"/>
  <c r="G29" i="22"/>
  <c r="E29" i="22"/>
  <c r="G12" i="22"/>
  <c r="E12" i="22"/>
  <c r="G30" i="22"/>
  <c r="E30" i="22"/>
  <c r="G9" i="22"/>
  <c r="E9" i="22"/>
  <c r="G11" i="22"/>
  <c r="E11" i="22"/>
  <c r="G31" i="22"/>
  <c r="E31" i="22"/>
  <c r="G28" i="22"/>
  <c r="E28" i="22"/>
  <c r="G24" i="22"/>
  <c r="E24" i="22"/>
  <c r="G10" i="22"/>
  <c r="E10" i="22"/>
  <c r="G14" i="22"/>
  <c r="E14" i="22"/>
  <c r="G33" i="22"/>
  <c r="E33" i="22"/>
  <c r="G19" i="22"/>
  <c r="E19" i="22"/>
  <c r="G13" i="22"/>
  <c r="E13" i="22"/>
  <c r="G32" i="22"/>
  <c r="E32" i="22"/>
  <c r="G18" i="22"/>
  <c r="E18" i="22"/>
  <c r="G25" i="22"/>
  <c r="E25" i="22"/>
  <c r="G20" i="22"/>
  <c r="E20" i="22"/>
  <c r="G4" i="22"/>
  <c r="E4" i="22"/>
  <c r="G21" i="22"/>
  <c r="E21" i="22"/>
  <c r="G15" i="22"/>
  <c r="E15" i="22"/>
  <c r="G8" i="22"/>
  <c r="E8" i="22"/>
  <c r="G22" i="22"/>
  <c r="E22" i="22"/>
  <c r="G16" i="22"/>
  <c r="E16" i="22"/>
  <c r="G17" i="22"/>
  <c r="E17" i="22"/>
  <c r="G5" i="22"/>
  <c r="E5" i="22"/>
  <c r="G7" i="22"/>
  <c r="E7" i="22"/>
  <c r="G80" i="47"/>
  <c r="E80" i="47"/>
  <c r="G79" i="47"/>
  <c r="E79" i="47"/>
  <c r="G78" i="47"/>
  <c r="E78" i="47"/>
  <c r="G77" i="47"/>
  <c r="E77" i="47"/>
  <c r="G76" i="47"/>
  <c r="E76" i="47"/>
  <c r="G75" i="47"/>
  <c r="E75" i="47"/>
  <c r="G74" i="47"/>
  <c r="E74" i="47"/>
  <c r="G73" i="47"/>
  <c r="E73" i="47"/>
  <c r="G72" i="47"/>
  <c r="E72" i="47"/>
  <c r="G71" i="47"/>
  <c r="E71" i="47"/>
  <c r="G70" i="47"/>
  <c r="E70" i="47"/>
  <c r="G69" i="47"/>
  <c r="E69" i="47"/>
  <c r="G68" i="47"/>
  <c r="E68" i="47"/>
  <c r="G67" i="47"/>
  <c r="E67" i="47"/>
  <c r="G66" i="47"/>
  <c r="E66" i="47"/>
  <c r="G65" i="47"/>
  <c r="E65" i="47"/>
  <c r="G64" i="47"/>
  <c r="E64" i="47"/>
  <c r="G63" i="47"/>
  <c r="E63" i="47"/>
  <c r="G62" i="47"/>
  <c r="E62" i="47"/>
  <c r="G61" i="47"/>
  <c r="E61" i="47"/>
  <c r="G60" i="47"/>
  <c r="E60" i="47"/>
  <c r="G59" i="47"/>
  <c r="E59" i="47"/>
  <c r="G58" i="47"/>
  <c r="E58" i="47"/>
  <c r="G57" i="47"/>
  <c r="E57" i="47"/>
  <c r="G56" i="47"/>
  <c r="E56" i="47"/>
  <c r="G55" i="47"/>
  <c r="E55" i="47"/>
  <c r="G54" i="47"/>
  <c r="E54" i="47"/>
  <c r="G53" i="47"/>
  <c r="E53" i="47"/>
  <c r="G52" i="47"/>
  <c r="E52" i="47"/>
  <c r="G51" i="47"/>
  <c r="E51" i="47"/>
  <c r="G50" i="47"/>
  <c r="E50" i="47"/>
  <c r="G49" i="47"/>
  <c r="E49" i="47"/>
  <c r="G48" i="47"/>
  <c r="E48" i="47"/>
  <c r="G47" i="47"/>
  <c r="E47" i="47"/>
  <c r="G46" i="47"/>
  <c r="E46" i="47"/>
  <c r="G45" i="47"/>
  <c r="E45" i="47"/>
  <c r="G44" i="47"/>
  <c r="E44" i="47"/>
  <c r="G43" i="47"/>
  <c r="E43" i="47"/>
  <c r="G42" i="47"/>
  <c r="E42" i="47"/>
  <c r="G41" i="47"/>
  <c r="E41" i="47"/>
  <c r="G40" i="47"/>
  <c r="E40" i="47"/>
  <c r="G39" i="47"/>
  <c r="E39" i="47"/>
  <c r="G38" i="47"/>
  <c r="E38" i="47"/>
  <c r="G37" i="47"/>
  <c r="E37" i="47"/>
  <c r="G36" i="47"/>
  <c r="E36" i="47"/>
  <c r="G35" i="47"/>
  <c r="E35" i="47"/>
  <c r="G34" i="47"/>
  <c r="E34" i="47"/>
  <c r="G33" i="47"/>
  <c r="E33" i="47"/>
  <c r="G32" i="47"/>
  <c r="E32" i="47"/>
  <c r="G31" i="47"/>
  <c r="E31" i="47"/>
  <c r="G30" i="47"/>
  <c r="E30" i="47"/>
  <c r="G29" i="47"/>
  <c r="E29" i="47"/>
  <c r="G28" i="47"/>
  <c r="E28" i="47"/>
  <c r="G27" i="47"/>
  <c r="E27" i="47"/>
  <c r="G26" i="47"/>
  <c r="E26" i="47"/>
  <c r="G25" i="47"/>
  <c r="E25" i="47"/>
  <c r="G24" i="47"/>
  <c r="E24" i="47"/>
  <c r="G23" i="47"/>
  <c r="E23" i="47"/>
  <c r="G22" i="47"/>
  <c r="E22" i="47"/>
  <c r="G21" i="47"/>
  <c r="E21" i="47"/>
  <c r="G15" i="47"/>
  <c r="E15" i="47"/>
  <c r="G17" i="47"/>
  <c r="E17" i="47"/>
  <c r="G6" i="47"/>
  <c r="E6" i="47"/>
  <c r="G5" i="47"/>
  <c r="E5" i="47"/>
  <c r="G13" i="47"/>
  <c r="E13" i="47"/>
  <c r="G14" i="47"/>
  <c r="E14" i="47"/>
  <c r="G20" i="47"/>
  <c r="E20" i="47"/>
  <c r="G8" i="47"/>
  <c r="E8" i="47"/>
  <c r="G12" i="47"/>
  <c r="E12" i="47"/>
  <c r="G16" i="47"/>
  <c r="E16" i="47"/>
  <c r="G18" i="47"/>
  <c r="E18" i="47"/>
  <c r="G10" i="47"/>
  <c r="E10" i="47"/>
  <c r="G7" i="47"/>
  <c r="E7" i="47"/>
  <c r="G4" i="47"/>
  <c r="E4" i="47"/>
  <c r="G11" i="47"/>
  <c r="E11" i="47"/>
  <c r="G19" i="47"/>
  <c r="E19" i="47"/>
  <c r="G80" i="55"/>
  <c r="E80" i="55"/>
  <c r="G79" i="55"/>
  <c r="E79" i="55"/>
  <c r="G78" i="55"/>
  <c r="E78" i="55"/>
  <c r="G77" i="55"/>
  <c r="E77" i="55"/>
  <c r="G76" i="55"/>
  <c r="E76" i="55"/>
  <c r="G75" i="55"/>
  <c r="E75" i="55"/>
  <c r="G74" i="55"/>
  <c r="E74" i="55"/>
  <c r="G73" i="55"/>
  <c r="E73" i="55"/>
  <c r="G72" i="55"/>
  <c r="E72" i="55"/>
  <c r="G71" i="55"/>
  <c r="E71" i="55"/>
  <c r="G70" i="55"/>
  <c r="E70" i="55"/>
  <c r="G69" i="55"/>
  <c r="E69" i="55"/>
  <c r="G68" i="55"/>
  <c r="E68" i="55"/>
  <c r="G67" i="55"/>
  <c r="E67" i="55"/>
  <c r="G66" i="55"/>
  <c r="E66" i="55"/>
  <c r="G65" i="55"/>
  <c r="E65" i="55"/>
  <c r="G64" i="55"/>
  <c r="E64" i="55"/>
  <c r="G63" i="55"/>
  <c r="E63" i="55"/>
  <c r="G62" i="55"/>
  <c r="E62" i="55"/>
  <c r="G61" i="55"/>
  <c r="E61" i="55"/>
  <c r="G60" i="55"/>
  <c r="E60" i="55"/>
  <c r="G59" i="55"/>
  <c r="E59" i="55"/>
  <c r="G58" i="55"/>
  <c r="E58" i="55"/>
  <c r="G57" i="55"/>
  <c r="E57" i="55"/>
  <c r="G56" i="55"/>
  <c r="E56" i="55"/>
  <c r="G55" i="55"/>
  <c r="E55" i="55"/>
  <c r="G54" i="55"/>
  <c r="E54" i="55"/>
  <c r="G53" i="55"/>
  <c r="E53" i="55"/>
  <c r="G52" i="55"/>
  <c r="E52" i="55"/>
  <c r="G51" i="55"/>
  <c r="E51" i="55"/>
  <c r="G50" i="55"/>
  <c r="E50" i="55"/>
  <c r="G49" i="55"/>
  <c r="E49" i="55"/>
  <c r="G48" i="55"/>
  <c r="E48" i="55"/>
  <c r="G47" i="55"/>
  <c r="E47" i="55"/>
  <c r="G46" i="55"/>
  <c r="E46" i="55"/>
  <c r="G45" i="55"/>
  <c r="E45" i="55"/>
  <c r="G44" i="55"/>
  <c r="E44" i="55"/>
  <c r="G43" i="55"/>
  <c r="E43" i="55"/>
  <c r="G42" i="55"/>
  <c r="E42" i="55"/>
  <c r="G41" i="55"/>
  <c r="E41" i="55"/>
  <c r="G40" i="55"/>
  <c r="E40" i="55"/>
  <c r="G39" i="55"/>
  <c r="E39" i="55"/>
  <c r="G38" i="55"/>
  <c r="E38" i="55"/>
  <c r="G37" i="55"/>
  <c r="E37" i="55"/>
  <c r="G36" i="55"/>
  <c r="E36" i="55"/>
  <c r="G35" i="55"/>
  <c r="E35" i="55"/>
  <c r="G34" i="55"/>
  <c r="E34" i="55"/>
  <c r="G33" i="55"/>
  <c r="E33" i="55"/>
  <c r="G32" i="55"/>
  <c r="E32" i="55"/>
  <c r="G31" i="55"/>
  <c r="E31" i="55"/>
  <c r="G30" i="55"/>
  <c r="E30" i="55"/>
  <c r="G29" i="55"/>
  <c r="E29" i="55"/>
  <c r="G28" i="55"/>
  <c r="E28" i="55"/>
  <c r="G27" i="55"/>
  <c r="E27" i="55"/>
  <c r="G26" i="55"/>
  <c r="E26" i="55"/>
  <c r="G25" i="55"/>
  <c r="E25" i="55"/>
  <c r="G22" i="55"/>
  <c r="E22" i="55"/>
  <c r="G15" i="55"/>
  <c r="E15" i="55"/>
  <c r="G9" i="55"/>
  <c r="E9" i="55"/>
  <c r="G13" i="55"/>
  <c r="E13" i="55"/>
  <c r="G16" i="55"/>
  <c r="E16" i="55"/>
  <c r="G7" i="55"/>
  <c r="E7" i="55"/>
  <c r="G17" i="55"/>
  <c r="E17" i="55"/>
  <c r="G12" i="55"/>
  <c r="E12" i="55"/>
  <c r="G18" i="55"/>
  <c r="E18" i="55"/>
  <c r="G14" i="55"/>
  <c r="E14" i="55"/>
  <c r="G5" i="55"/>
  <c r="E5" i="55"/>
  <c r="G11" i="55"/>
  <c r="G19" i="55"/>
  <c r="E19" i="55"/>
  <c r="G10" i="55"/>
  <c r="E10" i="55"/>
  <c r="G4" i="55"/>
  <c r="E4" i="55"/>
  <c r="G23" i="55"/>
  <c r="E23" i="55"/>
  <c r="G21" i="55"/>
  <c r="E21" i="55"/>
  <c r="G6" i="55"/>
  <c r="E6" i="55"/>
  <c r="G8" i="55"/>
  <c r="E8" i="55"/>
  <c r="G24" i="55"/>
  <c r="E24" i="55"/>
  <c r="G80" i="46"/>
  <c r="E80" i="46"/>
  <c r="G79" i="46"/>
  <c r="E79" i="46"/>
  <c r="G78" i="46"/>
  <c r="E78" i="46"/>
  <c r="G77" i="46"/>
  <c r="E77" i="46"/>
  <c r="G76" i="46"/>
  <c r="E76" i="46"/>
  <c r="G75" i="46"/>
  <c r="E75" i="46"/>
  <c r="G74" i="46"/>
  <c r="E74" i="46"/>
  <c r="G73" i="46"/>
  <c r="E73" i="46"/>
  <c r="G72" i="46"/>
  <c r="E72" i="46"/>
  <c r="G71" i="46"/>
  <c r="E71" i="46"/>
  <c r="G70" i="46"/>
  <c r="E70" i="46"/>
  <c r="G69" i="46"/>
  <c r="E69" i="46"/>
  <c r="G68" i="46"/>
  <c r="E68" i="46"/>
  <c r="G67" i="46"/>
  <c r="E67" i="46"/>
  <c r="G66" i="46"/>
  <c r="E66" i="46"/>
  <c r="G65" i="46"/>
  <c r="E65" i="46"/>
  <c r="G64" i="46"/>
  <c r="E64" i="46"/>
  <c r="G63" i="46"/>
  <c r="E63" i="46"/>
  <c r="G62" i="46"/>
  <c r="E62" i="46"/>
  <c r="G61" i="46"/>
  <c r="E61" i="46"/>
  <c r="G60" i="46"/>
  <c r="E60" i="46"/>
  <c r="G59" i="46"/>
  <c r="E59" i="46"/>
  <c r="G58" i="46"/>
  <c r="E58" i="46"/>
  <c r="G57" i="46"/>
  <c r="E57" i="46"/>
  <c r="G56" i="46"/>
  <c r="E56" i="46"/>
  <c r="G55" i="46"/>
  <c r="E55" i="46"/>
  <c r="G54" i="46"/>
  <c r="E54" i="46"/>
  <c r="G53" i="46"/>
  <c r="E53" i="46"/>
  <c r="G52" i="46"/>
  <c r="E52" i="46"/>
  <c r="G51" i="46"/>
  <c r="E51" i="46"/>
  <c r="G50" i="46"/>
  <c r="E50" i="46"/>
  <c r="G49" i="46"/>
  <c r="E49" i="46"/>
  <c r="G48" i="46"/>
  <c r="E48" i="46"/>
  <c r="G47" i="46"/>
  <c r="E47" i="46"/>
  <c r="G46" i="46"/>
  <c r="E46" i="46"/>
  <c r="G45" i="46"/>
  <c r="E45" i="46"/>
  <c r="G44" i="46"/>
  <c r="E44" i="46"/>
  <c r="G43" i="46"/>
  <c r="E43" i="46"/>
  <c r="G42" i="46"/>
  <c r="E42" i="46"/>
  <c r="G41" i="46"/>
  <c r="E41" i="46"/>
  <c r="G40" i="46"/>
  <c r="E40" i="46"/>
  <c r="G39" i="46"/>
  <c r="E39" i="46"/>
  <c r="G38" i="46"/>
  <c r="E38" i="46"/>
  <c r="G37" i="46"/>
  <c r="E37" i="46"/>
  <c r="G36" i="46"/>
  <c r="E36" i="46"/>
  <c r="G35" i="46"/>
  <c r="E35" i="46"/>
  <c r="G34" i="46"/>
  <c r="E34" i="46"/>
  <c r="G33" i="46"/>
  <c r="E33" i="46"/>
  <c r="G32" i="46"/>
  <c r="E32" i="46"/>
  <c r="G31" i="46"/>
  <c r="E31" i="46"/>
  <c r="G30" i="46"/>
  <c r="E30" i="46"/>
  <c r="G29" i="46"/>
  <c r="E29" i="46"/>
  <c r="G28" i="46"/>
  <c r="E28" i="46"/>
  <c r="G27" i="46"/>
  <c r="E27" i="46"/>
  <c r="G26" i="46"/>
  <c r="E26" i="46"/>
  <c r="G7" i="46"/>
  <c r="E7" i="46"/>
  <c r="G20" i="46"/>
  <c r="E20" i="46"/>
  <c r="G12" i="46"/>
  <c r="E12" i="46"/>
  <c r="G17" i="46"/>
  <c r="E17" i="46"/>
  <c r="G9" i="46"/>
  <c r="E9" i="46"/>
  <c r="G11" i="46"/>
  <c r="E11" i="46"/>
  <c r="G4" i="46"/>
  <c r="E4" i="46"/>
  <c r="G15" i="46"/>
  <c r="E15" i="46"/>
  <c r="G23" i="46"/>
  <c r="E23" i="46"/>
  <c r="G22" i="46"/>
  <c r="E22" i="46"/>
  <c r="G19" i="46"/>
  <c r="E19" i="46"/>
  <c r="G14" i="46"/>
  <c r="E14" i="46"/>
  <c r="G25" i="46"/>
  <c r="E25" i="46"/>
  <c r="G8" i="46"/>
  <c r="E8" i="46"/>
  <c r="G6" i="46"/>
  <c r="E6" i="46"/>
  <c r="G5" i="46"/>
  <c r="E5" i="46"/>
  <c r="G18" i="46"/>
  <c r="E18" i="46"/>
  <c r="G21" i="46"/>
  <c r="E21" i="46"/>
  <c r="G16" i="46"/>
  <c r="E16" i="46"/>
  <c r="G13" i="46"/>
  <c r="E13" i="46"/>
  <c r="G10" i="46"/>
  <c r="E10" i="46"/>
  <c r="G80" i="54"/>
  <c r="E80" i="54"/>
  <c r="G79" i="54"/>
  <c r="E79" i="54"/>
  <c r="G78" i="54"/>
  <c r="E78" i="54"/>
  <c r="G77" i="54"/>
  <c r="E77" i="54"/>
  <c r="G76" i="54"/>
  <c r="E76" i="54"/>
  <c r="G75" i="54"/>
  <c r="E75" i="54"/>
  <c r="G74" i="54"/>
  <c r="E74" i="54"/>
  <c r="G73" i="54"/>
  <c r="E73" i="54"/>
  <c r="G72" i="54"/>
  <c r="E72" i="54"/>
  <c r="G71" i="54"/>
  <c r="E71" i="54"/>
  <c r="G70" i="54"/>
  <c r="E70" i="54"/>
  <c r="G69" i="54"/>
  <c r="E69" i="54"/>
  <c r="G68" i="54"/>
  <c r="E68" i="54"/>
  <c r="G67" i="54"/>
  <c r="E67" i="54"/>
  <c r="G66" i="54"/>
  <c r="E66" i="54"/>
  <c r="G65" i="54"/>
  <c r="E65" i="54"/>
  <c r="G64" i="54"/>
  <c r="E64" i="54"/>
  <c r="G63" i="54"/>
  <c r="E63" i="54"/>
  <c r="G62" i="54"/>
  <c r="E62" i="54"/>
  <c r="G61" i="54"/>
  <c r="E61" i="54"/>
  <c r="G60" i="54"/>
  <c r="E60" i="54"/>
  <c r="G59" i="54"/>
  <c r="E59" i="54"/>
  <c r="G58" i="54"/>
  <c r="E58" i="54"/>
  <c r="G57" i="54"/>
  <c r="E57" i="54"/>
  <c r="G56" i="54"/>
  <c r="E56" i="54"/>
  <c r="G55" i="54"/>
  <c r="E55" i="54"/>
  <c r="G54" i="54"/>
  <c r="E54" i="54"/>
  <c r="G53" i="54"/>
  <c r="E53" i="54"/>
  <c r="G52" i="54"/>
  <c r="E52" i="54"/>
  <c r="G51" i="54"/>
  <c r="E51" i="54"/>
  <c r="G50" i="54"/>
  <c r="E50" i="54"/>
  <c r="G49" i="54"/>
  <c r="E49" i="54"/>
  <c r="G48" i="54"/>
  <c r="E48" i="54"/>
  <c r="G47" i="54"/>
  <c r="E47" i="54"/>
  <c r="G46" i="54"/>
  <c r="E46" i="54"/>
  <c r="G45" i="54"/>
  <c r="E45" i="54"/>
  <c r="G44" i="54"/>
  <c r="E44" i="54"/>
  <c r="G43" i="54"/>
  <c r="E43" i="54"/>
  <c r="G42" i="54"/>
  <c r="E42" i="54"/>
  <c r="G41" i="54"/>
  <c r="E41" i="54"/>
  <c r="G40" i="54"/>
  <c r="E40" i="54"/>
  <c r="G39" i="54"/>
  <c r="E39" i="54"/>
  <c r="G38" i="54"/>
  <c r="E38" i="54"/>
  <c r="G37" i="54"/>
  <c r="E37" i="54"/>
  <c r="G36" i="54"/>
  <c r="E36" i="54"/>
  <c r="G35" i="54"/>
  <c r="E35" i="54"/>
  <c r="G34" i="54"/>
  <c r="E34" i="54"/>
  <c r="G33" i="54"/>
  <c r="E33" i="54"/>
  <c r="G32" i="54"/>
  <c r="E32" i="54"/>
  <c r="G31" i="54"/>
  <c r="E31" i="54"/>
  <c r="G30" i="54"/>
  <c r="E30" i="54"/>
  <c r="G12" i="54"/>
  <c r="E12" i="54"/>
  <c r="G10" i="54"/>
  <c r="E10" i="54"/>
  <c r="G23" i="54"/>
  <c r="E23" i="54"/>
  <c r="G21" i="54"/>
  <c r="E21" i="54"/>
  <c r="G15" i="54"/>
  <c r="E15" i="54"/>
  <c r="G5" i="54"/>
  <c r="E5" i="54"/>
  <c r="G11" i="54"/>
  <c r="E11" i="54"/>
  <c r="G6" i="54"/>
  <c r="E6" i="54"/>
  <c r="G25" i="54"/>
  <c r="E25" i="54"/>
  <c r="G8" i="54"/>
  <c r="G19" i="54"/>
  <c r="E19" i="54"/>
  <c r="G13" i="54"/>
  <c r="E13" i="54"/>
  <c r="G16" i="54"/>
  <c r="E16" i="54"/>
  <c r="G28" i="54"/>
  <c r="E28" i="54"/>
  <c r="G24" i="54"/>
  <c r="E24" i="54"/>
  <c r="G29" i="54"/>
  <c r="E29" i="54"/>
  <c r="G20" i="54"/>
  <c r="E20" i="54"/>
  <c r="G22" i="54"/>
  <c r="E22" i="54"/>
  <c r="G7" i="54"/>
  <c r="E7" i="54"/>
  <c r="G9" i="54"/>
  <c r="E9" i="54"/>
  <c r="G27" i="54"/>
  <c r="E27" i="54"/>
  <c r="G18" i="54"/>
  <c r="E18" i="54"/>
  <c r="G26" i="54"/>
  <c r="E26" i="54"/>
  <c r="G17" i="54"/>
  <c r="E17" i="54"/>
  <c r="G4" i="54"/>
  <c r="E4" i="54"/>
  <c r="G80" i="53"/>
  <c r="E80" i="53"/>
  <c r="G79" i="53"/>
  <c r="E79" i="53"/>
  <c r="G78" i="53"/>
  <c r="E78" i="53"/>
  <c r="G77" i="53"/>
  <c r="E77" i="53"/>
  <c r="G76" i="53"/>
  <c r="E76" i="53"/>
  <c r="G75" i="53"/>
  <c r="E75" i="53"/>
  <c r="G74" i="53"/>
  <c r="E74" i="53"/>
  <c r="G73" i="53"/>
  <c r="E73" i="53"/>
  <c r="G72" i="53"/>
  <c r="E72" i="53"/>
  <c r="G71" i="53"/>
  <c r="E71" i="53"/>
  <c r="G70" i="53"/>
  <c r="E70" i="53"/>
  <c r="G69" i="53"/>
  <c r="E69" i="53"/>
  <c r="G68" i="53"/>
  <c r="E68" i="53"/>
  <c r="G67" i="53"/>
  <c r="E67" i="53"/>
  <c r="G66" i="53"/>
  <c r="E66" i="53"/>
  <c r="G65" i="53"/>
  <c r="E65" i="53"/>
  <c r="G64" i="53"/>
  <c r="E64" i="53"/>
  <c r="G63" i="53"/>
  <c r="E63" i="53"/>
  <c r="G62" i="53"/>
  <c r="E62" i="53"/>
  <c r="G61" i="53"/>
  <c r="E61" i="53"/>
  <c r="G60" i="53"/>
  <c r="E60" i="53"/>
  <c r="G59" i="53"/>
  <c r="E59" i="53"/>
  <c r="G58" i="53"/>
  <c r="E58" i="53"/>
  <c r="G57" i="53"/>
  <c r="E57" i="53"/>
  <c r="G56" i="53"/>
  <c r="E56" i="53"/>
  <c r="G55" i="53"/>
  <c r="E55" i="53"/>
  <c r="G54" i="53"/>
  <c r="E54" i="53"/>
  <c r="G53" i="53"/>
  <c r="E53" i="53"/>
  <c r="G52" i="53"/>
  <c r="E52" i="53"/>
  <c r="G51" i="53"/>
  <c r="E51" i="53"/>
  <c r="G50" i="53"/>
  <c r="E50" i="53"/>
  <c r="G49" i="53"/>
  <c r="E49" i="53"/>
  <c r="G48" i="53"/>
  <c r="E48" i="53"/>
  <c r="G47" i="53"/>
  <c r="E47" i="53"/>
  <c r="G46" i="53"/>
  <c r="E46" i="53"/>
  <c r="G45" i="53"/>
  <c r="E45" i="53"/>
  <c r="G44" i="53"/>
  <c r="E44" i="53"/>
  <c r="G43" i="53"/>
  <c r="E43" i="53"/>
  <c r="G42" i="53"/>
  <c r="E42" i="53"/>
  <c r="G41" i="53"/>
  <c r="E41" i="53"/>
  <c r="G40" i="53"/>
  <c r="E40" i="53"/>
  <c r="G39" i="53"/>
  <c r="E39" i="53"/>
  <c r="G38" i="53"/>
  <c r="E38" i="53"/>
  <c r="G37" i="53"/>
  <c r="E37" i="53"/>
  <c r="G36" i="53"/>
  <c r="E36" i="53"/>
  <c r="G35" i="53"/>
  <c r="E35" i="53"/>
  <c r="G34" i="53"/>
  <c r="E34" i="53"/>
  <c r="G33" i="53"/>
  <c r="E33" i="53"/>
  <c r="G32" i="53"/>
  <c r="E32" i="53"/>
  <c r="G31" i="53"/>
  <c r="E31" i="53"/>
  <c r="G30" i="53"/>
  <c r="E30" i="53"/>
  <c r="G5" i="53"/>
  <c r="E5" i="53"/>
  <c r="G23" i="53"/>
  <c r="E23" i="53"/>
  <c r="G16" i="53"/>
  <c r="E16" i="53"/>
  <c r="G29" i="53"/>
  <c r="E29" i="53"/>
  <c r="G18" i="53"/>
  <c r="E18" i="53"/>
  <c r="G19" i="53"/>
  <c r="E19" i="53"/>
  <c r="G14" i="53"/>
  <c r="E14" i="53"/>
  <c r="G7" i="53"/>
  <c r="E7" i="53"/>
  <c r="G21" i="53"/>
  <c r="E21" i="53"/>
  <c r="G22" i="53"/>
  <c r="E22" i="53"/>
  <c r="G20" i="53"/>
  <c r="E20" i="53"/>
  <c r="G26" i="53"/>
  <c r="E26" i="53"/>
  <c r="G6" i="53"/>
  <c r="E6" i="53"/>
  <c r="G24" i="53"/>
  <c r="E24" i="53"/>
  <c r="G8" i="53"/>
  <c r="E8" i="53"/>
  <c r="G25" i="53"/>
  <c r="E25" i="53"/>
  <c r="G28" i="53"/>
  <c r="E28" i="53"/>
  <c r="G17" i="53"/>
  <c r="E17" i="53"/>
  <c r="G15" i="53"/>
  <c r="E15" i="53"/>
  <c r="G11" i="53"/>
  <c r="E11" i="53"/>
  <c r="G10" i="53"/>
  <c r="E10" i="53"/>
  <c r="G9" i="53"/>
  <c r="E9" i="53"/>
  <c r="G12" i="53"/>
  <c r="E12" i="53"/>
  <c r="G4" i="53"/>
  <c r="E4" i="53"/>
  <c r="G27" i="53"/>
  <c r="E27" i="53"/>
  <c r="G80" i="50"/>
  <c r="E80" i="50"/>
  <c r="G79" i="50"/>
  <c r="E79" i="50"/>
  <c r="G78" i="50"/>
  <c r="E78" i="50"/>
  <c r="G77" i="50"/>
  <c r="E77" i="50"/>
  <c r="G76" i="50"/>
  <c r="E76" i="50"/>
  <c r="G75" i="50"/>
  <c r="E75" i="50"/>
  <c r="G74" i="50"/>
  <c r="E74" i="50"/>
  <c r="G73" i="50"/>
  <c r="E73" i="50"/>
  <c r="G72" i="50"/>
  <c r="E72" i="50"/>
  <c r="G71" i="50"/>
  <c r="E71" i="50"/>
  <c r="G70" i="50"/>
  <c r="E70" i="50"/>
  <c r="G69" i="50"/>
  <c r="E69" i="50"/>
  <c r="G68" i="50"/>
  <c r="E68" i="50"/>
  <c r="G67" i="50"/>
  <c r="E67" i="50"/>
  <c r="G66" i="50"/>
  <c r="E66" i="50"/>
  <c r="G65" i="50"/>
  <c r="E65" i="50"/>
  <c r="G64" i="50"/>
  <c r="E64" i="50"/>
  <c r="G63" i="50"/>
  <c r="E63" i="50"/>
  <c r="G62" i="50"/>
  <c r="E62" i="50"/>
  <c r="G61" i="50"/>
  <c r="E61" i="50"/>
  <c r="G60" i="50"/>
  <c r="E60" i="50"/>
  <c r="G59" i="50"/>
  <c r="E59" i="50"/>
  <c r="G58" i="50"/>
  <c r="E58" i="50"/>
  <c r="G57" i="50"/>
  <c r="E57" i="50"/>
  <c r="G56" i="50"/>
  <c r="E56" i="50"/>
  <c r="G55" i="50"/>
  <c r="E55" i="50"/>
  <c r="G54" i="50"/>
  <c r="E54" i="50"/>
  <c r="G53" i="50"/>
  <c r="E53" i="50"/>
  <c r="G52" i="50"/>
  <c r="E52" i="50"/>
  <c r="G51" i="50"/>
  <c r="E51" i="50"/>
  <c r="G50" i="50"/>
  <c r="E50" i="50"/>
  <c r="G49" i="50"/>
  <c r="E49" i="50"/>
  <c r="G48" i="50"/>
  <c r="E48" i="50"/>
  <c r="G47" i="50"/>
  <c r="E47" i="50"/>
  <c r="G46" i="50"/>
  <c r="E46" i="50"/>
  <c r="G45" i="50"/>
  <c r="E45" i="50"/>
  <c r="G44" i="50"/>
  <c r="E44" i="50"/>
  <c r="G43" i="50"/>
  <c r="E43" i="50"/>
  <c r="G42" i="50"/>
  <c r="E42" i="50"/>
  <c r="G41" i="50"/>
  <c r="E41" i="50"/>
  <c r="G40" i="50"/>
  <c r="E40" i="50"/>
  <c r="G39" i="50"/>
  <c r="E39" i="50"/>
  <c r="G38" i="50"/>
  <c r="E38" i="50"/>
  <c r="G37" i="50"/>
  <c r="E37" i="50"/>
  <c r="G36" i="50"/>
  <c r="E36" i="50"/>
  <c r="G35" i="50"/>
  <c r="E35" i="50"/>
  <c r="G34" i="50"/>
  <c r="E34" i="50"/>
  <c r="G33" i="50"/>
  <c r="E33" i="50"/>
  <c r="G32" i="50"/>
  <c r="E32" i="50"/>
  <c r="G31" i="50"/>
  <c r="E31" i="50"/>
  <c r="G29" i="50"/>
  <c r="E29" i="50"/>
  <c r="G17" i="50"/>
  <c r="E17" i="50"/>
  <c r="G9" i="50"/>
  <c r="E9" i="50"/>
  <c r="G11" i="50"/>
  <c r="E11" i="50"/>
  <c r="G25" i="50"/>
  <c r="E25" i="50"/>
  <c r="G20" i="50"/>
  <c r="E20" i="50"/>
  <c r="G10" i="50"/>
  <c r="E10" i="50"/>
  <c r="G21" i="50"/>
  <c r="E21" i="50"/>
  <c r="G27" i="50"/>
  <c r="E27" i="50"/>
  <c r="G19" i="50"/>
  <c r="E19" i="50"/>
  <c r="G16" i="50"/>
  <c r="E16" i="50"/>
  <c r="G7" i="50"/>
  <c r="E7" i="50"/>
  <c r="G13" i="50"/>
  <c r="E13" i="50"/>
  <c r="G18" i="50"/>
  <c r="E18" i="50"/>
  <c r="G23" i="50"/>
  <c r="E23" i="50"/>
  <c r="G12" i="50"/>
  <c r="E12" i="50"/>
  <c r="G14" i="50"/>
  <c r="E14" i="50"/>
  <c r="G5" i="50"/>
  <c r="E5" i="50"/>
  <c r="G4" i="50"/>
  <c r="E4" i="50"/>
  <c r="G24" i="50"/>
  <c r="E24" i="50"/>
  <c r="G15" i="50"/>
  <c r="E15" i="50"/>
  <c r="G8" i="50"/>
  <c r="E8" i="50"/>
  <c r="G26" i="50"/>
  <c r="E26" i="50"/>
  <c r="G28" i="50"/>
  <c r="E28" i="50"/>
  <c r="G6" i="50"/>
  <c r="E6" i="50"/>
  <c r="G22" i="50"/>
  <c r="E22" i="50"/>
  <c r="G80" i="49"/>
  <c r="E80" i="49"/>
  <c r="G79" i="49"/>
  <c r="E79" i="49"/>
  <c r="G78" i="49"/>
  <c r="E78" i="49"/>
  <c r="G77" i="49"/>
  <c r="E77" i="49"/>
  <c r="G76" i="49"/>
  <c r="E76" i="49"/>
  <c r="G75" i="49"/>
  <c r="E75" i="49"/>
  <c r="G74" i="49"/>
  <c r="E74" i="49"/>
  <c r="G73" i="49"/>
  <c r="E73" i="49"/>
  <c r="G72" i="49"/>
  <c r="E72" i="49"/>
  <c r="G71" i="49"/>
  <c r="E71" i="49"/>
  <c r="G70" i="49"/>
  <c r="E70" i="49"/>
  <c r="G69" i="49"/>
  <c r="E69" i="49"/>
  <c r="G68" i="49"/>
  <c r="E68" i="49"/>
  <c r="G67" i="49"/>
  <c r="E67" i="49"/>
  <c r="G66" i="49"/>
  <c r="E66" i="49"/>
  <c r="G65" i="49"/>
  <c r="E65" i="49"/>
  <c r="G64" i="49"/>
  <c r="E64" i="49"/>
  <c r="G63" i="49"/>
  <c r="E63" i="49"/>
  <c r="G62" i="49"/>
  <c r="E62" i="49"/>
  <c r="G61" i="49"/>
  <c r="E61" i="49"/>
  <c r="G60" i="49"/>
  <c r="E60" i="49"/>
  <c r="G59" i="49"/>
  <c r="E59" i="49"/>
  <c r="G58" i="49"/>
  <c r="E58" i="49"/>
  <c r="G57" i="49"/>
  <c r="E57" i="49"/>
  <c r="G56" i="49"/>
  <c r="E56" i="49"/>
  <c r="G55" i="49"/>
  <c r="E55" i="49"/>
  <c r="G54" i="49"/>
  <c r="E54" i="49"/>
  <c r="G53" i="49"/>
  <c r="E53" i="49"/>
  <c r="G52" i="49"/>
  <c r="E52" i="49"/>
  <c r="G51" i="49"/>
  <c r="E51" i="49"/>
  <c r="G50" i="49"/>
  <c r="E50" i="49"/>
  <c r="G49" i="49"/>
  <c r="E49" i="49"/>
  <c r="G48" i="49"/>
  <c r="E48" i="49"/>
  <c r="G47" i="49"/>
  <c r="E47" i="49"/>
  <c r="G46" i="49"/>
  <c r="E46" i="49"/>
  <c r="G45" i="49"/>
  <c r="E45" i="49"/>
  <c r="G44" i="49"/>
  <c r="E44" i="49"/>
  <c r="G43" i="49"/>
  <c r="E43" i="49"/>
  <c r="G42" i="49"/>
  <c r="E42" i="49"/>
  <c r="G41" i="49"/>
  <c r="E41" i="49"/>
  <c r="G40" i="49"/>
  <c r="E40" i="49"/>
  <c r="G39" i="49"/>
  <c r="E39" i="49"/>
  <c r="G38" i="49"/>
  <c r="E38" i="49"/>
  <c r="G37" i="49"/>
  <c r="E37" i="49"/>
  <c r="G36" i="49"/>
  <c r="E36" i="49"/>
  <c r="G35" i="49"/>
  <c r="E35" i="49"/>
  <c r="G34" i="49"/>
  <c r="E34" i="49"/>
  <c r="G33" i="49"/>
  <c r="E33" i="49"/>
  <c r="G32" i="49"/>
  <c r="E32" i="49"/>
  <c r="G31" i="49"/>
  <c r="E31" i="49"/>
  <c r="G30" i="49"/>
  <c r="E30" i="49"/>
  <c r="G27" i="49"/>
  <c r="E27" i="49"/>
  <c r="G13" i="49"/>
  <c r="E13" i="49"/>
  <c r="G11" i="49"/>
  <c r="E11" i="49"/>
  <c r="G12" i="49"/>
  <c r="E12" i="49"/>
  <c r="G18" i="49"/>
  <c r="E18" i="49"/>
  <c r="G20" i="49"/>
  <c r="E20" i="49"/>
  <c r="G21" i="49"/>
  <c r="E21" i="49"/>
  <c r="G4" i="49"/>
  <c r="E4" i="49"/>
  <c r="G28" i="49"/>
  <c r="E28" i="49"/>
  <c r="G9" i="49"/>
  <c r="E9" i="49"/>
  <c r="G25" i="49"/>
  <c r="E25" i="49"/>
  <c r="G7" i="49"/>
  <c r="E7" i="49"/>
  <c r="G16" i="49"/>
  <c r="E16" i="49"/>
  <c r="G15" i="49"/>
  <c r="E15" i="49"/>
  <c r="G6" i="49"/>
  <c r="E6" i="49"/>
  <c r="G29" i="49"/>
  <c r="E29" i="49"/>
  <c r="G23" i="49"/>
  <c r="E23" i="49"/>
  <c r="G8" i="49"/>
  <c r="E8" i="49"/>
  <c r="G5" i="49"/>
  <c r="E5" i="49"/>
  <c r="G26" i="49"/>
  <c r="E26" i="49"/>
  <c r="G22" i="49"/>
  <c r="E22" i="49"/>
  <c r="G24" i="49"/>
  <c r="E24" i="49"/>
  <c r="G10" i="49"/>
  <c r="E10" i="49"/>
  <c r="G17" i="49"/>
  <c r="E17" i="49"/>
  <c r="G19" i="49"/>
  <c r="E19" i="49"/>
  <c r="G80" i="45"/>
  <c r="E80" i="45"/>
  <c r="G79" i="45"/>
  <c r="E79" i="45"/>
  <c r="G78" i="45"/>
  <c r="E78" i="45"/>
  <c r="G77" i="45"/>
  <c r="E77" i="45"/>
  <c r="G76" i="45"/>
  <c r="E76" i="45"/>
  <c r="G75" i="45"/>
  <c r="E75" i="45"/>
  <c r="G74" i="45"/>
  <c r="E74" i="45"/>
  <c r="G73" i="45"/>
  <c r="E73" i="45"/>
  <c r="G72" i="45"/>
  <c r="E72" i="45"/>
  <c r="G71" i="45"/>
  <c r="E71" i="45"/>
  <c r="G70" i="45"/>
  <c r="E70" i="45"/>
  <c r="G69" i="45"/>
  <c r="E69" i="45"/>
  <c r="G68" i="45"/>
  <c r="E68" i="45"/>
  <c r="G67" i="45"/>
  <c r="E67" i="45"/>
  <c r="G66" i="45"/>
  <c r="E66" i="45"/>
  <c r="G65" i="45"/>
  <c r="E65" i="45"/>
  <c r="G64" i="45"/>
  <c r="E64" i="45"/>
  <c r="G63" i="45"/>
  <c r="E63" i="45"/>
  <c r="G62" i="45"/>
  <c r="E62" i="45"/>
  <c r="G61" i="45"/>
  <c r="E61" i="45"/>
  <c r="G60" i="45"/>
  <c r="E60" i="45"/>
  <c r="G59" i="45"/>
  <c r="E59" i="45"/>
  <c r="G58" i="45"/>
  <c r="E58" i="45"/>
  <c r="G57" i="45"/>
  <c r="E57" i="45"/>
  <c r="G56" i="45"/>
  <c r="E56" i="45"/>
  <c r="G55" i="45"/>
  <c r="E55" i="45"/>
  <c r="G54" i="45"/>
  <c r="E54" i="45"/>
  <c r="G53" i="45"/>
  <c r="E53" i="45"/>
  <c r="G52" i="45"/>
  <c r="E52" i="45"/>
  <c r="G51" i="45"/>
  <c r="E51" i="45"/>
  <c r="G50" i="45"/>
  <c r="E50" i="45"/>
  <c r="G49" i="45"/>
  <c r="E49" i="45"/>
  <c r="G48" i="45"/>
  <c r="E48" i="45"/>
  <c r="G47" i="45"/>
  <c r="E47" i="45"/>
  <c r="G46" i="45"/>
  <c r="E46" i="45"/>
  <c r="G45" i="45"/>
  <c r="E45" i="45"/>
  <c r="G44" i="45"/>
  <c r="E44" i="45"/>
  <c r="G43" i="45"/>
  <c r="E43" i="45"/>
  <c r="G42" i="45"/>
  <c r="E42" i="45"/>
  <c r="G41" i="45"/>
  <c r="E41" i="45"/>
  <c r="G40" i="45"/>
  <c r="E40" i="45"/>
  <c r="G39" i="45"/>
  <c r="E39" i="45"/>
  <c r="G38" i="45"/>
  <c r="E38" i="45"/>
  <c r="G37" i="45"/>
  <c r="E37" i="45"/>
  <c r="G36" i="45"/>
  <c r="E36" i="45"/>
  <c r="G35" i="45"/>
  <c r="E35" i="45"/>
  <c r="G34" i="45"/>
  <c r="E34" i="45"/>
  <c r="G33" i="45"/>
  <c r="E33" i="45"/>
  <c r="G32" i="45"/>
  <c r="E32" i="45"/>
  <c r="G31" i="45"/>
  <c r="E31" i="45"/>
  <c r="G30" i="45"/>
  <c r="E30" i="45"/>
  <c r="G29" i="45"/>
  <c r="E29" i="45"/>
  <c r="G28" i="45"/>
  <c r="E28" i="45"/>
  <c r="G27" i="45"/>
  <c r="E27" i="45"/>
  <c r="G26" i="45"/>
  <c r="E26" i="45"/>
  <c r="G25" i="45"/>
  <c r="E25" i="45"/>
  <c r="G24" i="45"/>
  <c r="E24" i="45"/>
  <c r="G23" i="45"/>
  <c r="E23" i="45"/>
  <c r="G22" i="45"/>
  <c r="E22" i="45"/>
  <c r="G21" i="45"/>
  <c r="E21" i="45"/>
  <c r="G20" i="45"/>
  <c r="E20" i="45"/>
  <c r="G19" i="45"/>
  <c r="E19" i="45"/>
  <c r="G18" i="45"/>
  <c r="E18" i="45"/>
  <c r="G17" i="45"/>
  <c r="E17" i="45"/>
  <c r="G16" i="45"/>
  <c r="E16" i="45"/>
  <c r="G15" i="45"/>
  <c r="E15" i="45"/>
  <c r="G14" i="45"/>
  <c r="E14" i="45"/>
  <c r="G13" i="45"/>
  <c r="E13" i="45"/>
  <c r="G12" i="45"/>
  <c r="E12" i="45"/>
  <c r="G11" i="45"/>
  <c r="E11" i="45"/>
  <c r="G10" i="45"/>
  <c r="E10" i="45"/>
  <c r="G9" i="45"/>
  <c r="E9" i="45"/>
  <c r="G8" i="45"/>
  <c r="E8" i="45"/>
  <c r="G7" i="45"/>
  <c r="E7" i="45"/>
  <c r="G6" i="45"/>
  <c r="E6" i="45"/>
  <c r="G5" i="45"/>
  <c r="E5" i="45"/>
  <c r="G4" i="44"/>
  <c r="G4" i="43"/>
  <c r="G4" i="42"/>
  <c r="G4" i="41"/>
  <c r="G4" i="40"/>
  <c r="G17" i="39"/>
  <c r="G5" i="37"/>
  <c r="G35" i="36"/>
  <c r="G11" i="35"/>
  <c r="G23" i="34"/>
  <c r="G6" i="33"/>
  <c r="G34" i="32"/>
  <c r="G41" i="31"/>
  <c r="G25" i="30"/>
  <c r="G10" i="29"/>
  <c r="G6" i="28"/>
  <c r="G23" i="27"/>
  <c r="G20" i="26"/>
  <c r="G12" i="25"/>
  <c r="G39" i="24"/>
  <c r="G18" i="23"/>
  <c r="G23" i="22"/>
  <c r="G9" i="47"/>
  <c r="G20" i="55"/>
  <c r="G24" i="46"/>
  <c r="G14" i="54"/>
  <c r="G13" i="53"/>
  <c r="G30" i="50"/>
  <c r="G14" i="49"/>
  <c r="G4" i="45"/>
  <c r="E4" i="44"/>
  <c r="E4" i="43"/>
  <c r="E4" i="42"/>
  <c r="E4" i="41"/>
  <c r="E4" i="40"/>
  <c r="E17" i="39"/>
  <c r="E5" i="37"/>
  <c r="E35" i="36"/>
  <c r="E11" i="35"/>
  <c r="E23" i="34"/>
  <c r="E6" i="33"/>
  <c r="E34" i="32"/>
  <c r="E41" i="31"/>
  <c r="E25" i="30"/>
  <c r="E10" i="29"/>
  <c r="E6" i="28"/>
  <c r="E23" i="27"/>
  <c r="E20" i="26"/>
  <c r="E12" i="25"/>
  <c r="E39" i="24"/>
  <c r="E18" i="23"/>
  <c r="E23" i="22"/>
  <c r="E9" i="47"/>
  <c r="E20" i="55"/>
  <c r="E24" i="46"/>
  <c r="E14" i="54"/>
  <c r="E13" i="53"/>
  <c r="E30" i="50"/>
  <c r="E14" i="49"/>
  <c r="E4" i="45"/>
  <c r="N84" i="44"/>
  <c r="N83" i="44"/>
  <c r="N82" i="44"/>
  <c r="N81" i="44"/>
  <c r="N80" i="44"/>
  <c r="N79" i="44"/>
  <c r="N78" i="44"/>
  <c r="N77" i="44"/>
  <c r="N76" i="44"/>
  <c r="N75" i="44"/>
  <c r="N74" i="44"/>
  <c r="N73" i="44"/>
  <c r="N72" i="44"/>
  <c r="N71" i="44"/>
  <c r="N70" i="44"/>
  <c r="N69" i="44"/>
  <c r="N68" i="44"/>
  <c r="N67" i="44"/>
  <c r="N66" i="44"/>
  <c r="N65" i="44"/>
  <c r="N64" i="44"/>
  <c r="N63" i="44"/>
  <c r="N62" i="44"/>
  <c r="N61" i="44"/>
  <c r="N60" i="44"/>
  <c r="N59" i="44"/>
  <c r="N58" i="44"/>
  <c r="N57" i="44"/>
  <c r="N56" i="44"/>
  <c r="N55" i="44"/>
  <c r="N54" i="44"/>
  <c r="N53" i="44"/>
  <c r="N52" i="44"/>
  <c r="N51" i="44"/>
  <c r="N50" i="44"/>
  <c r="N49" i="44"/>
  <c r="N48" i="44"/>
  <c r="N47" i="44"/>
  <c r="N46" i="44"/>
  <c r="N45" i="44"/>
  <c r="N44" i="44"/>
  <c r="N43" i="44"/>
  <c r="N42" i="44"/>
  <c r="N41" i="44"/>
  <c r="N40" i="44"/>
  <c r="N39" i="44"/>
  <c r="N38" i="44"/>
  <c r="N37" i="44"/>
  <c r="N36" i="44"/>
  <c r="N35" i="44"/>
  <c r="N34" i="44"/>
  <c r="N33" i="44"/>
  <c r="N32" i="44"/>
  <c r="N31" i="44"/>
  <c r="N30" i="44"/>
  <c r="N29" i="44"/>
  <c r="N28" i="44"/>
  <c r="N27" i="44"/>
  <c r="N26" i="44"/>
  <c r="N25" i="44"/>
  <c r="N24" i="44"/>
  <c r="N23" i="44"/>
  <c r="N22" i="44"/>
  <c r="N21" i="44"/>
  <c r="N20" i="44"/>
  <c r="N19" i="44"/>
  <c r="N18" i="44"/>
  <c r="N17" i="44"/>
  <c r="N16" i="44"/>
  <c r="N15" i="44"/>
  <c r="N14" i="44"/>
  <c r="N13" i="44"/>
  <c r="N12" i="44"/>
  <c r="N11" i="44"/>
  <c r="N10" i="44"/>
  <c r="N9" i="44"/>
  <c r="N8" i="44"/>
  <c r="N7" i="44"/>
  <c r="N6" i="44"/>
  <c r="N5" i="44"/>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9" i="43"/>
  <c r="N18" i="43"/>
  <c r="N17" i="43"/>
  <c r="N16" i="43"/>
  <c r="N15" i="43"/>
  <c r="N14" i="43"/>
  <c r="N13" i="43"/>
  <c r="N12" i="43"/>
  <c r="N11" i="43"/>
  <c r="N10" i="43"/>
  <c r="N9" i="43"/>
  <c r="N8" i="43"/>
  <c r="N7" i="43"/>
  <c r="N6" i="43"/>
  <c r="N5" i="43"/>
  <c r="N84" i="42"/>
  <c r="N83" i="42"/>
  <c r="N82" i="42"/>
  <c r="N81" i="42"/>
  <c r="N80" i="42"/>
  <c r="N79" i="42"/>
  <c r="N78" i="42"/>
  <c r="N77" i="42"/>
  <c r="N76" i="42"/>
  <c r="N75" i="42"/>
  <c r="N74" i="42"/>
  <c r="N73" i="42"/>
  <c r="N72" i="42"/>
  <c r="N71" i="42"/>
  <c r="N70" i="42"/>
  <c r="N69" i="42"/>
  <c r="N68" i="42"/>
  <c r="N67" i="42"/>
  <c r="N66" i="42"/>
  <c r="N65" i="42"/>
  <c r="N64" i="42"/>
  <c r="N63" i="42"/>
  <c r="N62" i="42"/>
  <c r="N61" i="42"/>
  <c r="N60" i="42"/>
  <c r="N59" i="42"/>
  <c r="N58" i="42"/>
  <c r="N57" i="42"/>
  <c r="N56" i="42"/>
  <c r="N55" i="42"/>
  <c r="N54" i="42"/>
  <c r="N53" i="42"/>
  <c r="N52" i="42"/>
  <c r="N51" i="42"/>
  <c r="N50" i="42"/>
  <c r="N49" i="42"/>
  <c r="N48" i="42"/>
  <c r="N47" i="42"/>
  <c r="N46" i="42"/>
  <c r="N45" i="42"/>
  <c r="N44" i="42"/>
  <c r="N43" i="42"/>
  <c r="N42" i="42"/>
  <c r="N41" i="42"/>
  <c r="N40" i="42"/>
  <c r="N39" i="42"/>
  <c r="N38" i="42"/>
  <c r="N37" i="42"/>
  <c r="N36" i="42"/>
  <c r="N35" i="42"/>
  <c r="N34" i="42"/>
  <c r="N33" i="42"/>
  <c r="N32" i="42"/>
  <c r="N31" i="42"/>
  <c r="N30" i="42"/>
  <c r="N29" i="42"/>
  <c r="N28" i="42"/>
  <c r="N27" i="42"/>
  <c r="N26" i="42"/>
  <c r="N25" i="42"/>
  <c r="N24" i="42"/>
  <c r="N23" i="42"/>
  <c r="N22" i="42"/>
  <c r="N21" i="42"/>
  <c r="N20" i="42"/>
  <c r="N19" i="42"/>
  <c r="N18" i="42"/>
  <c r="N17" i="42"/>
  <c r="N16" i="42"/>
  <c r="N15" i="42"/>
  <c r="N14" i="42"/>
  <c r="N13" i="42"/>
  <c r="N12" i="42"/>
  <c r="N11" i="42"/>
  <c r="N10" i="42"/>
  <c r="N9" i="42"/>
  <c r="N8" i="42"/>
  <c r="N7" i="42"/>
  <c r="N6" i="42"/>
  <c r="N5" i="42"/>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N5" i="41"/>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N5" i="40"/>
  <c r="N84" i="39"/>
  <c r="N83" i="39"/>
  <c r="N82" i="39"/>
  <c r="N81" i="39"/>
  <c r="N80" i="39"/>
  <c r="N79" i="39"/>
  <c r="N78" i="39"/>
  <c r="N77" i="39"/>
  <c r="N76" i="39"/>
  <c r="N75" i="39"/>
  <c r="N74" i="39"/>
  <c r="N73" i="39"/>
  <c r="N72" i="39"/>
  <c r="N71" i="39"/>
  <c r="N70" i="39"/>
  <c r="N69" i="39"/>
  <c r="N68" i="39"/>
  <c r="N67" i="39"/>
  <c r="N66" i="39"/>
  <c r="N65" i="39"/>
  <c r="N64" i="39"/>
  <c r="N63" i="39"/>
  <c r="N62" i="39"/>
  <c r="N61" i="39"/>
  <c r="N60" i="39"/>
  <c r="N59" i="39"/>
  <c r="N58" i="39"/>
  <c r="N57" i="39"/>
  <c r="N56" i="39"/>
  <c r="N55" i="39"/>
  <c r="N54" i="39"/>
  <c r="N53" i="39"/>
  <c r="N52" i="39"/>
  <c r="N51" i="39"/>
  <c r="N50" i="39"/>
  <c r="N49" i="39"/>
  <c r="N48" i="39"/>
  <c r="N47" i="39"/>
  <c r="N46" i="39"/>
  <c r="N45" i="39"/>
  <c r="N44" i="39"/>
  <c r="N43" i="39"/>
  <c r="N42" i="39"/>
  <c r="N41" i="39"/>
  <c r="N40" i="39"/>
  <c r="N39" i="39"/>
  <c r="N38" i="39"/>
  <c r="N37" i="39"/>
  <c r="N36" i="39"/>
  <c r="N35" i="39"/>
  <c r="N34" i="39"/>
  <c r="N33" i="39"/>
  <c r="N32" i="39"/>
  <c r="N31" i="39"/>
  <c r="N27" i="39"/>
  <c r="N21" i="39"/>
  <c r="N29" i="39"/>
  <c r="N25" i="39"/>
  <c r="N30" i="39"/>
  <c r="N23" i="39"/>
  <c r="N8" i="39"/>
  <c r="N28" i="39"/>
  <c r="N22" i="39"/>
  <c r="N19" i="39"/>
  <c r="N5" i="39"/>
  <c r="N11" i="39"/>
  <c r="N7" i="39"/>
  <c r="N18" i="39"/>
  <c r="N12" i="39"/>
  <c r="N17" i="39"/>
  <c r="N14" i="39"/>
  <c r="N16" i="39"/>
  <c r="N26" i="39"/>
  <c r="N13" i="39"/>
  <c r="N10" i="39"/>
  <c r="N24" i="39"/>
  <c r="N20" i="39"/>
  <c r="N15" i="39"/>
  <c r="N9" i="39"/>
  <c r="N6" i="39"/>
  <c r="N84" i="38"/>
  <c r="N83" i="38"/>
  <c r="N82" i="38"/>
  <c r="N81" i="38"/>
  <c r="N80" i="38"/>
  <c r="N79" i="38"/>
  <c r="N78" i="38"/>
  <c r="N77" i="38"/>
  <c r="N76" i="38"/>
  <c r="N75" i="38"/>
  <c r="N74" i="38"/>
  <c r="N73" i="38"/>
  <c r="N72" i="38"/>
  <c r="N71" i="38"/>
  <c r="N70" i="38"/>
  <c r="N69" i="38"/>
  <c r="N59" i="38"/>
  <c r="N55" i="38"/>
  <c r="N4" i="38"/>
  <c r="N66" i="38"/>
  <c r="N8" i="38"/>
  <c r="N7" i="38"/>
  <c r="N31" i="38"/>
  <c r="N50" i="38"/>
  <c r="N13" i="38"/>
  <c r="N34" i="38"/>
  <c r="N22" i="38"/>
  <c r="N21" i="38"/>
  <c r="N53" i="38"/>
  <c r="N37" i="38"/>
  <c r="N65" i="38"/>
  <c r="N62" i="38"/>
  <c r="N42" i="38"/>
  <c r="N45" i="38"/>
  <c r="N52" i="38"/>
  <c r="N64" i="38"/>
  <c r="N68" i="38"/>
  <c r="N54" i="38"/>
  <c r="N41" i="38"/>
  <c r="N5" i="38"/>
  <c r="N47" i="38"/>
  <c r="N14" i="38"/>
  <c r="N49" i="38"/>
  <c r="N48" i="38"/>
  <c r="N28" i="38"/>
  <c r="N18" i="38"/>
  <c r="N9" i="38"/>
  <c r="N39" i="38"/>
  <c r="N44" i="38"/>
  <c r="N33" i="38"/>
  <c r="N58" i="38"/>
  <c r="N11" i="38"/>
  <c r="N25" i="38"/>
  <c r="N19" i="38"/>
  <c r="N57" i="38"/>
  <c r="N24" i="38"/>
  <c r="N46" i="38"/>
  <c r="N27" i="38"/>
  <c r="N30" i="38"/>
  <c r="N38" i="38"/>
  <c r="N16" i="38"/>
  <c r="N63" i="38"/>
  <c r="N12" i="38"/>
  <c r="N35" i="38"/>
  <c r="N56" i="38"/>
  <c r="N51" i="38"/>
  <c r="N10" i="38"/>
  <c r="N6" i="38"/>
  <c r="N20" i="38"/>
  <c r="N32" i="38"/>
  <c r="N67" i="38"/>
  <c r="N61" i="38"/>
  <c r="N36" i="38"/>
  <c r="N26" i="38"/>
  <c r="N40" i="38"/>
  <c r="N23" i="38"/>
  <c r="N15" i="38"/>
  <c r="N17" i="38"/>
  <c r="N29" i="38"/>
  <c r="N43" i="38"/>
  <c r="N84" i="37"/>
  <c r="N83" i="37"/>
  <c r="N82" i="37"/>
  <c r="N81" i="37"/>
  <c r="N80" i="37"/>
  <c r="N79" i="37"/>
  <c r="N78" i="37"/>
  <c r="N77" i="37"/>
  <c r="N76" i="37"/>
  <c r="N75" i="37"/>
  <c r="N74" i="37"/>
  <c r="N73" i="37"/>
  <c r="N72" i="37"/>
  <c r="N71" i="37"/>
  <c r="N70" i="37"/>
  <c r="N69" i="37"/>
  <c r="N68" i="37"/>
  <c r="N67" i="37"/>
  <c r="N66" i="37"/>
  <c r="N65" i="37"/>
  <c r="N64" i="37"/>
  <c r="N63" i="37"/>
  <c r="N62" i="37"/>
  <c r="N61" i="37"/>
  <c r="N31" i="37"/>
  <c r="N25" i="37"/>
  <c r="N15" i="37"/>
  <c r="N60" i="37"/>
  <c r="N49" i="37"/>
  <c r="N24" i="37"/>
  <c r="N4" i="37"/>
  <c r="N5" i="37"/>
  <c r="N18" i="37"/>
  <c r="N43" i="37"/>
  <c r="N8" i="37"/>
  <c r="N50" i="37"/>
  <c r="N23" i="37"/>
  <c r="N52" i="37"/>
  <c r="N29" i="37"/>
  <c r="N6" i="37"/>
  <c r="N38" i="37"/>
  <c r="N19" i="37"/>
  <c r="N54" i="37"/>
  <c r="N46" i="37"/>
  <c r="N47" i="37"/>
  <c r="N12" i="37"/>
  <c r="N41" i="37"/>
  <c r="N9" i="37"/>
  <c r="N20" i="37"/>
  <c r="N59" i="37"/>
  <c r="N32" i="37"/>
  <c r="N58" i="37"/>
  <c r="N40" i="37"/>
  <c r="N36" i="37"/>
  <c r="N39" i="37"/>
  <c r="N30" i="37"/>
  <c r="N48" i="37"/>
  <c r="N44" i="37"/>
  <c r="N14" i="37"/>
  <c r="N26" i="37"/>
  <c r="N13" i="37"/>
  <c r="N55" i="37"/>
  <c r="N10" i="37"/>
  <c r="N33" i="37"/>
  <c r="N53" i="37"/>
  <c r="N34" i="37"/>
  <c r="N7" i="37"/>
  <c r="N28" i="37"/>
  <c r="N11" i="37"/>
  <c r="N21" i="37"/>
  <c r="N27" i="37"/>
  <c r="N37" i="37"/>
  <c r="N17" i="37"/>
  <c r="N16" i="37"/>
  <c r="N35" i="37"/>
  <c r="N51" i="37"/>
  <c r="N42" i="37"/>
  <c r="N45" i="37"/>
  <c r="N22" i="37"/>
  <c r="N56" i="37"/>
  <c r="N84" i="36"/>
  <c r="N83" i="36"/>
  <c r="N82" i="36"/>
  <c r="N81" i="36"/>
  <c r="N80" i="36"/>
  <c r="N79" i="36"/>
  <c r="N78" i="36"/>
  <c r="N77" i="36"/>
  <c r="N76" i="36"/>
  <c r="N75" i="36"/>
  <c r="N74" i="36"/>
  <c r="N73" i="36"/>
  <c r="N72" i="36"/>
  <c r="N71" i="36"/>
  <c r="N70" i="36"/>
  <c r="N69" i="36"/>
  <c r="N68" i="36"/>
  <c r="N67" i="36"/>
  <c r="N66" i="36"/>
  <c r="N65" i="36"/>
  <c r="N64" i="36"/>
  <c r="N63" i="36"/>
  <c r="N62" i="36"/>
  <c r="N61" i="36"/>
  <c r="N60" i="36"/>
  <c r="N59" i="36"/>
  <c r="N58" i="36"/>
  <c r="N57" i="36"/>
  <c r="N56" i="36"/>
  <c r="N55" i="36"/>
  <c r="N54" i="36"/>
  <c r="N53" i="36"/>
  <c r="N52" i="36"/>
  <c r="N51" i="36"/>
  <c r="N50" i="36"/>
  <c r="N49" i="36"/>
  <c r="N48" i="36"/>
  <c r="N47" i="36"/>
  <c r="N46" i="36"/>
  <c r="N45" i="36"/>
  <c r="N44" i="36"/>
  <c r="N43" i="36"/>
  <c r="N29" i="36"/>
  <c r="N39" i="36"/>
  <c r="N13" i="36"/>
  <c r="N21" i="36"/>
  <c r="N6" i="36"/>
  <c r="N19" i="36"/>
  <c r="N42" i="36"/>
  <c r="N35" i="36"/>
  <c r="N8" i="36"/>
  <c r="N41" i="36"/>
  <c r="N22" i="36"/>
  <c r="N20" i="36"/>
  <c r="N25" i="36"/>
  <c r="N12" i="36"/>
  <c r="N36" i="36"/>
  <c r="N11" i="36"/>
  <c r="N33" i="36"/>
  <c r="N37" i="36"/>
  <c r="N4" i="36"/>
  <c r="N18" i="36"/>
  <c r="N34" i="36"/>
  <c r="N30" i="36"/>
  <c r="N26" i="36"/>
  <c r="N15" i="36"/>
  <c r="N14" i="36"/>
  <c r="N7" i="36"/>
  <c r="N24" i="36"/>
  <c r="N27" i="36"/>
  <c r="N16" i="36"/>
  <c r="N28" i="36"/>
  <c r="N40" i="36"/>
  <c r="N32" i="36"/>
  <c r="N10" i="36"/>
  <c r="N9" i="36"/>
  <c r="N17" i="36"/>
  <c r="N31" i="36"/>
  <c r="N38" i="36"/>
  <c r="N23" i="36"/>
  <c r="N84" i="35"/>
  <c r="N83" i="35"/>
  <c r="N82" i="35"/>
  <c r="N81" i="35"/>
  <c r="N80" i="35"/>
  <c r="N79" i="35"/>
  <c r="N78" i="35"/>
  <c r="N77" i="35"/>
  <c r="N76" i="35"/>
  <c r="N75" i="35"/>
  <c r="N74" i="35"/>
  <c r="N73" i="35"/>
  <c r="N72" i="35"/>
  <c r="N71" i="35"/>
  <c r="N70" i="35"/>
  <c r="N69" i="35"/>
  <c r="N68" i="35"/>
  <c r="N67" i="35"/>
  <c r="N66" i="35"/>
  <c r="N65" i="35"/>
  <c r="N64" i="35"/>
  <c r="N63" i="35"/>
  <c r="N62" i="35"/>
  <c r="N61" i="35"/>
  <c r="N60" i="35"/>
  <c r="N59" i="35"/>
  <c r="N58" i="35"/>
  <c r="N57" i="35"/>
  <c r="N56" i="35"/>
  <c r="N55" i="35"/>
  <c r="N54" i="35"/>
  <c r="N53" i="35"/>
  <c r="N52" i="35"/>
  <c r="N51" i="35"/>
  <c r="N50" i="35"/>
  <c r="N49" i="35"/>
  <c r="N48" i="35"/>
  <c r="N47" i="35"/>
  <c r="N46" i="35"/>
  <c r="N45" i="35"/>
  <c r="N44" i="35"/>
  <c r="N43" i="35"/>
  <c r="N42" i="35"/>
  <c r="N41" i="35"/>
  <c r="N40" i="35"/>
  <c r="N39" i="35"/>
  <c r="N38" i="35"/>
  <c r="N37" i="35"/>
  <c r="N36" i="35"/>
  <c r="N35" i="35"/>
  <c r="N34" i="35"/>
  <c r="N33" i="35"/>
  <c r="N32" i="35"/>
  <c r="N26" i="35"/>
  <c r="N21" i="35"/>
  <c r="N11" i="35"/>
  <c r="N16" i="35"/>
  <c r="N23" i="35"/>
  <c r="N6" i="35"/>
  <c r="N27" i="35"/>
  <c r="N10" i="35"/>
  <c r="N18" i="35"/>
  <c r="N12" i="35"/>
  <c r="N13" i="35"/>
  <c r="N20" i="35"/>
  <c r="N15" i="35"/>
  <c r="N25" i="35"/>
  <c r="N30" i="35"/>
  <c r="N24" i="35"/>
  <c r="N17" i="35"/>
  <c r="N14" i="35"/>
  <c r="N5" i="35"/>
  <c r="N7" i="35"/>
  <c r="N19" i="35"/>
  <c r="N4" i="35"/>
  <c r="N8" i="35"/>
  <c r="N28" i="35"/>
  <c r="N31" i="35"/>
  <c r="N29" i="35"/>
  <c r="N9" i="35"/>
  <c r="N84" i="34"/>
  <c r="N83" i="34"/>
  <c r="N82" i="34"/>
  <c r="N81" i="34"/>
  <c r="N80" i="34"/>
  <c r="N79" i="34"/>
  <c r="N78" i="34"/>
  <c r="N77" i="34"/>
  <c r="N76" i="34"/>
  <c r="N75" i="34"/>
  <c r="N74" i="34"/>
  <c r="N73" i="34"/>
  <c r="N72" i="34"/>
  <c r="N71" i="34"/>
  <c r="N70" i="34"/>
  <c r="N69" i="34"/>
  <c r="N68" i="34"/>
  <c r="N67" i="34"/>
  <c r="N66" i="34"/>
  <c r="N65" i="34"/>
  <c r="N64" i="34"/>
  <c r="N63" i="34"/>
  <c r="N62" i="34"/>
  <c r="N61" i="34"/>
  <c r="N60" i="34"/>
  <c r="N59" i="34"/>
  <c r="N58" i="34"/>
  <c r="N57" i="34"/>
  <c r="N56" i="34"/>
  <c r="N55" i="34"/>
  <c r="N54" i="34"/>
  <c r="N53" i="34"/>
  <c r="N52" i="34"/>
  <c r="N51" i="34"/>
  <c r="N50" i="34"/>
  <c r="N49" i="34"/>
  <c r="N48" i="34"/>
  <c r="N47" i="34"/>
  <c r="N46" i="34"/>
  <c r="N45" i="34"/>
  <c r="N44" i="34"/>
  <c r="N43" i="34"/>
  <c r="N42" i="34"/>
  <c r="N41" i="34"/>
  <c r="N40" i="34"/>
  <c r="N39" i="34"/>
  <c r="N38" i="34"/>
  <c r="N37" i="34"/>
  <c r="N36" i="34"/>
  <c r="N31" i="34"/>
  <c r="N22" i="34"/>
  <c r="N12" i="34"/>
  <c r="N17" i="34"/>
  <c r="N27" i="34"/>
  <c r="N7" i="34"/>
  <c r="N34" i="34"/>
  <c r="N26" i="34"/>
  <c r="N20" i="34"/>
  <c r="N14" i="34"/>
  <c r="N15" i="34"/>
  <c r="N4" i="34"/>
  <c r="N16" i="34"/>
  <c r="N30" i="34"/>
  <c r="N19" i="34"/>
  <c r="N21" i="34"/>
  <c r="N5" i="34"/>
  <c r="N32" i="34"/>
  <c r="N24" i="34"/>
  <c r="N6" i="34"/>
  <c r="N13" i="34"/>
  <c r="N18" i="34"/>
  <c r="N35" i="34"/>
  <c r="N28" i="34"/>
  <c r="N8" i="34"/>
  <c r="N33" i="34"/>
  <c r="N25" i="34"/>
  <c r="N10" i="34"/>
  <c r="N11" i="34"/>
  <c r="N23" i="34"/>
  <c r="N9" i="34"/>
  <c r="N84" i="33"/>
  <c r="N83" i="33"/>
  <c r="N82" i="33"/>
  <c r="N81" i="33"/>
  <c r="N80" i="33"/>
  <c r="N79" i="33"/>
  <c r="N78" i="33"/>
  <c r="N77" i="33"/>
  <c r="N76" i="33"/>
  <c r="N75" i="33"/>
  <c r="N74" i="33"/>
  <c r="N73" i="33"/>
  <c r="N72" i="33"/>
  <c r="N71" i="33"/>
  <c r="N70" i="33"/>
  <c r="N69" i="33"/>
  <c r="N68" i="33"/>
  <c r="N67" i="33"/>
  <c r="N66" i="33"/>
  <c r="N65" i="33"/>
  <c r="N64" i="33"/>
  <c r="N63" i="33"/>
  <c r="N62" i="33"/>
  <c r="N61" i="33"/>
  <c r="N60" i="33"/>
  <c r="N59" i="33"/>
  <c r="N58" i="33"/>
  <c r="N57" i="33"/>
  <c r="N56" i="33"/>
  <c r="N55" i="33"/>
  <c r="N54" i="33"/>
  <c r="N53" i="33"/>
  <c r="N52" i="33"/>
  <c r="N51" i="33"/>
  <c r="N50" i="33"/>
  <c r="N49" i="33"/>
  <c r="N48" i="33"/>
  <c r="N47" i="33"/>
  <c r="N46" i="33"/>
  <c r="N45" i="33"/>
  <c r="N44" i="33"/>
  <c r="N43" i="33"/>
  <c r="N42" i="33"/>
  <c r="N41" i="33"/>
  <c r="N40" i="33"/>
  <c r="N39" i="33"/>
  <c r="N38" i="33"/>
  <c r="N37" i="33"/>
  <c r="N36" i="33"/>
  <c r="N35" i="33"/>
  <c r="N34" i="33"/>
  <c r="N33" i="33"/>
  <c r="N32" i="33"/>
  <c r="N26" i="33"/>
  <c r="N29" i="33"/>
  <c r="N30" i="33"/>
  <c r="N27" i="33"/>
  <c r="N6" i="33"/>
  <c r="N5" i="33"/>
  <c r="N31" i="33"/>
  <c r="N24" i="33"/>
  <c r="N22" i="33"/>
  <c r="N19" i="33"/>
  <c r="N4" i="33"/>
  <c r="N18" i="33"/>
  <c r="N16" i="33"/>
  <c r="N7" i="33"/>
  <c r="N28" i="33"/>
  <c r="N14" i="33"/>
  <c r="N25" i="33"/>
  <c r="N10" i="33"/>
  <c r="N11" i="33"/>
  <c r="N23" i="33"/>
  <c r="N17" i="33"/>
  <c r="N21" i="33"/>
  <c r="N9" i="33"/>
  <c r="N13" i="33"/>
  <c r="N8" i="33"/>
  <c r="N12" i="33"/>
  <c r="N15" i="33"/>
  <c r="N84" i="32"/>
  <c r="N83" i="32"/>
  <c r="N82" i="32"/>
  <c r="N81" i="32"/>
  <c r="N80" i="32"/>
  <c r="N79" i="32"/>
  <c r="N78" i="32"/>
  <c r="N77" i="32"/>
  <c r="N76" i="32"/>
  <c r="N75" i="32"/>
  <c r="N74" i="32"/>
  <c r="N73" i="32"/>
  <c r="N72" i="32"/>
  <c r="N71" i="32"/>
  <c r="N70" i="32"/>
  <c r="N69" i="32"/>
  <c r="N17" i="32"/>
  <c r="N24" i="32"/>
  <c r="N7" i="32"/>
  <c r="N19" i="32"/>
  <c r="N64" i="32"/>
  <c r="N36" i="32"/>
  <c r="N20" i="32"/>
  <c r="N31" i="32"/>
  <c r="N61" i="32"/>
  <c r="N54" i="32"/>
  <c r="N50" i="32"/>
  <c r="N35" i="32"/>
  <c r="N58" i="32"/>
  <c r="N56" i="32"/>
  <c r="N8" i="32"/>
  <c r="N68" i="32"/>
  <c r="N65" i="32"/>
  <c r="N28" i="32"/>
  <c r="N62" i="32"/>
  <c r="N22" i="32"/>
  <c r="N46" i="32"/>
  <c r="N67" i="32"/>
  <c r="N16" i="32"/>
  <c r="N60" i="32"/>
  <c r="N38" i="32"/>
  <c r="N52" i="32"/>
  <c r="N45" i="32"/>
  <c r="N15" i="32"/>
  <c r="N25" i="32"/>
  <c r="N42" i="32"/>
  <c r="N43" i="32"/>
  <c r="N27" i="32"/>
  <c r="N12" i="32"/>
  <c r="N44" i="32"/>
  <c r="N10" i="32"/>
  <c r="N41" i="32"/>
  <c r="N66" i="32"/>
  <c r="N55" i="32"/>
  <c r="N21" i="32"/>
  <c r="N30" i="32"/>
  <c r="N47" i="32"/>
  <c r="N14" i="32"/>
  <c r="N33" i="32"/>
  <c r="N4" i="32"/>
  <c r="N29" i="32"/>
  <c r="N48" i="32"/>
  <c r="N59" i="32"/>
  <c r="N51" i="32"/>
  <c r="N32" i="32"/>
  <c r="N53" i="32"/>
  <c r="N6" i="32"/>
  <c r="N23" i="32"/>
  <c r="N11" i="32"/>
  <c r="N5" i="32"/>
  <c r="N39" i="32"/>
  <c r="N63" i="32"/>
  <c r="N13" i="32"/>
  <c r="N9" i="32"/>
  <c r="N49" i="32"/>
  <c r="N18" i="32"/>
  <c r="N26" i="32"/>
  <c r="N40" i="32"/>
  <c r="N37" i="32"/>
  <c r="N34" i="32"/>
  <c r="N84" i="31"/>
  <c r="N83" i="31"/>
  <c r="N82" i="31"/>
  <c r="N81" i="31"/>
  <c r="N80" i="31"/>
  <c r="N79" i="31"/>
  <c r="N78" i="31"/>
  <c r="N77" i="31"/>
  <c r="N76" i="31"/>
  <c r="N75" i="31"/>
  <c r="N74" i="31"/>
  <c r="N73" i="31"/>
  <c r="N72" i="31"/>
  <c r="N71" i="31"/>
  <c r="N70" i="31"/>
  <c r="N69" i="31"/>
  <c r="N68" i="31"/>
  <c r="N67" i="31"/>
  <c r="N66" i="31"/>
  <c r="N65" i="31"/>
  <c r="N64" i="31"/>
  <c r="N63" i="31"/>
  <c r="N55" i="31"/>
  <c r="N54" i="31"/>
  <c r="N49" i="31"/>
  <c r="N15" i="31"/>
  <c r="N6" i="31"/>
  <c r="N37" i="31"/>
  <c r="N43" i="31"/>
  <c r="N45" i="31"/>
  <c r="N28" i="31"/>
  <c r="N39" i="31"/>
  <c r="N8" i="31"/>
  <c r="N24" i="31"/>
  <c r="N46" i="31"/>
  <c r="N11" i="31"/>
  <c r="N7" i="31"/>
  <c r="N58" i="31"/>
  <c r="N42" i="31"/>
  <c r="N10" i="31"/>
  <c r="N36" i="31"/>
  <c r="N51" i="31"/>
  <c r="N12" i="31"/>
  <c r="N38" i="31"/>
  <c r="N25" i="31"/>
  <c r="N52" i="31"/>
  <c r="N34" i="31"/>
  <c r="N33" i="31"/>
  <c r="N53" i="31"/>
  <c r="N44" i="31"/>
  <c r="N29" i="31"/>
  <c r="N13" i="31"/>
  <c r="N20" i="31"/>
  <c r="N59" i="31"/>
  <c r="N26" i="31"/>
  <c r="N30" i="31"/>
  <c r="N57" i="31"/>
  <c r="N4" i="31"/>
  <c r="N50" i="31"/>
  <c r="N21" i="31"/>
  <c r="N14" i="31"/>
  <c r="N61" i="31"/>
  <c r="N16" i="31"/>
  <c r="N60" i="31"/>
  <c r="N35" i="31"/>
  <c r="N31" i="31"/>
  <c r="N18" i="31"/>
  <c r="N9" i="31"/>
  <c r="N40" i="31"/>
  <c r="N62" i="31"/>
  <c r="N41" i="31"/>
  <c r="N22" i="31"/>
  <c r="N48" i="31"/>
  <c r="N17" i="31"/>
  <c r="N19" i="31"/>
  <c r="N5" i="31"/>
  <c r="N56" i="31"/>
  <c r="N27" i="31"/>
  <c r="N23" i="31"/>
  <c r="N32" i="31"/>
  <c r="N84" i="30"/>
  <c r="N83" i="30"/>
  <c r="N82" i="30"/>
  <c r="N81" i="30"/>
  <c r="N80" i="30"/>
  <c r="N79" i="30"/>
  <c r="N78" i="30"/>
  <c r="N77" i="30"/>
  <c r="N76" i="30"/>
  <c r="N75" i="30"/>
  <c r="N74" i="30"/>
  <c r="N73" i="30"/>
  <c r="N72" i="30"/>
  <c r="N71" i="30"/>
  <c r="N70" i="30"/>
  <c r="N69" i="30"/>
  <c r="N68" i="30"/>
  <c r="N67" i="30"/>
  <c r="N66" i="30"/>
  <c r="N65" i="30"/>
  <c r="N64" i="30"/>
  <c r="N63" i="30"/>
  <c r="N62" i="30"/>
  <c r="N61" i="30"/>
  <c r="N60" i="30"/>
  <c r="N59" i="30"/>
  <c r="N58" i="30"/>
  <c r="N57" i="30"/>
  <c r="N56" i="30"/>
  <c r="N55" i="30"/>
  <c r="N54" i="30"/>
  <c r="N53" i="30"/>
  <c r="N52" i="30"/>
  <c r="N51" i="30"/>
  <c r="N50" i="30"/>
  <c r="N49" i="30"/>
  <c r="N48" i="30"/>
  <c r="N47" i="30"/>
  <c r="N46" i="30"/>
  <c r="N45" i="30"/>
  <c r="N44" i="30"/>
  <c r="N43" i="30"/>
  <c r="N16" i="30"/>
  <c r="N14" i="30"/>
  <c r="N33" i="30"/>
  <c r="N15" i="30"/>
  <c r="N9" i="30"/>
  <c r="N24" i="30"/>
  <c r="N11" i="30"/>
  <c r="N32" i="30"/>
  <c r="N39" i="30"/>
  <c r="N12" i="30"/>
  <c r="N13" i="30"/>
  <c r="N7" i="30"/>
  <c r="N29" i="30"/>
  <c r="N10" i="30"/>
  <c r="N34" i="30"/>
  <c r="N38" i="30"/>
  <c r="N27" i="30"/>
  <c r="N36" i="30"/>
  <c r="N25" i="30"/>
  <c r="N18" i="30"/>
  <c r="N22" i="30"/>
  <c r="N30" i="30"/>
  <c r="N41" i="30"/>
  <c r="N19" i="30"/>
  <c r="N42" i="30"/>
  <c r="N37" i="30"/>
  <c r="N35" i="30"/>
  <c r="N28" i="30"/>
  <c r="N40" i="30"/>
  <c r="N21" i="30"/>
  <c r="N23" i="30"/>
  <c r="N5" i="30"/>
  <c r="N6" i="30"/>
  <c r="N31" i="30"/>
  <c r="N17" i="30"/>
  <c r="N20" i="30"/>
  <c r="N8" i="30"/>
  <c r="N26" i="30"/>
  <c r="N84" i="29"/>
  <c r="N83" i="29"/>
  <c r="N82" i="29"/>
  <c r="N81" i="29"/>
  <c r="N80" i="29"/>
  <c r="N79" i="29"/>
  <c r="N78" i="29"/>
  <c r="N77" i="29"/>
  <c r="N76" i="29"/>
  <c r="N75" i="29"/>
  <c r="N74" i="29"/>
  <c r="N73" i="29"/>
  <c r="N72" i="29"/>
  <c r="N71" i="29"/>
  <c r="N70" i="29"/>
  <c r="N69" i="29"/>
  <c r="N68" i="29"/>
  <c r="N67" i="29"/>
  <c r="N66" i="29"/>
  <c r="N65" i="29"/>
  <c r="N64" i="29"/>
  <c r="N63" i="29"/>
  <c r="N62" i="29"/>
  <c r="N61" i="29"/>
  <c r="N60" i="29"/>
  <c r="N59" i="29"/>
  <c r="N58" i="29"/>
  <c r="N57" i="29"/>
  <c r="N56" i="29"/>
  <c r="N55" i="29"/>
  <c r="N54" i="29"/>
  <c r="N53" i="29"/>
  <c r="N52" i="29"/>
  <c r="N51" i="29"/>
  <c r="N50" i="29"/>
  <c r="N49" i="29"/>
  <c r="N48" i="29"/>
  <c r="N47" i="29"/>
  <c r="N46" i="29"/>
  <c r="N45" i="29"/>
  <c r="N44" i="29"/>
  <c r="N43" i="29"/>
  <c r="N42" i="29"/>
  <c r="N41" i="29"/>
  <c r="N40" i="29"/>
  <c r="N39" i="29"/>
  <c r="N38" i="29"/>
  <c r="N37" i="29"/>
  <c r="N36" i="29"/>
  <c r="N35" i="29"/>
  <c r="N34" i="29"/>
  <c r="N33" i="29"/>
  <c r="N32" i="29"/>
  <c r="N31" i="29"/>
  <c r="N25" i="29"/>
  <c r="N21" i="29"/>
  <c r="N5" i="29"/>
  <c r="N30" i="29"/>
  <c r="N11" i="29"/>
  <c r="N12" i="29"/>
  <c r="N8" i="29"/>
  <c r="N16" i="29"/>
  <c r="N22" i="29"/>
  <c r="N10" i="29"/>
  <c r="N4" i="29"/>
  <c r="N7" i="29"/>
  <c r="N23" i="29"/>
  <c r="N19" i="29"/>
  <c r="N14" i="29"/>
  <c r="N13" i="29"/>
  <c r="N26" i="29"/>
  <c r="N20" i="29"/>
  <c r="N27" i="29"/>
  <c r="N17" i="29"/>
  <c r="N15" i="29"/>
  <c r="N29" i="29"/>
  <c r="N18" i="29"/>
  <c r="N6" i="29"/>
  <c r="N28" i="29"/>
  <c r="N9" i="29"/>
  <c r="N84" i="28"/>
  <c r="N83" i="28"/>
  <c r="N82" i="28"/>
  <c r="N81" i="28"/>
  <c r="N80" i="28"/>
  <c r="N79" i="28"/>
  <c r="N78" i="28"/>
  <c r="N77" i="28"/>
  <c r="N76" i="28"/>
  <c r="N75" i="28"/>
  <c r="N74" i="28"/>
  <c r="N73" i="28"/>
  <c r="N72" i="28"/>
  <c r="N71" i="28"/>
  <c r="N70" i="28"/>
  <c r="N69" i="28"/>
  <c r="N68" i="28"/>
  <c r="N67" i="28"/>
  <c r="N66" i="28"/>
  <c r="N65" i="28"/>
  <c r="N64" i="28"/>
  <c r="N63" i="28"/>
  <c r="N62" i="28"/>
  <c r="N61" i="28"/>
  <c r="N60" i="28"/>
  <c r="N59" i="28"/>
  <c r="N58" i="28"/>
  <c r="N57" i="28"/>
  <c r="N56" i="28"/>
  <c r="N55" i="28"/>
  <c r="N54" i="28"/>
  <c r="N53" i="28"/>
  <c r="N52" i="28"/>
  <c r="N51" i="28"/>
  <c r="N50" i="28"/>
  <c r="N49" i="28"/>
  <c r="N48" i="28"/>
  <c r="N47" i="28"/>
  <c r="N46" i="28"/>
  <c r="N45" i="28"/>
  <c r="N44" i="28"/>
  <c r="N43" i="28"/>
  <c r="N42" i="28"/>
  <c r="N41" i="28"/>
  <c r="N40" i="28"/>
  <c r="N39" i="28"/>
  <c r="N38" i="28"/>
  <c r="N37" i="28"/>
  <c r="N36" i="28"/>
  <c r="N30" i="28"/>
  <c r="N35" i="28"/>
  <c r="N19" i="28"/>
  <c r="N33" i="28"/>
  <c r="N27" i="28"/>
  <c r="N25" i="28"/>
  <c r="N24" i="28"/>
  <c r="N11" i="28"/>
  <c r="N28" i="28"/>
  <c r="N20" i="28"/>
  <c r="N14" i="28"/>
  <c r="N5" i="28"/>
  <c r="N29" i="28"/>
  <c r="N22" i="28"/>
  <c r="N9" i="28"/>
  <c r="N21" i="28"/>
  <c r="N26" i="28"/>
  <c r="N8" i="28"/>
  <c r="N4" i="28"/>
  <c r="N23" i="28"/>
  <c r="N13" i="28"/>
  <c r="N34" i="28"/>
  <c r="N12" i="28"/>
  <c r="N10" i="28"/>
  <c r="N32" i="28"/>
  <c r="N6" i="28"/>
  <c r="N17" i="28"/>
  <c r="N15" i="28"/>
  <c r="N18" i="28"/>
  <c r="N7" i="28"/>
  <c r="N16" i="28"/>
  <c r="N84" i="27"/>
  <c r="N83" i="27"/>
  <c r="N82" i="27"/>
  <c r="N81" i="27"/>
  <c r="N80" i="27"/>
  <c r="N79" i="27"/>
  <c r="N78" i="27"/>
  <c r="N77" i="27"/>
  <c r="N76" i="27"/>
  <c r="N75" i="27"/>
  <c r="N74" i="27"/>
  <c r="N73" i="27"/>
  <c r="N72" i="27"/>
  <c r="N71" i="27"/>
  <c r="N70" i="27"/>
  <c r="N69" i="27"/>
  <c r="N68" i="27"/>
  <c r="N67" i="27"/>
  <c r="N66" i="27"/>
  <c r="N65" i="27"/>
  <c r="N64" i="27"/>
  <c r="N63" i="27"/>
  <c r="N62" i="27"/>
  <c r="N61" i="27"/>
  <c r="N60" i="27"/>
  <c r="N59" i="27"/>
  <c r="N58" i="27"/>
  <c r="N57" i="27"/>
  <c r="N56" i="27"/>
  <c r="N55" i="27"/>
  <c r="N54" i="27"/>
  <c r="N53" i="27"/>
  <c r="N52" i="27"/>
  <c r="N51" i="27"/>
  <c r="N50" i="27"/>
  <c r="N49" i="27"/>
  <c r="N48" i="27"/>
  <c r="N47" i="27"/>
  <c r="N46" i="27"/>
  <c r="N45" i="27"/>
  <c r="N44" i="27"/>
  <c r="N43" i="27"/>
  <c r="N42" i="27"/>
  <c r="N41" i="27"/>
  <c r="N40" i="27"/>
  <c r="N39" i="27"/>
  <c r="N38" i="27"/>
  <c r="N37" i="27"/>
  <c r="N36" i="27"/>
  <c r="N35" i="27"/>
  <c r="N34" i="27"/>
  <c r="N33" i="27"/>
  <c r="N32" i="27"/>
  <c r="N31" i="27"/>
  <c r="N30" i="27"/>
  <c r="N13" i="27"/>
  <c r="N27" i="27"/>
  <c r="N17" i="27"/>
  <c r="N24" i="27"/>
  <c r="N4" i="27"/>
  <c r="N7" i="27"/>
  <c r="N26" i="27"/>
  <c r="N14" i="27"/>
  <c r="N8" i="27"/>
  <c r="N10" i="27"/>
  <c r="N28" i="27"/>
  <c r="N9" i="27"/>
  <c r="N25" i="27"/>
  <c r="N16" i="27"/>
  <c r="N21" i="27"/>
  <c r="N15" i="27"/>
  <c r="N23" i="27"/>
  <c r="N18" i="27"/>
  <c r="N12" i="27"/>
  <c r="N11" i="27"/>
  <c r="N22" i="27"/>
  <c r="N6" i="27"/>
  <c r="N29" i="27"/>
  <c r="N20" i="27"/>
  <c r="N5" i="27"/>
  <c r="N84" i="26"/>
  <c r="N83" i="26"/>
  <c r="N82" i="26"/>
  <c r="N81" i="26"/>
  <c r="N80" i="26"/>
  <c r="N79" i="26"/>
  <c r="N78" i="26"/>
  <c r="N77" i="26"/>
  <c r="N76" i="26"/>
  <c r="N75" i="26"/>
  <c r="N74" i="26"/>
  <c r="N73" i="26"/>
  <c r="N72" i="26"/>
  <c r="N71" i="26"/>
  <c r="N70" i="26"/>
  <c r="N69" i="26"/>
  <c r="N68" i="26"/>
  <c r="N67" i="26"/>
  <c r="N66" i="26"/>
  <c r="N44" i="26"/>
  <c r="N63" i="26"/>
  <c r="N59" i="26"/>
  <c r="N23" i="26"/>
  <c r="N17" i="26"/>
  <c r="N41" i="26"/>
  <c r="N8" i="26"/>
  <c r="N54" i="26"/>
  <c r="N25" i="26"/>
  <c r="N60" i="26"/>
  <c r="N46" i="26"/>
  <c r="N30" i="26"/>
  <c r="N21" i="26"/>
  <c r="N10" i="26"/>
  <c r="N47" i="26"/>
  <c r="N24" i="26"/>
  <c r="N62" i="26"/>
  <c r="N32" i="26"/>
  <c r="N39" i="26"/>
  <c r="N43" i="26"/>
  <c r="N57" i="26"/>
  <c r="N65" i="26"/>
  <c r="N42" i="26"/>
  <c r="N20" i="26"/>
  <c r="N22" i="26"/>
  <c r="N31" i="26"/>
  <c r="N9" i="26"/>
  <c r="N61" i="26"/>
  <c r="N52" i="26"/>
  <c r="N55" i="26"/>
  <c r="N5" i="26"/>
  <c r="N56" i="26"/>
  <c r="N49" i="26"/>
  <c r="N19" i="26"/>
  <c r="N28" i="26"/>
  <c r="N48" i="26"/>
  <c r="N14" i="26"/>
  <c r="N50" i="26"/>
  <c r="N37" i="26"/>
  <c r="N12" i="26"/>
  <c r="N34" i="26"/>
  <c r="N29" i="26"/>
  <c r="N18" i="26"/>
  <c r="N26" i="26"/>
  <c r="N13" i="26"/>
  <c r="N51" i="26"/>
  <c r="N64" i="26"/>
  <c r="N6" i="26"/>
  <c r="N58" i="26"/>
  <c r="N45" i="26"/>
  <c r="N11" i="26"/>
  <c r="N36" i="26"/>
  <c r="N35" i="26"/>
  <c r="N40" i="26"/>
  <c r="N15" i="26"/>
  <c r="N16" i="26"/>
  <c r="N53" i="26"/>
  <c r="N4" i="26"/>
  <c r="N7" i="26"/>
  <c r="N38" i="26"/>
  <c r="N27" i="26"/>
  <c r="N84" i="25"/>
  <c r="N83" i="25"/>
  <c r="N82" i="25"/>
  <c r="N81" i="25"/>
  <c r="N80" i="25"/>
  <c r="N79" i="25"/>
  <c r="N78" i="25"/>
  <c r="N77" i="25"/>
  <c r="N76" i="25"/>
  <c r="N75" i="25"/>
  <c r="N74" i="25"/>
  <c r="N73" i="25"/>
  <c r="N72" i="25"/>
  <c r="N71" i="25"/>
  <c r="N70" i="25"/>
  <c r="N69" i="25"/>
  <c r="N68" i="25"/>
  <c r="N67" i="25"/>
  <c r="N66" i="25"/>
  <c r="N65" i="25"/>
  <c r="N64" i="25"/>
  <c r="N63" i="25"/>
  <c r="N62" i="25"/>
  <c r="N61" i="25"/>
  <c r="N60" i="25"/>
  <c r="N59" i="25"/>
  <c r="N49" i="25"/>
  <c r="N52" i="25"/>
  <c r="N33" i="25"/>
  <c r="N28" i="25"/>
  <c r="N22" i="25"/>
  <c r="N21" i="25"/>
  <c r="N41" i="25"/>
  <c r="N26" i="25"/>
  <c r="N25" i="25"/>
  <c r="N16" i="25"/>
  <c r="N45" i="25"/>
  <c r="N13" i="25"/>
  <c r="N27" i="25"/>
  <c r="N43" i="25"/>
  <c r="N42" i="25"/>
  <c r="N58" i="25"/>
  <c r="N11" i="25"/>
  <c r="N53" i="25"/>
  <c r="N35" i="25"/>
  <c r="N50" i="25"/>
  <c r="N48" i="25"/>
  <c r="N37" i="25"/>
  <c r="N5" i="25"/>
  <c r="N46" i="25"/>
  <c r="N39" i="25"/>
  <c r="N15" i="25"/>
  <c r="N14" i="25"/>
  <c r="N24" i="25"/>
  <c r="N4" i="25"/>
  <c r="N19" i="25"/>
  <c r="N44" i="25"/>
  <c r="N6" i="25"/>
  <c r="N40" i="25"/>
  <c r="N8" i="25"/>
  <c r="N29" i="25"/>
  <c r="N10" i="25"/>
  <c r="N51" i="25"/>
  <c r="N31" i="25"/>
  <c r="N57" i="25"/>
  <c r="N38" i="25"/>
  <c r="N7" i="25"/>
  <c r="N20" i="25"/>
  <c r="N9" i="25"/>
  <c r="N36" i="25"/>
  <c r="N12" i="25"/>
  <c r="N18" i="25"/>
  <c r="N34" i="25"/>
  <c r="N55" i="25"/>
  <c r="N23" i="25"/>
  <c r="N47" i="25"/>
  <c r="N54" i="25"/>
  <c r="N17" i="25"/>
  <c r="N56" i="25"/>
  <c r="N32" i="25"/>
  <c r="N84" i="24"/>
  <c r="N83" i="24"/>
  <c r="N82" i="24"/>
  <c r="N81" i="24"/>
  <c r="N80" i="24"/>
  <c r="N79" i="24"/>
  <c r="N78" i="24"/>
  <c r="N77" i="24"/>
  <c r="N76" i="24"/>
  <c r="N75" i="24"/>
  <c r="N74" i="24"/>
  <c r="N73" i="24"/>
  <c r="N72" i="24"/>
  <c r="N71" i="24"/>
  <c r="N70" i="24"/>
  <c r="N69" i="24"/>
  <c r="N68" i="24"/>
  <c r="N67" i="24"/>
  <c r="N66" i="24"/>
  <c r="N65" i="24"/>
  <c r="N64" i="24"/>
  <c r="N63" i="24"/>
  <c r="N62" i="24"/>
  <c r="N61" i="24"/>
  <c r="N60" i="24"/>
  <c r="N59" i="24"/>
  <c r="N58" i="24"/>
  <c r="N57" i="24"/>
  <c r="N56" i="24"/>
  <c r="N55" i="24"/>
  <c r="N54" i="24"/>
  <c r="N53" i="24"/>
  <c r="N52" i="24"/>
  <c r="N51" i="24"/>
  <c r="N50" i="24"/>
  <c r="N49" i="24"/>
  <c r="N48" i="24"/>
  <c r="N47" i="24"/>
  <c r="N46" i="24"/>
  <c r="N45" i="24"/>
  <c r="N44" i="24"/>
  <c r="N43" i="24"/>
  <c r="N42" i="24"/>
  <c r="N41" i="24"/>
  <c r="N7" i="24"/>
  <c r="N21" i="24"/>
  <c r="N5" i="24"/>
  <c r="N26" i="24"/>
  <c r="N6" i="24"/>
  <c r="N28" i="24"/>
  <c r="N24" i="24"/>
  <c r="N16" i="24"/>
  <c r="N19" i="24"/>
  <c r="N10" i="24"/>
  <c r="N38" i="24"/>
  <c r="N31" i="24"/>
  <c r="N37" i="24"/>
  <c r="N20" i="24"/>
  <c r="N14" i="24"/>
  <c r="N23" i="24"/>
  <c r="N35" i="24"/>
  <c r="N11" i="24"/>
  <c r="N4" i="24"/>
  <c r="N15" i="24"/>
  <c r="N33" i="24"/>
  <c r="N40" i="24"/>
  <c r="N34" i="24"/>
  <c r="N13" i="24"/>
  <c r="N8" i="24"/>
  <c r="N30" i="24"/>
  <c r="N32" i="24"/>
  <c r="N17" i="24"/>
  <c r="N36" i="24"/>
  <c r="N39" i="24"/>
  <c r="N9" i="24"/>
  <c r="N25" i="24"/>
  <c r="N29" i="24"/>
  <c r="N27" i="24"/>
  <c r="N22" i="24"/>
  <c r="N18" i="24"/>
  <c r="N84" i="23"/>
  <c r="N83" i="23"/>
  <c r="N82" i="23"/>
  <c r="N81" i="23"/>
  <c r="N80" i="23"/>
  <c r="N79" i="23"/>
  <c r="N78" i="23"/>
  <c r="N77" i="23"/>
  <c r="N76" i="23"/>
  <c r="N75" i="23"/>
  <c r="N74" i="23"/>
  <c r="N73" i="23"/>
  <c r="N72" i="23"/>
  <c r="N71" i="23"/>
  <c r="N70" i="23"/>
  <c r="N69" i="23"/>
  <c r="N68" i="23"/>
  <c r="N67" i="23"/>
  <c r="N66" i="23"/>
  <c r="N65" i="23"/>
  <c r="N64" i="23"/>
  <c r="N63" i="23"/>
  <c r="N62" i="23"/>
  <c r="N61" i="23"/>
  <c r="N60" i="23"/>
  <c r="N59" i="23"/>
  <c r="N58" i="23"/>
  <c r="N57" i="23"/>
  <c r="N56" i="23"/>
  <c r="N55" i="23"/>
  <c r="N54" i="23"/>
  <c r="N53" i="23"/>
  <c r="N52" i="23"/>
  <c r="N51" i="23"/>
  <c r="N50" i="23"/>
  <c r="N49" i="23"/>
  <c r="N48" i="23"/>
  <c r="N47" i="23"/>
  <c r="N46" i="23"/>
  <c r="N45" i="23"/>
  <c r="N44" i="23"/>
  <c r="N43" i="23"/>
  <c r="N42" i="23"/>
  <c r="N41" i="23"/>
  <c r="N40" i="23"/>
  <c r="N39" i="23"/>
  <c r="N38" i="23"/>
  <c r="N37" i="23"/>
  <c r="N36" i="23"/>
  <c r="N35" i="23"/>
  <c r="N34" i="23"/>
  <c r="N33" i="23"/>
  <c r="N29" i="23"/>
  <c r="N24" i="23"/>
  <c r="N15" i="23"/>
  <c r="N10" i="23"/>
  <c r="N26" i="23"/>
  <c r="N25" i="23"/>
  <c r="N21" i="23"/>
  <c r="N28" i="23"/>
  <c r="N7" i="23"/>
  <c r="N13" i="23"/>
  <c r="N20" i="23"/>
  <c r="N8" i="23"/>
  <c r="N9" i="23"/>
  <c r="N4" i="23"/>
  <c r="N16" i="23"/>
  <c r="N23" i="23"/>
  <c r="N31" i="23"/>
  <c r="N11" i="23"/>
  <c r="N6" i="23"/>
  <c r="N12" i="23"/>
  <c r="N5" i="23"/>
  <c r="N14" i="23"/>
  <c r="N17" i="23"/>
  <c r="N22" i="23"/>
  <c r="N32" i="23"/>
  <c r="N27" i="23"/>
  <c r="N18" i="23"/>
  <c r="N30" i="23"/>
  <c r="N84" i="22"/>
  <c r="N83" i="22"/>
  <c r="N82" i="22"/>
  <c r="N81" i="22"/>
  <c r="N80" i="22"/>
  <c r="N79" i="22"/>
  <c r="N78" i="22"/>
  <c r="N77" i="22"/>
  <c r="N76" i="22"/>
  <c r="N75" i="22"/>
  <c r="N74" i="22"/>
  <c r="N73" i="22"/>
  <c r="N72" i="22"/>
  <c r="N71" i="22"/>
  <c r="N70" i="22"/>
  <c r="N69" i="22"/>
  <c r="N68" i="22"/>
  <c r="N67" i="22"/>
  <c r="N66" i="22"/>
  <c r="N65" i="22"/>
  <c r="N64" i="22"/>
  <c r="N63" i="22"/>
  <c r="N62" i="22"/>
  <c r="N61" i="22"/>
  <c r="N60" i="22"/>
  <c r="N59" i="22"/>
  <c r="N58" i="22"/>
  <c r="N57" i="22"/>
  <c r="N56" i="22"/>
  <c r="N55" i="22"/>
  <c r="N54" i="22"/>
  <c r="N53" i="22"/>
  <c r="N52" i="22"/>
  <c r="N51" i="22"/>
  <c r="N50" i="22"/>
  <c r="N49" i="22"/>
  <c r="N48" i="22"/>
  <c r="N47" i="22"/>
  <c r="N46" i="22"/>
  <c r="N45" i="22"/>
  <c r="N44" i="22"/>
  <c r="N43" i="22"/>
  <c r="N42" i="22"/>
  <c r="N41" i="22"/>
  <c r="N40" i="22"/>
  <c r="N39" i="22"/>
  <c r="N38" i="22"/>
  <c r="N37" i="22"/>
  <c r="N36" i="22"/>
  <c r="N35" i="22"/>
  <c r="N34" i="22"/>
  <c r="N33" i="22"/>
  <c r="N18" i="22"/>
  <c r="N8" i="22"/>
  <c r="N7" i="22"/>
  <c r="N13" i="22"/>
  <c r="N19" i="22"/>
  <c r="N32" i="22"/>
  <c r="N23" i="22"/>
  <c r="N20" i="22"/>
  <c r="N4" i="22"/>
  <c r="N6" i="22"/>
  <c r="N15" i="22"/>
  <c r="N22" i="22"/>
  <c r="N28" i="22"/>
  <c r="N16" i="22"/>
  <c r="N11" i="22"/>
  <c r="N31" i="22"/>
  <c r="N25" i="22"/>
  <c r="N26" i="22"/>
  <c r="N30" i="22"/>
  <c r="N10" i="22"/>
  <c r="N17" i="22"/>
  <c r="N9" i="22"/>
  <c r="N12" i="22"/>
  <c r="N29" i="22"/>
  <c r="N14" i="22"/>
  <c r="N27" i="22"/>
  <c r="N5" i="22"/>
  <c r="N24" i="22"/>
  <c r="N84" i="47"/>
  <c r="N83" i="47"/>
  <c r="N82" i="47"/>
  <c r="N81" i="47"/>
  <c r="N80" i="47"/>
  <c r="N79" i="47"/>
  <c r="N78" i="47"/>
  <c r="N77" i="47"/>
  <c r="N76" i="47"/>
  <c r="N75" i="47"/>
  <c r="N74" i="47"/>
  <c r="N73" i="47"/>
  <c r="N72" i="47"/>
  <c r="N71" i="47"/>
  <c r="N70" i="47"/>
  <c r="N69" i="47"/>
  <c r="N68" i="47"/>
  <c r="N67" i="47"/>
  <c r="N66" i="47"/>
  <c r="N65" i="47"/>
  <c r="N64" i="47"/>
  <c r="N63" i="47"/>
  <c r="N62" i="47"/>
  <c r="N61" i="47"/>
  <c r="N60" i="47"/>
  <c r="N59" i="47"/>
  <c r="N58" i="47"/>
  <c r="N57" i="47"/>
  <c r="N56" i="47"/>
  <c r="N55" i="47"/>
  <c r="N54" i="47"/>
  <c r="N53" i="47"/>
  <c r="N52" i="47"/>
  <c r="N51" i="47"/>
  <c r="N50" i="47"/>
  <c r="N49" i="47"/>
  <c r="N48" i="47"/>
  <c r="N47" i="47"/>
  <c r="N46" i="47"/>
  <c r="N45" i="47"/>
  <c r="N44" i="47"/>
  <c r="N43" i="47"/>
  <c r="N42" i="47"/>
  <c r="N41" i="47"/>
  <c r="N40" i="47"/>
  <c r="N39" i="47"/>
  <c r="N38" i="47"/>
  <c r="N37" i="47"/>
  <c r="N36" i="47"/>
  <c r="N35" i="47"/>
  <c r="N34" i="47"/>
  <c r="N33" i="47"/>
  <c r="N32" i="47"/>
  <c r="N31" i="47"/>
  <c r="N30" i="47"/>
  <c r="N29" i="47"/>
  <c r="N28" i="47"/>
  <c r="N27" i="47"/>
  <c r="N26" i="47"/>
  <c r="N25" i="47"/>
  <c r="N24" i="47"/>
  <c r="N23" i="47"/>
  <c r="N22" i="47"/>
  <c r="N21" i="47"/>
  <c r="N20" i="47"/>
  <c r="N19" i="47"/>
  <c r="N15" i="47"/>
  <c r="N16" i="47"/>
  <c r="N11" i="47"/>
  <c r="N8" i="47"/>
  <c r="N18" i="47"/>
  <c r="N14" i="47"/>
  <c r="N7" i="47"/>
  <c r="N6" i="47"/>
  <c r="N12" i="47"/>
  <c r="N13" i="47"/>
  <c r="N17" i="47"/>
  <c r="N10" i="47"/>
  <c r="N9" i="47"/>
  <c r="N4" i="47"/>
  <c r="N84" i="55"/>
  <c r="N83" i="55"/>
  <c r="N82" i="55"/>
  <c r="N81" i="55"/>
  <c r="N80" i="55"/>
  <c r="N79" i="55"/>
  <c r="N78" i="55"/>
  <c r="N77" i="55"/>
  <c r="N76" i="55"/>
  <c r="N75" i="55"/>
  <c r="N74" i="55"/>
  <c r="N73" i="55"/>
  <c r="N72" i="55"/>
  <c r="N71" i="55"/>
  <c r="N70" i="55"/>
  <c r="N69" i="55"/>
  <c r="N68" i="55"/>
  <c r="N67" i="55"/>
  <c r="N66" i="55"/>
  <c r="N65" i="55"/>
  <c r="N64" i="55"/>
  <c r="N63" i="55"/>
  <c r="N62" i="55"/>
  <c r="N61" i="55"/>
  <c r="N60" i="55"/>
  <c r="N59" i="55"/>
  <c r="N58" i="55"/>
  <c r="N57" i="55"/>
  <c r="N56" i="55"/>
  <c r="N55" i="55"/>
  <c r="N54" i="55"/>
  <c r="N53" i="55"/>
  <c r="N52" i="55"/>
  <c r="N51" i="55"/>
  <c r="N50" i="55"/>
  <c r="N49" i="55"/>
  <c r="N48" i="55"/>
  <c r="N47" i="55"/>
  <c r="N46" i="55"/>
  <c r="N45" i="55"/>
  <c r="N44" i="55"/>
  <c r="N43" i="55"/>
  <c r="N42" i="55"/>
  <c r="N41" i="55"/>
  <c r="N40" i="55"/>
  <c r="N39" i="55"/>
  <c r="N38" i="55"/>
  <c r="N37" i="55"/>
  <c r="N36" i="55"/>
  <c r="N35" i="55"/>
  <c r="N34" i="55"/>
  <c r="N33" i="55"/>
  <c r="N32" i="55"/>
  <c r="N31" i="55"/>
  <c r="N30" i="55"/>
  <c r="N29" i="55"/>
  <c r="N28" i="55"/>
  <c r="N27" i="55"/>
  <c r="N26" i="55"/>
  <c r="N25" i="55"/>
  <c r="N7" i="55"/>
  <c r="N4" i="55"/>
  <c r="N9" i="55"/>
  <c r="N12" i="55"/>
  <c r="N11" i="55"/>
  <c r="N23" i="55"/>
  <c r="N22" i="55"/>
  <c r="N16" i="55"/>
  <c r="N24" i="55"/>
  <c r="N13" i="55"/>
  <c r="N20" i="55"/>
  <c r="N21" i="55"/>
  <c r="N19" i="55"/>
  <c r="N6" i="55"/>
  <c r="N18" i="55"/>
  <c r="N14" i="55"/>
  <c r="N10" i="55"/>
  <c r="N5" i="55"/>
  <c r="N17" i="55"/>
  <c r="N15" i="55"/>
  <c r="N84" i="46"/>
  <c r="N83" i="46"/>
  <c r="N82" i="46"/>
  <c r="N81" i="46"/>
  <c r="N80" i="46"/>
  <c r="N79" i="46"/>
  <c r="N78" i="46"/>
  <c r="N77" i="46"/>
  <c r="N76" i="46"/>
  <c r="N75" i="46"/>
  <c r="N74" i="46"/>
  <c r="N73" i="46"/>
  <c r="N72" i="46"/>
  <c r="N71" i="46"/>
  <c r="N70" i="46"/>
  <c r="N69" i="46"/>
  <c r="N68" i="46"/>
  <c r="N67" i="46"/>
  <c r="N66" i="46"/>
  <c r="N65" i="46"/>
  <c r="N64" i="46"/>
  <c r="N63" i="46"/>
  <c r="N62" i="46"/>
  <c r="N61" i="46"/>
  <c r="N60" i="46"/>
  <c r="N59" i="46"/>
  <c r="N58" i="46"/>
  <c r="N57" i="46"/>
  <c r="N56" i="46"/>
  <c r="N55" i="46"/>
  <c r="N54" i="46"/>
  <c r="N53" i="46"/>
  <c r="N52" i="46"/>
  <c r="N51" i="46"/>
  <c r="N50" i="46"/>
  <c r="N49" i="46"/>
  <c r="N48" i="46"/>
  <c r="N47" i="46"/>
  <c r="N46" i="46"/>
  <c r="N45" i="46"/>
  <c r="N44" i="46"/>
  <c r="N43" i="46"/>
  <c r="N42" i="46"/>
  <c r="N41" i="46"/>
  <c r="N40" i="46"/>
  <c r="N39" i="46"/>
  <c r="N38" i="46"/>
  <c r="N37" i="46"/>
  <c r="N36" i="46"/>
  <c r="N35" i="46"/>
  <c r="N34" i="46"/>
  <c r="N33" i="46"/>
  <c r="N32" i="46"/>
  <c r="N31" i="46"/>
  <c r="N30" i="46"/>
  <c r="N29" i="46"/>
  <c r="N28" i="46"/>
  <c r="N27" i="46"/>
  <c r="N26" i="46"/>
  <c r="N25" i="46"/>
  <c r="N24" i="46"/>
  <c r="N23" i="46"/>
  <c r="N22" i="46"/>
  <c r="N21" i="46"/>
  <c r="N4" i="46"/>
  <c r="N15" i="46"/>
  <c r="N10" i="46"/>
  <c r="N13" i="46"/>
  <c r="N6" i="46"/>
  <c r="N9" i="46"/>
  <c r="N18" i="46"/>
  <c r="N8" i="46"/>
  <c r="N11" i="46"/>
  <c r="N12" i="46"/>
  <c r="N5" i="46"/>
  <c r="N16" i="46"/>
  <c r="N14" i="46"/>
  <c r="N7" i="46"/>
  <c r="N17" i="46"/>
  <c r="N19" i="46"/>
  <c r="N84" i="54"/>
  <c r="N83" i="54"/>
  <c r="N82" i="54"/>
  <c r="N81" i="54"/>
  <c r="N80" i="54"/>
  <c r="N79" i="54"/>
  <c r="N78" i="54"/>
  <c r="N77" i="54"/>
  <c r="N76" i="54"/>
  <c r="N75" i="54"/>
  <c r="N74" i="54"/>
  <c r="N73" i="54"/>
  <c r="N72" i="54"/>
  <c r="N71" i="54"/>
  <c r="N70" i="54"/>
  <c r="N69" i="54"/>
  <c r="N68" i="54"/>
  <c r="N67" i="54"/>
  <c r="N66" i="54"/>
  <c r="N65" i="54"/>
  <c r="N64" i="54"/>
  <c r="N63" i="54"/>
  <c r="N62" i="54"/>
  <c r="N61" i="54"/>
  <c r="N60" i="54"/>
  <c r="N59" i="54"/>
  <c r="N58" i="54"/>
  <c r="N57" i="54"/>
  <c r="N56" i="54"/>
  <c r="N55" i="54"/>
  <c r="N54" i="54"/>
  <c r="N53" i="54"/>
  <c r="N52" i="54"/>
  <c r="N51" i="54"/>
  <c r="N50" i="54"/>
  <c r="N49" i="54"/>
  <c r="N48" i="54"/>
  <c r="N47" i="54"/>
  <c r="N46" i="54"/>
  <c r="N45" i="54"/>
  <c r="N44" i="54"/>
  <c r="N43" i="54"/>
  <c r="N42" i="54"/>
  <c r="N41" i="54"/>
  <c r="N40" i="54"/>
  <c r="N39" i="54"/>
  <c r="N38" i="54"/>
  <c r="N37" i="54"/>
  <c r="N36" i="54"/>
  <c r="N35" i="54"/>
  <c r="N34" i="54"/>
  <c r="N33" i="54"/>
  <c r="N32" i="54"/>
  <c r="N31" i="54"/>
  <c r="N30" i="54"/>
  <c r="N29" i="54"/>
  <c r="N28" i="54"/>
  <c r="N22" i="54"/>
  <c r="N17" i="54"/>
  <c r="N26" i="54"/>
  <c r="N14" i="54"/>
  <c r="N23" i="54"/>
  <c r="N10" i="54"/>
  <c r="N16" i="54"/>
  <c r="N21" i="54"/>
  <c r="N15" i="54"/>
  <c r="N9" i="54"/>
  <c r="N6" i="54"/>
  <c r="N18" i="54"/>
  <c r="N27" i="54"/>
  <c r="N24" i="54"/>
  <c r="N12" i="54"/>
  <c r="N7" i="54"/>
  <c r="N20" i="54"/>
  <c r="N19" i="54"/>
  <c r="N4" i="54"/>
  <c r="N13" i="54"/>
  <c r="N8" i="54"/>
  <c r="N11" i="54"/>
  <c r="N25" i="54"/>
  <c r="N84" i="53"/>
  <c r="N83" i="53"/>
  <c r="N82" i="53"/>
  <c r="N81" i="53"/>
  <c r="N80" i="53"/>
  <c r="N79" i="53"/>
  <c r="N78" i="53"/>
  <c r="N77" i="53"/>
  <c r="N76" i="53"/>
  <c r="N75" i="53"/>
  <c r="N74" i="53"/>
  <c r="N73" i="53"/>
  <c r="N72" i="53"/>
  <c r="N71" i="53"/>
  <c r="N70" i="53"/>
  <c r="N69" i="53"/>
  <c r="N68" i="53"/>
  <c r="N67" i="53"/>
  <c r="N66" i="53"/>
  <c r="N65" i="53"/>
  <c r="N64" i="53"/>
  <c r="N63" i="53"/>
  <c r="N62" i="53"/>
  <c r="N61" i="53"/>
  <c r="N60" i="53"/>
  <c r="N59" i="53"/>
  <c r="N58" i="53"/>
  <c r="N57" i="53"/>
  <c r="N56" i="53"/>
  <c r="N55" i="53"/>
  <c r="N54" i="53"/>
  <c r="N53" i="53"/>
  <c r="N52" i="53"/>
  <c r="N51" i="53"/>
  <c r="N50" i="53"/>
  <c r="N49" i="53"/>
  <c r="N48" i="53"/>
  <c r="N47" i="53"/>
  <c r="N46" i="53"/>
  <c r="N45" i="53"/>
  <c r="N44" i="53"/>
  <c r="N43" i="53"/>
  <c r="N42" i="53"/>
  <c r="N41" i="53"/>
  <c r="N40" i="53"/>
  <c r="N39" i="53"/>
  <c r="N38" i="53"/>
  <c r="N37" i="53"/>
  <c r="N36" i="53"/>
  <c r="N35" i="53"/>
  <c r="N34" i="53"/>
  <c r="N33" i="53"/>
  <c r="N32" i="53"/>
  <c r="N31" i="53"/>
  <c r="N30" i="53"/>
  <c r="N29" i="53"/>
  <c r="N28" i="53"/>
  <c r="N27" i="53"/>
  <c r="N24" i="53"/>
  <c r="N11" i="53"/>
  <c r="N17" i="53"/>
  <c r="N23" i="53"/>
  <c r="N7" i="53"/>
  <c r="N20" i="53"/>
  <c r="N19" i="53"/>
  <c r="N16" i="53"/>
  <c r="N25" i="53"/>
  <c r="N8" i="53"/>
  <c r="N10" i="53"/>
  <c r="N6" i="53"/>
  <c r="N12" i="53"/>
  <c r="N4" i="53"/>
  <c r="N13" i="53"/>
  <c r="N5" i="53"/>
  <c r="N21" i="53"/>
  <c r="N18" i="53"/>
  <c r="N9" i="53"/>
  <c r="N14" i="53"/>
  <c r="N15" i="53"/>
  <c r="N26" i="53"/>
  <c r="N84" i="50"/>
  <c r="N83" i="50"/>
  <c r="N82" i="50"/>
  <c r="N81" i="50"/>
  <c r="N80" i="50"/>
  <c r="N79" i="50"/>
  <c r="N78" i="50"/>
  <c r="N77" i="50"/>
  <c r="N76" i="50"/>
  <c r="N75" i="50"/>
  <c r="N74" i="50"/>
  <c r="N73" i="50"/>
  <c r="N72" i="50"/>
  <c r="N71" i="50"/>
  <c r="N70" i="50"/>
  <c r="N69" i="50"/>
  <c r="N68" i="50"/>
  <c r="N67" i="50"/>
  <c r="N66" i="50"/>
  <c r="N65" i="50"/>
  <c r="N64" i="50"/>
  <c r="N63" i="50"/>
  <c r="N62" i="50"/>
  <c r="N61" i="50"/>
  <c r="N60" i="50"/>
  <c r="N59" i="50"/>
  <c r="N58" i="50"/>
  <c r="N57" i="50"/>
  <c r="N56" i="50"/>
  <c r="N55" i="50"/>
  <c r="N54" i="50"/>
  <c r="N53" i="50"/>
  <c r="N52" i="50"/>
  <c r="N51" i="50"/>
  <c r="N50" i="50"/>
  <c r="N49" i="50"/>
  <c r="N48" i="50"/>
  <c r="N47" i="50"/>
  <c r="N46" i="50"/>
  <c r="N45" i="50"/>
  <c r="N44" i="50"/>
  <c r="N43" i="50"/>
  <c r="N42" i="50"/>
  <c r="N41" i="50"/>
  <c r="N40" i="50"/>
  <c r="N39" i="50"/>
  <c r="N38" i="50"/>
  <c r="N37" i="50"/>
  <c r="N36" i="50"/>
  <c r="N35" i="50"/>
  <c r="N34" i="50"/>
  <c r="N33" i="50"/>
  <c r="N32" i="50"/>
  <c r="N31" i="50"/>
  <c r="N30" i="50"/>
  <c r="N29" i="50"/>
  <c r="N28" i="50"/>
  <c r="N27" i="50"/>
  <c r="N7" i="50"/>
  <c r="N13" i="50"/>
  <c r="N18" i="50"/>
  <c r="N19" i="50"/>
  <c r="N25" i="50"/>
  <c r="N10" i="50"/>
  <c r="N20" i="50"/>
  <c r="N11" i="50"/>
  <c r="N12" i="50"/>
  <c r="N24" i="50"/>
  <c r="N15" i="50"/>
  <c r="N9" i="50"/>
  <c r="N23" i="50"/>
  <c r="N17" i="50"/>
  <c r="N4" i="50"/>
  <c r="N8" i="50"/>
  <c r="N6" i="50"/>
  <c r="N14" i="50"/>
  <c r="N5" i="50"/>
  <c r="N16" i="50"/>
  <c r="N21" i="50"/>
  <c r="N22" i="50"/>
  <c r="N84" i="49"/>
  <c r="N83" i="49"/>
  <c r="N82" i="49"/>
  <c r="N81" i="49"/>
  <c r="N80" i="49"/>
  <c r="N79" i="49"/>
  <c r="N78" i="49"/>
  <c r="N77" i="49"/>
  <c r="N76" i="49"/>
  <c r="N75" i="49"/>
  <c r="N74" i="49"/>
  <c r="N73" i="49"/>
  <c r="N72" i="49"/>
  <c r="N71" i="49"/>
  <c r="N70" i="49"/>
  <c r="N69" i="49"/>
  <c r="N68" i="49"/>
  <c r="N67" i="49"/>
  <c r="N66" i="49"/>
  <c r="N65" i="49"/>
  <c r="N64" i="49"/>
  <c r="N63" i="49"/>
  <c r="N62" i="49"/>
  <c r="N61" i="49"/>
  <c r="N60" i="49"/>
  <c r="N59" i="49"/>
  <c r="N58" i="49"/>
  <c r="N57" i="49"/>
  <c r="N56" i="49"/>
  <c r="N55" i="49"/>
  <c r="N54" i="49"/>
  <c r="N53" i="49"/>
  <c r="N52" i="49"/>
  <c r="N51" i="49"/>
  <c r="N50" i="49"/>
  <c r="N49" i="49"/>
  <c r="N48" i="49"/>
  <c r="N47" i="49"/>
  <c r="N46" i="49"/>
  <c r="N45" i="49"/>
  <c r="N44" i="49"/>
  <c r="N43" i="49"/>
  <c r="N42" i="49"/>
  <c r="N41" i="49"/>
  <c r="N40" i="49"/>
  <c r="N39" i="49"/>
  <c r="N38" i="49"/>
  <c r="N37" i="49"/>
  <c r="N36" i="49"/>
  <c r="N35" i="49"/>
  <c r="N34" i="49"/>
  <c r="N33" i="49"/>
  <c r="N32" i="49"/>
  <c r="N31" i="49"/>
  <c r="N30" i="49"/>
  <c r="N29" i="49"/>
  <c r="N28" i="49"/>
  <c r="N27" i="49"/>
  <c r="N14" i="49"/>
  <c r="N9" i="49"/>
  <c r="N21" i="49"/>
  <c r="N6" i="49"/>
  <c r="N18" i="49"/>
  <c r="N20" i="49"/>
  <c r="N12" i="49"/>
  <c r="N10" i="49"/>
  <c r="N25" i="49"/>
  <c r="N17" i="49"/>
  <c r="N19" i="49"/>
  <c r="N4" i="49"/>
  <c r="N23" i="49"/>
  <c r="N24" i="49"/>
  <c r="N26" i="49"/>
  <c r="N11" i="49"/>
  <c r="N5" i="49"/>
  <c r="N22" i="49"/>
  <c r="N13" i="49"/>
  <c r="N15" i="49"/>
  <c r="N16" i="49"/>
  <c r="N7" i="49"/>
  <c r="N84" i="45"/>
  <c r="N83" i="45"/>
  <c r="N82" i="45"/>
  <c r="N81" i="45"/>
  <c r="N80" i="45"/>
  <c r="N79" i="45"/>
  <c r="N78" i="45"/>
  <c r="N77" i="45"/>
  <c r="N76" i="45"/>
  <c r="N75" i="45"/>
  <c r="N74" i="45"/>
  <c r="N73" i="45"/>
  <c r="N72" i="45"/>
  <c r="N71" i="45"/>
  <c r="N70" i="45"/>
  <c r="N69" i="45"/>
  <c r="N68" i="45"/>
  <c r="N67" i="45"/>
  <c r="N66" i="45"/>
  <c r="N65" i="45"/>
  <c r="N64" i="45"/>
  <c r="N63" i="45"/>
  <c r="N62" i="45"/>
  <c r="N61" i="45"/>
  <c r="N60" i="45"/>
  <c r="N59" i="45"/>
  <c r="N58" i="45"/>
  <c r="N57" i="45"/>
  <c r="N56" i="45"/>
  <c r="N55" i="45"/>
  <c r="N54" i="45"/>
  <c r="N53" i="45"/>
  <c r="N52" i="45"/>
  <c r="N51" i="45"/>
  <c r="N50" i="45"/>
  <c r="N49" i="45"/>
  <c r="N48" i="45"/>
  <c r="N47" i="45"/>
  <c r="N46" i="45"/>
  <c r="N45" i="45"/>
  <c r="N44" i="45"/>
  <c r="N43" i="45"/>
  <c r="N42" i="45"/>
  <c r="N41" i="45"/>
  <c r="N40" i="45"/>
  <c r="N39" i="45"/>
  <c r="N38" i="45"/>
  <c r="N37" i="45"/>
  <c r="N36" i="45"/>
  <c r="N35" i="45"/>
  <c r="N34" i="45"/>
  <c r="N33" i="45"/>
  <c r="N32" i="45"/>
  <c r="N31" i="45"/>
  <c r="N30" i="45"/>
  <c r="N29" i="45"/>
  <c r="N28" i="45"/>
  <c r="N27" i="45"/>
  <c r="N26" i="45"/>
  <c r="N25" i="45"/>
  <c r="N24" i="45"/>
  <c r="N23" i="45"/>
  <c r="N22" i="45"/>
  <c r="N21" i="45"/>
  <c r="N20" i="45"/>
  <c r="N19" i="45"/>
  <c r="N18" i="45"/>
  <c r="N17" i="45"/>
  <c r="N16" i="45"/>
  <c r="N15" i="45"/>
  <c r="N14" i="45"/>
  <c r="N13" i="45"/>
  <c r="N12" i="45"/>
  <c r="N11" i="45"/>
  <c r="N10" i="45"/>
  <c r="N9" i="45"/>
  <c r="N8" i="45"/>
  <c r="N7" i="45"/>
  <c r="N6" i="45"/>
  <c r="N5" i="45"/>
  <c r="N4" i="44"/>
  <c r="N4" i="43"/>
  <c r="N4" i="42"/>
  <c r="N4" i="41"/>
  <c r="N4" i="40"/>
  <c r="N4" i="39"/>
  <c r="N60" i="38"/>
  <c r="N57" i="37"/>
  <c r="N5" i="36"/>
  <c r="N22" i="35"/>
  <c r="N29" i="34"/>
  <c r="N20" i="33"/>
  <c r="N57" i="32"/>
  <c r="N47" i="31"/>
  <c r="N4" i="30"/>
  <c r="N24" i="29"/>
  <c r="N31" i="28"/>
  <c r="N19" i="27"/>
  <c r="N33" i="26"/>
  <c r="N30" i="25"/>
  <c r="N12" i="24"/>
  <c r="N19" i="23"/>
  <c r="N21" i="22"/>
  <c r="N5" i="47"/>
  <c r="N8" i="55"/>
  <c r="N20" i="46"/>
  <c r="N5" i="54"/>
  <c r="N22" i="53"/>
  <c r="N26" i="50"/>
  <c r="N8" i="49"/>
  <c r="N4" i="45"/>
  <c r="L78" i="44"/>
  <c r="L77" i="44"/>
  <c r="L76" i="44"/>
  <c r="L75" i="44"/>
  <c r="L74" i="44"/>
  <c r="L73" i="44"/>
  <c r="L72" i="44"/>
  <c r="L71" i="44"/>
  <c r="L70" i="44"/>
  <c r="L69" i="44"/>
  <c r="L68" i="44"/>
  <c r="L67" i="44"/>
  <c r="L66" i="44"/>
  <c r="L65" i="44"/>
  <c r="L64" i="44"/>
  <c r="L63" i="44"/>
  <c r="L62" i="44"/>
  <c r="L61" i="44"/>
  <c r="L60" i="44"/>
  <c r="L59" i="44"/>
  <c r="L58" i="44"/>
  <c r="L57" i="44"/>
  <c r="L56" i="44"/>
  <c r="L55" i="44"/>
  <c r="L54" i="44"/>
  <c r="L53" i="44"/>
  <c r="L52" i="44"/>
  <c r="L51" i="44"/>
  <c r="L50" i="44"/>
  <c r="L49" i="44"/>
  <c r="L48" i="44"/>
  <c r="L47" i="44"/>
  <c r="L46" i="44"/>
  <c r="L45" i="44"/>
  <c r="L44" i="44"/>
  <c r="L43" i="44"/>
  <c r="L42" i="44"/>
  <c r="L41" i="44"/>
  <c r="L40" i="44"/>
  <c r="L39" i="44"/>
  <c r="L38" i="44"/>
  <c r="L37" i="44"/>
  <c r="L36" i="44"/>
  <c r="L35" i="44"/>
  <c r="L34" i="44"/>
  <c r="L33" i="44"/>
  <c r="L32" i="44"/>
  <c r="L31" i="44"/>
  <c r="L30" i="44"/>
  <c r="L29" i="44"/>
  <c r="L28" i="44"/>
  <c r="L27" i="44"/>
  <c r="L26" i="44"/>
  <c r="L25" i="44"/>
  <c r="L24" i="44"/>
  <c r="L23" i="44"/>
  <c r="L22" i="44"/>
  <c r="L21" i="44"/>
  <c r="L20" i="44"/>
  <c r="L19" i="44"/>
  <c r="L18" i="44"/>
  <c r="L17" i="44"/>
  <c r="L16" i="44"/>
  <c r="L15" i="44"/>
  <c r="L14" i="44"/>
  <c r="L13" i="44"/>
  <c r="L12" i="44"/>
  <c r="L11" i="44"/>
  <c r="L10" i="44"/>
  <c r="L9" i="44"/>
  <c r="L8" i="44"/>
  <c r="L7" i="44"/>
  <c r="L6" i="44"/>
  <c r="L5" i="44"/>
  <c r="L78" i="43"/>
  <c r="L77" i="43"/>
  <c r="L76" i="43"/>
  <c r="L75" i="43"/>
  <c r="L74" i="43"/>
  <c r="L73" i="43"/>
  <c r="L72" i="43"/>
  <c r="L71" i="43"/>
  <c r="L70" i="43"/>
  <c r="L69" i="43"/>
  <c r="L68" i="43"/>
  <c r="L67" i="43"/>
  <c r="L66" i="43"/>
  <c r="L65" i="43"/>
  <c r="L64" i="43"/>
  <c r="L63" i="43"/>
  <c r="L62" i="43"/>
  <c r="L61" i="43"/>
  <c r="L60" i="43"/>
  <c r="L59" i="43"/>
  <c r="L58" i="43"/>
  <c r="L57" i="43"/>
  <c r="L56" i="43"/>
  <c r="L55" i="43"/>
  <c r="L54" i="43"/>
  <c r="L53" i="43"/>
  <c r="L52" i="43"/>
  <c r="L51" i="43"/>
  <c r="L50" i="43"/>
  <c r="L49" i="43"/>
  <c r="L48" i="43"/>
  <c r="L47" i="43"/>
  <c r="L46" i="43"/>
  <c r="L45" i="43"/>
  <c r="L44" i="43"/>
  <c r="L43" i="43"/>
  <c r="L42" i="43"/>
  <c r="L41" i="43"/>
  <c r="L40" i="43"/>
  <c r="L39" i="43"/>
  <c r="L38" i="43"/>
  <c r="L37" i="43"/>
  <c r="L36" i="43"/>
  <c r="L35" i="43"/>
  <c r="L34" i="43"/>
  <c r="L33" i="43"/>
  <c r="L32" i="43"/>
  <c r="L31" i="43"/>
  <c r="L30" i="43"/>
  <c r="L29" i="43"/>
  <c r="L28" i="43"/>
  <c r="L27" i="43"/>
  <c r="L26" i="43"/>
  <c r="L25" i="43"/>
  <c r="L24" i="43"/>
  <c r="L23" i="43"/>
  <c r="L22" i="43"/>
  <c r="L21" i="43"/>
  <c r="L20" i="43"/>
  <c r="L19" i="43"/>
  <c r="L18" i="43"/>
  <c r="L17" i="43"/>
  <c r="L16" i="43"/>
  <c r="L15" i="43"/>
  <c r="L14" i="43"/>
  <c r="L13" i="43"/>
  <c r="L12" i="43"/>
  <c r="L11" i="43"/>
  <c r="L10" i="43"/>
  <c r="L9" i="43"/>
  <c r="L8" i="43"/>
  <c r="L7" i="43"/>
  <c r="L6" i="43"/>
  <c r="L5" i="43"/>
  <c r="L78" i="42"/>
  <c r="L77" i="42"/>
  <c r="L76" i="42"/>
  <c r="L75" i="42"/>
  <c r="L74" i="42"/>
  <c r="L73" i="42"/>
  <c r="L72" i="42"/>
  <c r="L71" i="42"/>
  <c r="L70" i="42"/>
  <c r="L69" i="42"/>
  <c r="L68" i="42"/>
  <c r="L67" i="42"/>
  <c r="L66" i="42"/>
  <c r="L65" i="42"/>
  <c r="L64" i="42"/>
  <c r="L63" i="42"/>
  <c r="L62" i="42"/>
  <c r="L61" i="42"/>
  <c r="L60" i="42"/>
  <c r="L59" i="42"/>
  <c r="L58" i="42"/>
  <c r="L57" i="42"/>
  <c r="L56" i="42"/>
  <c r="L55" i="42"/>
  <c r="L54" i="42"/>
  <c r="L53" i="42"/>
  <c r="L52" i="42"/>
  <c r="L51" i="42"/>
  <c r="L50" i="42"/>
  <c r="L49" i="42"/>
  <c r="L48" i="42"/>
  <c r="L47" i="42"/>
  <c r="L46" i="42"/>
  <c r="L45" i="42"/>
  <c r="L44" i="42"/>
  <c r="L43" i="42"/>
  <c r="L42" i="42"/>
  <c r="L41" i="42"/>
  <c r="L40" i="42"/>
  <c r="L39" i="42"/>
  <c r="L38" i="42"/>
  <c r="L37" i="42"/>
  <c r="L36" i="42"/>
  <c r="L35" i="42"/>
  <c r="L34" i="42"/>
  <c r="L33" i="42"/>
  <c r="L32" i="42"/>
  <c r="L31" i="42"/>
  <c r="L30" i="42"/>
  <c r="L29" i="42"/>
  <c r="L28" i="42"/>
  <c r="L27" i="42"/>
  <c r="L26" i="42"/>
  <c r="L25" i="42"/>
  <c r="L24" i="42"/>
  <c r="L23" i="42"/>
  <c r="L22" i="42"/>
  <c r="L21" i="42"/>
  <c r="L20" i="42"/>
  <c r="L19" i="42"/>
  <c r="L18" i="42"/>
  <c r="L17" i="42"/>
  <c r="L16" i="42"/>
  <c r="L15" i="42"/>
  <c r="L14" i="42"/>
  <c r="L13" i="42"/>
  <c r="L12" i="42"/>
  <c r="L11" i="42"/>
  <c r="L10" i="42"/>
  <c r="L9" i="42"/>
  <c r="L8" i="42"/>
  <c r="L7" i="42"/>
  <c r="L6" i="42"/>
  <c r="L5" i="42"/>
  <c r="L78" i="41"/>
  <c r="L77" i="41"/>
  <c r="L76" i="41"/>
  <c r="L75" i="41"/>
  <c r="L74" i="41"/>
  <c r="L73" i="41"/>
  <c r="L72" i="41"/>
  <c r="L71" i="41"/>
  <c r="L70" i="41"/>
  <c r="L69" i="41"/>
  <c r="L68" i="41"/>
  <c r="L67" i="41"/>
  <c r="L66" i="41"/>
  <c r="L65" i="41"/>
  <c r="L64" i="41"/>
  <c r="L63" i="41"/>
  <c r="L62" i="41"/>
  <c r="L61" i="41"/>
  <c r="L60" i="41"/>
  <c r="L59" i="41"/>
  <c r="L58" i="41"/>
  <c r="L57" i="41"/>
  <c r="L56" i="41"/>
  <c r="L55" i="41"/>
  <c r="L54" i="41"/>
  <c r="L53" i="41"/>
  <c r="L52" i="41"/>
  <c r="L51" i="41"/>
  <c r="L50" i="41"/>
  <c r="L49" i="41"/>
  <c r="L48" i="41"/>
  <c r="L47" i="41"/>
  <c r="L46"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L6" i="41"/>
  <c r="L5" i="41"/>
  <c r="L78" i="40"/>
  <c r="L77" i="40"/>
  <c r="L76" i="40"/>
  <c r="L75" i="40"/>
  <c r="L74" i="40"/>
  <c r="L73" i="40"/>
  <c r="L72" i="40"/>
  <c r="L71" i="40"/>
  <c r="L70" i="40"/>
  <c r="L69" i="40"/>
  <c r="L68" i="40"/>
  <c r="L67" i="40"/>
  <c r="L66" i="40"/>
  <c r="L65" i="40"/>
  <c r="L64" i="40"/>
  <c r="L63" i="40"/>
  <c r="L62" i="40"/>
  <c r="L61" i="40"/>
  <c r="L60" i="40"/>
  <c r="L59" i="40"/>
  <c r="L58" i="40"/>
  <c r="L57" i="40"/>
  <c r="L56" i="40"/>
  <c r="L55" i="40"/>
  <c r="L54" i="40"/>
  <c r="L53" i="40"/>
  <c r="L52" i="40"/>
  <c r="L51" i="40"/>
  <c r="L50" i="40"/>
  <c r="L49" i="40"/>
  <c r="L48" i="40"/>
  <c r="L47" i="40"/>
  <c r="L46" i="40"/>
  <c r="L45" i="40"/>
  <c r="L44" i="40"/>
  <c r="L43" i="40"/>
  <c r="L42" i="40"/>
  <c r="L41" i="40"/>
  <c r="L40" i="40"/>
  <c r="L39" i="40"/>
  <c r="L38" i="40"/>
  <c r="L37" i="40"/>
  <c r="L36" i="40"/>
  <c r="L35" i="40"/>
  <c r="L34" i="40"/>
  <c r="L33" i="40"/>
  <c r="L32" i="40"/>
  <c r="L31" i="40"/>
  <c r="L30" i="40"/>
  <c r="L29" i="40"/>
  <c r="L28" i="40"/>
  <c r="L27" i="40"/>
  <c r="L26" i="40"/>
  <c r="L25" i="40"/>
  <c r="L24" i="40"/>
  <c r="L23" i="40"/>
  <c r="L22" i="40"/>
  <c r="L21" i="40"/>
  <c r="L20" i="40"/>
  <c r="L19" i="40"/>
  <c r="L18" i="40"/>
  <c r="L17" i="40"/>
  <c r="L16" i="40"/>
  <c r="L15" i="40"/>
  <c r="L14" i="40"/>
  <c r="L13" i="40"/>
  <c r="L12" i="40"/>
  <c r="L11" i="40"/>
  <c r="L10" i="40"/>
  <c r="L9" i="40"/>
  <c r="L8" i="40"/>
  <c r="L7" i="40"/>
  <c r="L6" i="40"/>
  <c r="L5" i="40"/>
  <c r="L78" i="39"/>
  <c r="L77" i="39"/>
  <c r="L76" i="39"/>
  <c r="L75" i="39"/>
  <c r="L74" i="39"/>
  <c r="L73" i="39"/>
  <c r="L72" i="39"/>
  <c r="L71" i="39"/>
  <c r="L70" i="39"/>
  <c r="L69" i="39"/>
  <c r="L68" i="39"/>
  <c r="L67" i="39"/>
  <c r="L66" i="39"/>
  <c r="L65" i="39"/>
  <c r="L64" i="39"/>
  <c r="L63" i="39"/>
  <c r="L62" i="39"/>
  <c r="L61" i="39"/>
  <c r="L60" i="39"/>
  <c r="L59" i="39"/>
  <c r="L58" i="39"/>
  <c r="L57" i="39"/>
  <c r="L56" i="39"/>
  <c r="L55" i="39"/>
  <c r="L54" i="39"/>
  <c r="L53" i="39"/>
  <c r="L52" i="39"/>
  <c r="L51" i="39"/>
  <c r="L50" i="39"/>
  <c r="L49" i="39"/>
  <c r="L48" i="39"/>
  <c r="L47" i="39"/>
  <c r="L46" i="39"/>
  <c r="L45" i="39"/>
  <c r="L44" i="39"/>
  <c r="L43" i="39"/>
  <c r="L42" i="39"/>
  <c r="L41" i="39"/>
  <c r="L40" i="39"/>
  <c r="L39" i="39"/>
  <c r="L38" i="39"/>
  <c r="L37" i="39"/>
  <c r="L36" i="39"/>
  <c r="L35" i="39"/>
  <c r="L34" i="39"/>
  <c r="L33" i="39"/>
  <c r="L32" i="39"/>
  <c r="L31" i="39"/>
  <c r="L27" i="39"/>
  <c r="L21" i="39"/>
  <c r="L29" i="39"/>
  <c r="L25" i="39"/>
  <c r="L30" i="39"/>
  <c r="L23" i="39"/>
  <c r="L8" i="39"/>
  <c r="L28" i="39"/>
  <c r="L22" i="39"/>
  <c r="L19" i="39"/>
  <c r="L5" i="39"/>
  <c r="L11" i="39"/>
  <c r="L7" i="39"/>
  <c r="L18" i="39"/>
  <c r="L12" i="39"/>
  <c r="L14" i="39"/>
  <c r="L16" i="39"/>
  <c r="L26" i="39"/>
  <c r="L13" i="39"/>
  <c r="L10" i="39"/>
  <c r="L24" i="39"/>
  <c r="L20" i="39"/>
  <c r="L15" i="39"/>
  <c r="L9" i="39"/>
  <c r="L6" i="39"/>
  <c r="L78" i="38"/>
  <c r="L77" i="38"/>
  <c r="L76" i="38"/>
  <c r="L75" i="38"/>
  <c r="L74" i="38"/>
  <c r="L73" i="38"/>
  <c r="L72" i="38"/>
  <c r="L71" i="38"/>
  <c r="L70" i="38"/>
  <c r="L69" i="38"/>
  <c r="L59" i="38"/>
  <c r="L55" i="38"/>
  <c r="L4" i="38"/>
  <c r="L66" i="38"/>
  <c r="L8" i="38"/>
  <c r="L7" i="38"/>
  <c r="L31" i="38"/>
  <c r="L50" i="38"/>
  <c r="L13" i="38"/>
  <c r="L34" i="38"/>
  <c r="L22" i="38"/>
  <c r="L21" i="38"/>
  <c r="L53" i="38"/>
  <c r="L37" i="38"/>
  <c r="L65" i="38"/>
  <c r="L62" i="38"/>
  <c r="L42" i="38"/>
  <c r="L45" i="38"/>
  <c r="L52" i="38"/>
  <c r="L64" i="38"/>
  <c r="L68" i="38"/>
  <c r="L54" i="38"/>
  <c r="L41" i="38"/>
  <c r="L5" i="38"/>
  <c r="L47" i="38"/>
  <c r="L14" i="38"/>
  <c r="L49" i="38"/>
  <c r="L48" i="38"/>
  <c r="L28" i="38"/>
  <c r="L18" i="38"/>
  <c r="L9" i="38"/>
  <c r="L39" i="38"/>
  <c r="L44" i="38"/>
  <c r="L33" i="38"/>
  <c r="L58" i="38"/>
  <c r="L11" i="38"/>
  <c r="L25" i="38"/>
  <c r="L19" i="38"/>
  <c r="L57" i="38"/>
  <c r="L24" i="38"/>
  <c r="L46" i="38"/>
  <c r="L27" i="38"/>
  <c r="L30" i="38"/>
  <c r="L38" i="38"/>
  <c r="L16" i="38"/>
  <c r="L63" i="38"/>
  <c r="L12" i="38"/>
  <c r="L35" i="38"/>
  <c r="L56" i="38"/>
  <c r="L51" i="38"/>
  <c r="L10" i="38"/>
  <c r="L6" i="38"/>
  <c r="L20" i="38"/>
  <c r="L32" i="38"/>
  <c r="L67" i="38"/>
  <c r="L61" i="38"/>
  <c r="L36" i="38"/>
  <c r="L26" i="38"/>
  <c r="L40" i="38"/>
  <c r="L23" i="38"/>
  <c r="L15" i="38"/>
  <c r="L17" i="38"/>
  <c r="L29" i="38"/>
  <c r="L43" i="38"/>
  <c r="L78" i="37"/>
  <c r="L77" i="37"/>
  <c r="L76" i="37"/>
  <c r="L75" i="37"/>
  <c r="L74" i="37"/>
  <c r="L73" i="37"/>
  <c r="L72" i="37"/>
  <c r="L71" i="37"/>
  <c r="L70" i="37"/>
  <c r="L69" i="37"/>
  <c r="L68" i="37"/>
  <c r="L67" i="37"/>
  <c r="L66" i="37"/>
  <c r="L65" i="37"/>
  <c r="L64" i="37"/>
  <c r="L63" i="37"/>
  <c r="L62" i="37"/>
  <c r="L61" i="37"/>
  <c r="L31" i="37"/>
  <c r="L25" i="37"/>
  <c r="L15" i="37"/>
  <c r="L60" i="37"/>
  <c r="L49" i="37"/>
  <c r="L24" i="37"/>
  <c r="L4" i="37"/>
  <c r="L5" i="37"/>
  <c r="L18" i="37"/>
  <c r="L43" i="37"/>
  <c r="L8" i="37"/>
  <c r="L50" i="37"/>
  <c r="L23" i="37"/>
  <c r="L52" i="37"/>
  <c r="L29" i="37"/>
  <c r="L6" i="37"/>
  <c r="L38" i="37"/>
  <c r="L19" i="37"/>
  <c r="L54" i="37"/>
  <c r="L46" i="37"/>
  <c r="L47" i="37"/>
  <c r="L12" i="37"/>
  <c r="L41" i="37"/>
  <c r="L9" i="37"/>
  <c r="L20" i="37"/>
  <c r="L59" i="37"/>
  <c r="L32" i="37"/>
  <c r="L58" i="37"/>
  <c r="L40" i="37"/>
  <c r="L36" i="37"/>
  <c r="L39" i="37"/>
  <c r="L30" i="37"/>
  <c r="L48" i="37"/>
  <c r="L44" i="37"/>
  <c r="L14" i="37"/>
  <c r="L26" i="37"/>
  <c r="L13" i="37"/>
  <c r="L55" i="37"/>
  <c r="L10" i="37"/>
  <c r="L33" i="37"/>
  <c r="L53" i="37"/>
  <c r="L34" i="37"/>
  <c r="L7" i="37"/>
  <c r="L28" i="37"/>
  <c r="L11" i="37"/>
  <c r="L21" i="37"/>
  <c r="L27" i="37"/>
  <c r="L37" i="37"/>
  <c r="L17" i="37"/>
  <c r="L16" i="37"/>
  <c r="L35" i="37"/>
  <c r="L51" i="37"/>
  <c r="L42" i="37"/>
  <c r="L45" i="37"/>
  <c r="L22" i="37"/>
  <c r="L56" i="37"/>
  <c r="L78" i="36"/>
  <c r="L77" i="36"/>
  <c r="L76" i="36"/>
  <c r="L75" i="36"/>
  <c r="L74" i="36"/>
  <c r="L73" i="36"/>
  <c r="L72" i="36"/>
  <c r="L71" i="36"/>
  <c r="L70" i="36"/>
  <c r="L69" i="36"/>
  <c r="L68" i="36"/>
  <c r="L67" i="36"/>
  <c r="L66" i="36"/>
  <c r="L65" i="36"/>
  <c r="L64" i="36"/>
  <c r="L63" i="36"/>
  <c r="L62" i="36"/>
  <c r="L61" i="36"/>
  <c r="L60" i="36"/>
  <c r="L59" i="36"/>
  <c r="L58" i="36"/>
  <c r="L57" i="36"/>
  <c r="L56" i="36"/>
  <c r="L55" i="36"/>
  <c r="L54" i="36"/>
  <c r="L53" i="36"/>
  <c r="L52" i="36"/>
  <c r="L51" i="36"/>
  <c r="L50" i="36"/>
  <c r="L49" i="36"/>
  <c r="L48" i="36"/>
  <c r="L47" i="36"/>
  <c r="L46" i="36"/>
  <c r="L45" i="36"/>
  <c r="L44" i="36"/>
  <c r="L43" i="36"/>
  <c r="L29" i="36"/>
  <c r="L39" i="36"/>
  <c r="L13" i="36"/>
  <c r="L21" i="36"/>
  <c r="L6" i="36"/>
  <c r="L19" i="36"/>
  <c r="L42" i="36"/>
  <c r="L35" i="36"/>
  <c r="L8" i="36"/>
  <c r="L41" i="36"/>
  <c r="L22" i="36"/>
  <c r="L20" i="36"/>
  <c r="L25" i="36"/>
  <c r="L12" i="36"/>
  <c r="L36" i="36"/>
  <c r="L11" i="36"/>
  <c r="L33" i="36"/>
  <c r="L37" i="36"/>
  <c r="L4" i="36"/>
  <c r="L18" i="36"/>
  <c r="L34" i="36"/>
  <c r="L30" i="36"/>
  <c r="L26" i="36"/>
  <c r="L15" i="36"/>
  <c r="L14" i="36"/>
  <c r="L7" i="36"/>
  <c r="L24" i="36"/>
  <c r="L27" i="36"/>
  <c r="L16" i="36"/>
  <c r="L28" i="36"/>
  <c r="L40" i="36"/>
  <c r="L32" i="36"/>
  <c r="L10" i="36"/>
  <c r="L9" i="36"/>
  <c r="L17" i="36"/>
  <c r="L31" i="36"/>
  <c r="L38" i="36"/>
  <c r="L23" i="36"/>
  <c r="L78" i="35"/>
  <c r="L77" i="35"/>
  <c r="L76" i="35"/>
  <c r="L75" i="35"/>
  <c r="L74" i="35"/>
  <c r="L73" i="35"/>
  <c r="L72" i="35"/>
  <c r="L71" i="35"/>
  <c r="L70" i="35"/>
  <c r="L69" i="35"/>
  <c r="L68" i="35"/>
  <c r="L67" i="35"/>
  <c r="L66" i="35"/>
  <c r="L65" i="35"/>
  <c r="L64" i="35"/>
  <c r="L63" i="35"/>
  <c r="L62" i="35"/>
  <c r="L61" i="35"/>
  <c r="L60" i="35"/>
  <c r="L59" i="35"/>
  <c r="L58" i="35"/>
  <c r="L57" i="35"/>
  <c r="L56" i="35"/>
  <c r="L55" i="35"/>
  <c r="L54" i="35"/>
  <c r="L53" i="35"/>
  <c r="L52" i="35"/>
  <c r="L51" i="35"/>
  <c r="L50" i="35"/>
  <c r="L49" i="35"/>
  <c r="L48" i="35"/>
  <c r="L47" i="35"/>
  <c r="L46" i="35"/>
  <c r="L45" i="35"/>
  <c r="L44" i="35"/>
  <c r="L43" i="35"/>
  <c r="L42" i="35"/>
  <c r="L41" i="35"/>
  <c r="L40" i="35"/>
  <c r="L39" i="35"/>
  <c r="L38" i="35"/>
  <c r="L37" i="35"/>
  <c r="L36" i="35"/>
  <c r="L35" i="35"/>
  <c r="L34" i="35"/>
  <c r="L33" i="35"/>
  <c r="L32" i="35"/>
  <c r="L26" i="35"/>
  <c r="L21" i="35"/>
  <c r="L11" i="35"/>
  <c r="L16" i="35"/>
  <c r="L23" i="35"/>
  <c r="L6" i="35"/>
  <c r="L27" i="35"/>
  <c r="L10" i="35"/>
  <c r="L18" i="35"/>
  <c r="L12" i="35"/>
  <c r="L13" i="35"/>
  <c r="L20" i="35"/>
  <c r="L15" i="35"/>
  <c r="L25" i="35"/>
  <c r="L30" i="35"/>
  <c r="L24" i="35"/>
  <c r="L17" i="35"/>
  <c r="L14" i="35"/>
  <c r="L5" i="35"/>
  <c r="L19" i="35"/>
  <c r="L4" i="35"/>
  <c r="L8" i="35"/>
  <c r="L28" i="35"/>
  <c r="L31" i="35"/>
  <c r="L29" i="35"/>
  <c r="L9" i="35"/>
  <c r="L78" i="34"/>
  <c r="L77" i="34"/>
  <c r="L76" i="34"/>
  <c r="L75" i="34"/>
  <c r="L74" i="34"/>
  <c r="L73" i="34"/>
  <c r="L72" i="34"/>
  <c r="L71" i="34"/>
  <c r="L70" i="34"/>
  <c r="L69" i="34"/>
  <c r="L68" i="34"/>
  <c r="L67" i="34"/>
  <c r="L66" i="34"/>
  <c r="L65" i="34"/>
  <c r="L64" i="34"/>
  <c r="L63" i="34"/>
  <c r="L62" i="34"/>
  <c r="L61" i="34"/>
  <c r="L60" i="34"/>
  <c r="L59" i="34"/>
  <c r="L58" i="34"/>
  <c r="L57" i="34"/>
  <c r="L56" i="34"/>
  <c r="L55" i="34"/>
  <c r="L54" i="34"/>
  <c r="L53" i="34"/>
  <c r="L52" i="34"/>
  <c r="L51" i="34"/>
  <c r="L50" i="34"/>
  <c r="L49" i="34"/>
  <c r="L48" i="34"/>
  <c r="L47" i="34"/>
  <c r="L46" i="34"/>
  <c r="L45" i="34"/>
  <c r="L44" i="34"/>
  <c r="L43" i="34"/>
  <c r="L42" i="34"/>
  <c r="L41" i="34"/>
  <c r="L40" i="34"/>
  <c r="L39" i="34"/>
  <c r="L38" i="34"/>
  <c r="L37" i="34"/>
  <c r="L36" i="34"/>
  <c r="L22" i="34"/>
  <c r="L12" i="34"/>
  <c r="L17" i="34"/>
  <c r="L27" i="34"/>
  <c r="L7" i="34"/>
  <c r="L34" i="34"/>
  <c r="L26" i="34"/>
  <c r="L20" i="34"/>
  <c r="L14" i="34"/>
  <c r="L15" i="34"/>
  <c r="L4" i="34"/>
  <c r="L16" i="34"/>
  <c r="L30" i="34"/>
  <c r="L19" i="34"/>
  <c r="L21" i="34"/>
  <c r="L32" i="34"/>
  <c r="L24" i="34"/>
  <c r="L6" i="34"/>
  <c r="L13" i="34"/>
  <c r="L18" i="34"/>
  <c r="L35" i="34"/>
  <c r="L28" i="34"/>
  <c r="L8" i="34"/>
  <c r="L33" i="34"/>
  <c r="L25" i="34"/>
  <c r="L10" i="34"/>
  <c r="L11" i="34"/>
  <c r="L23" i="34"/>
  <c r="L9" i="34"/>
  <c r="L78" i="33"/>
  <c r="L77" i="33"/>
  <c r="L76" i="33"/>
  <c r="L75" i="33"/>
  <c r="L74" i="33"/>
  <c r="L73" i="33"/>
  <c r="L72" i="33"/>
  <c r="L71" i="33"/>
  <c r="L70" i="33"/>
  <c r="L69" i="33"/>
  <c r="L68" i="33"/>
  <c r="L67" i="33"/>
  <c r="L66" i="33"/>
  <c r="L65" i="33"/>
  <c r="L64" i="33"/>
  <c r="L63" i="33"/>
  <c r="L62" i="33"/>
  <c r="L61" i="33"/>
  <c r="L60" i="33"/>
  <c r="L59" i="33"/>
  <c r="L58" i="33"/>
  <c r="L57" i="33"/>
  <c r="L56" i="33"/>
  <c r="L55" i="33"/>
  <c r="L54" i="33"/>
  <c r="L53" i="33"/>
  <c r="L52" i="33"/>
  <c r="L51" i="33"/>
  <c r="L50" i="33"/>
  <c r="L49" i="33"/>
  <c r="L48" i="33"/>
  <c r="L47" i="33"/>
  <c r="L46" i="33"/>
  <c r="L45" i="33"/>
  <c r="L44" i="33"/>
  <c r="L43" i="33"/>
  <c r="L42" i="33"/>
  <c r="L41" i="33"/>
  <c r="L40" i="33"/>
  <c r="L39" i="33"/>
  <c r="L38" i="33"/>
  <c r="L37" i="33"/>
  <c r="L36" i="33"/>
  <c r="L35" i="33"/>
  <c r="L34" i="33"/>
  <c r="L33" i="33"/>
  <c r="L32" i="33"/>
  <c r="L26" i="33"/>
  <c r="L29" i="33"/>
  <c r="L27" i="33"/>
  <c r="L6" i="33"/>
  <c r="L5" i="33"/>
  <c r="L31" i="33"/>
  <c r="L24" i="33"/>
  <c r="L22" i="33"/>
  <c r="L19" i="33"/>
  <c r="L4" i="33"/>
  <c r="L18" i="33"/>
  <c r="L16" i="33"/>
  <c r="L7" i="33"/>
  <c r="L28" i="33"/>
  <c r="L14" i="33"/>
  <c r="L25" i="33"/>
  <c r="L10" i="33"/>
  <c r="L11" i="33"/>
  <c r="L23" i="33"/>
  <c r="L17" i="33"/>
  <c r="L21" i="33"/>
  <c r="L9" i="33"/>
  <c r="L13" i="33"/>
  <c r="L8" i="33"/>
  <c r="L12" i="33"/>
  <c r="L15" i="33"/>
  <c r="L78" i="32"/>
  <c r="L77" i="32"/>
  <c r="L76" i="32"/>
  <c r="L75" i="32"/>
  <c r="L74" i="32"/>
  <c r="L73" i="32"/>
  <c r="L72" i="32"/>
  <c r="L71" i="32"/>
  <c r="L70" i="32"/>
  <c r="L69" i="32"/>
  <c r="L17" i="32"/>
  <c r="L24" i="32"/>
  <c r="L7" i="32"/>
  <c r="L19" i="32"/>
  <c r="L64" i="32"/>
  <c r="L36" i="32"/>
  <c r="L20" i="32"/>
  <c r="L31" i="32"/>
  <c r="L61" i="32"/>
  <c r="L54" i="32"/>
  <c r="L50" i="32"/>
  <c r="L35" i="32"/>
  <c r="L58" i="32"/>
  <c r="L56" i="32"/>
  <c r="L8" i="32"/>
  <c r="L68" i="32"/>
  <c r="L65" i="32"/>
  <c r="L28" i="32"/>
  <c r="L62" i="32"/>
  <c r="L22" i="32"/>
  <c r="L46" i="32"/>
  <c r="L67" i="32"/>
  <c r="L16" i="32"/>
  <c r="L60" i="32"/>
  <c r="L38" i="32"/>
  <c r="L52" i="32"/>
  <c r="L45" i="32"/>
  <c r="L15" i="32"/>
  <c r="L25" i="32"/>
  <c r="L42" i="32"/>
  <c r="L43" i="32"/>
  <c r="L27" i="32"/>
  <c r="L12" i="32"/>
  <c r="L44" i="32"/>
  <c r="L10" i="32"/>
  <c r="L41" i="32"/>
  <c r="L66" i="32"/>
  <c r="L55" i="32"/>
  <c r="L21" i="32"/>
  <c r="L30" i="32"/>
  <c r="L47" i="32"/>
  <c r="L14" i="32"/>
  <c r="L33" i="32"/>
  <c r="L4" i="32"/>
  <c r="L29" i="32"/>
  <c r="L48" i="32"/>
  <c r="L59" i="32"/>
  <c r="L51" i="32"/>
  <c r="L32" i="32"/>
  <c r="L53" i="32"/>
  <c r="L6" i="32"/>
  <c r="L23" i="32"/>
  <c r="L11" i="32"/>
  <c r="L5" i="32"/>
  <c r="L39" i="32"/>
  <c r="L63" i="32"/>
  <c r="L13" i="32"/>
  <c r="L9" i="32"/>
  <c r="L49" i="32"/>
  <c r="L18" i="32"/>
  <c r="L26" i="32"/>
  <c r="L40" i="32"/>
  <c r="L37" i="32"/>
  <c r="L34" i="32"/>
  <c r="L78" i="31"/>
  <c r="L77" i="31"/>
  <c r="L76" i="31"/>
  <c r="L75" i="31"/>
  <c r="L74" i="31"/>
  <c r="L73" i="31"/>
  <c r="L72" i="31"/>
  <c r="L71" i="31"/>
  <c r="L70" i="31"/>
  <c r="L69" i="31"/>
  <c r="L68" i="31"/>
  <c r="L67" i="31"/>
  <c r="L66" i="31"/>
  <c r="L65" i="31"/>
  <c r="L64" i="31"/>
  <c r="L63" i="31"/>
  <c r="L55" i="31"/>
  <c r="L54" i="31"/>
  <c r="L49" i="31"/>
  <c r="L15" i="31"/>
  <c r="L6" i="31"/>
  <c r="L37" i="31"/>
  <c r="L43" i="31"/>
  <c r="L45" i="31"/>
  <c r="L28" i="31"/>
  <c r="L39" i="31"/>
  <c r="L8" i="31"/>
  <c r="L24" i="31"/>
  <c r="L46" i="31"/>
  <c r="L11" i="31"/>
  <c r="L7" i="31"/>
  <c r="L58" i="31"/>
  <c r="L42" i="31"/>
  <c r="L10" i="31"/>
  <c r="L36" i="31"/>
  <c r="L51" i="31"/>
  <c r="L12" i="31"/>
  <c r="L38" i="31"/>
  <c r="L25" i="31"/>
  <c r="L52" i="31"/>
  <c r="L34" i="31"/>
  <c r="L33" i="31"/>
  <c r="L53" i="31"/>
  <c r="L44" i="31"/>
  <c r="L29" i="31"/>
  <c r="L13" i="31"/>
  <c r="L20" i="31"/>
  <c r="L59" i="31"/>
  <c r="L26" i="31"/>
  <c r="L30" i="31"/>
  <c r="L57" i="31"/>
  <c r="L4" i="31"/>
  <c r="L50" i="31"/>
  <c r="L21" i="31"/>
  <c r="L14" i="31"/>
  <c r="L61" i="31"/>
  <c r="L16" i="31"/>
  <c r="L60" i="31"/>
  <c r="L35" i="31"/>
  <c r="L31" i="31"/>
  <c r="L18" i="31"/>
  <c r="L9" i="31"/>
  <c r="L40" i="31"/>
  <c r="L62" i="31"/>
  <c r="L41" i="31"/>
  <c r="L22" i="31"/>
  <c r="L48" i="31"/>
  <c r="L17" i="31"/>
  <c r="L19" i="31"/>
  <c r="L5" i="31"/>
  <c r="L56" i="31"/>
  <c r="L27" i="31"/>
  <c r="L23" i="31"/>
  <c r="L32" i="31"/>
  <c r="L78" i="30"/>
  <c r="L77" i="30"/>
  <c r="L76" i="30"/>
  <c r="L75" i="30"/>
  <c r="L74" i="30"/>
  <c r="L73" i="30"/>
  <c r="L72" i="30"/>
  <c r="L71" i="30"/>
  <c r="L70" i="30"/>
  <c r="L69" i="30"/>
  <c r="L68" i="30"/>
  <c r="L67" i="30"/>
  <c r="L66" i="30"/>
  <c r="L65" i="30"/>
  <c r="L64" i="30"/>
  <c r="L63" i="30"/>
  <c r="L62" i="30"/>
  <c r="L61" i="30"/>
  <c r="L60" i="30"/>
  <c r="L59" i="30"/>
  <c r="L58" i="30"/>
  <c r="L57" i="30"/>
  <c r="L56" i="30"/>
  <c r="L55" i="30"/>
  <c r="L54" i="30"/>
  <c r="L53" i="30"/>
  <c r="L52" i="30"/>
  <c r="L51" i="30"/>
  <c r="L50" i="30"/>
  <c r="L49" i="30"/>
  <c r="L48" i="30"/>
  <c r="L47" i="30"/>
  <c r="L46" i="30"/>
  <c r="L45" i="30"/>
  <c r="L44" i="30"/>
  <c r="L43" i="30"/>
  <c r="L16" i="30"/>
  <c r="L14" i="30"/>
  <c r="L33" i="30"/>
  <c r="L15" i="30"/>
  <c r="L9" i="30"/>
  <c r="L24" i="30"/>
  <c r="L11" i="30"/>
  <c r="L32" i="30"/>
  <c r="L39" i="30"/>
  <c r="L12" i="30"/>
  <c r="L13" i="30"/>
  <c r="L7" i="30"/>
  <c r="L29" i="30"/>
  <c r="L10" i="30"/>
  <c r="L34" i="30"/>
  <c r="L38" i="30"/>
  <c r="L27" i="30"/>
  <c r="L36" i="30"/>
  <c r="L25" i="30"/>
  <c r="L18" i="30"/>
  <c r="L22" i="30"/>
  <c r="L30" i="30"/>
  <c r="L41" i="30"/>
  <c r="L19" i="30"/>
  <c r="L42" i="30"/>
  <c r="L37" i="30"/>
  <c r="L35" i="30"/>
  <c r="L28" i="30"/>
  <c r="L40" i="30"/>
  <c r="L21" i="30"/>
  <c r="L23" i="30"/>
  <c r="L5" i="30"/>
  <c r="L6" i="30"/>
  <c r="L31" i="30"/>
  <c r="L17" i="30"/>
  <c r="L20" i="30"/>
  <c r="L8" i="30"/>
  <c r="L26" i="30"/>
  <c r="L78" i="29"/>
  <c r="L77" i="29"/>
  <c r="L76" i="29"/>
  <c r="L75" i="29"/>
  <c r="L74" i="29"/>
  <c r="L73" i="29"/>
  <c r="L72" i="29"/>
  <c r="L71" i="29"/>
  <c r="L70" i="29"/>
  <c r="L69" i="29"/>
  <c r="L68" i="29"/>
  <c r="L67" i="29"/>
  <c r="L66" i="29"/>
  <c r="L65" i="29"/>
  <c r="L64" i="29"/>
  <c r="L63" i="29"/>
  <c r="L62" i="29"/>
  <c r="L61" i="29"/>
  <c r="L60" i="29"/>
  <c r="L59" i="29"/>
  <c r="L58" i="29"/>
  <c r="L57" i="29"/>
  <c r="L56" i="29"/>
  <c r="L55" i="29"/>
  <c r="L54" i="29"/>
  <c r="L53" i="29"/>
  <c r="L52" i="29"/>
  <c r="L51" i="29"/>
  <c r="L50" i="29"/>
  <c r="L49" i="29"/>
  <c r="L48" i="29"/>
  <c r="L47" i="29"/>
  <c r="L46" i="29"/>
  <c r="L45" i="29"/>
  <c r="L44" i="29"/>
  <c r="L43" i="29"/>
  <c r="L42" i="29"/>
  <c r="L41" i="29"/>
  <c r="L40" i="29"/>
  <c r="L39" i="29"/>
  <c r="L38" i="29"/>
  <c r="L37" i="29"/>
  <c r="L36" i="29"/>
  <c r="L35" i="29"/>
  <c r="L34" i="29"/>
  <c r="L33" i="29"/>
  <c r="L32" i="29"/>
  <c r="L31" i="29"/>
  <c r="L25" i="29"/>
  <c r="L21" i="29"/>
  <c r="L5" i="29"/>
  <c r="L30" i="29"/>
  <c r="L11" i="29"/>
  <c r="L12" i="29"/>
  <c r="L8" i="29"/>
  <c r="L16" i="29"/>
  <c r="L22" i="29"/>
  <c r="L10" i="29"/>
  <c r="L4" i="29"/>
  <c r="L7" i="29"/>
  <c r="L23" i="29"/>
  <c r="L19" i="29"/>
  <c r="L14" i="29"/>
  <c r="L13" i="29"/>
  <c r="L26" i="29"/>
  <c r="L20" i="29"/>
  <c r="L27" i="29"/>
  <c r="L17" i="29"/>
  <c r="L15" i="29"/>
  <c r="L29" i="29"/>
  <c r="L18" i="29"/>
  <c r="L6" i="29"/>
  <c r="L9" i="29"/>
  <c r="L78" i="28"/>
  <c r="L77" i="28"/>
  <c r="L76" i="28"/>
  <c r="L75" i="28"/>
  <c r="L74" i="28"/>
  <c r="L73" i="28"/>
  <c r="L72" i="28"/>
  <c r="L71" i="28"/>
  <c r="L70" i="28"/>
  <c r="L69" i="28"/>
  <c r="L68" i="28"/>
  <c r="L67" i="28"/>
  <c r="L66" i="28"/>
  <c r="L65" i="28"/>
  <c r="L64" i="28"/>
  <c r="L63" i="28"/>
  <c r="L62" i="28"/>
  <c r="L61" i="28"/>
  <c r="L60" i="28"/>
  <c r="L59" i="28"/>
  <c r="L58" i="28"/>
  <c r="L57" i="28"/>
  <c r="L56" i="28"/>
  <c r="L55" i="28"/>
  <c r="L54" i="28"/>
  <c r="L53" i="28"/>
  <c r="L52" i="28"/>
  <c r="L51" i="28"/>
  <c r="L50" i="28"/>
  <c r="L49" i="28"/>
  <c r="L48" i="28"/>
  <c r="L47" i="28"/>
  <c r="L46" i="28"/>
  <c r="L45" i="28"/>
  <c r="L44" i="28"/>
  <c r="L43" i="28"/>
  <c r="L42" i="28"/>
  <c r="L41" i="28"/>
  <c r="L40" i="28"/>
  <c r="L39" i="28"/>
  <c r="L38" i="28"/>
  <c r="L37" i="28"/>
  <c r="L36" i="28"/>
  <c r="L30" i="28"/>
  <c r="L35" i="28"/>
  <c r="L19" i="28"/>
  <c r="L33" i="28"/>
  <c r="L27" i="28"/>
  <c r="L25" i="28"/>
  <c r="L24" i="28"/>
  <c r="L11" i="28"/>
  <c r="L28" i="28"/>
  <c r="L20" i="28"/>
  <c r="L14" i="28"/>
  <c r="L5" i="28"/>
  <c r="L29" i="28"/>
  <c r="L22" i="28"/>
  <c r="L9" i="28"/>
  <c r="L21" i="28"/>
  <c r="L26" i="28"/>
  <c r="L8" i="28"/>
  <c r="L4" i="28"/>
  <c r="L23" i="28"/>
  <c r="L13" i="28"/>
  <c r="L34" i="28"/>
  <c r="L12" i="28"/>
  <c r="L10" i="28"/>
  <c r="L32" i="28"/>
  <c r="L6" i="28"/>
  <c r="L17" i="28"/>
  <c r="L15" i="28"/>
  <c r="L18" i="28"/>
  <c r="L7" i="28"/>
  <c r="L16" i="28"/>
  <c r="L78" i="27"/>
  <c r="L77" i="27"/>
  <c r="L76" i="27"/>
  <c r="L75" i="27"/>
  <c r="L74" i="27"/>
  <c r="L73" i="27"/>
  <c r="L72" i="27"/>
  <c r="L71" i="27"/>
  <c r="L70" i="27"/>
  <c r="L69" i="27"/>
  <c r="L68" i="27"/>
  <c r="L67" i="27"/>
  <c r="L66" i="27"/>
  <c r="L65" i="27"/>
  <c r="L64" i="27"/>
  <c r="L63" i="27"/>
  <c r="L62" i="27"/>
  <c r="L61" i="27"/>
  <c r="L60" i="27"/>
  <c r="L59" i="27"/>
  <c r="L58" i="27"/>
  <c r="L57" i="27"/>
  <c r="L56" i="27"/>
  <c r="L55" i="27"/>
  <c r="L54" i="27"/>
  <c r="L53" i="27"/>
  <c r="L52" i="27"/>
  <c r="L51" i="27"/>
  <c r="L50" i="27"/>
  <c r="L49" i="27"/>
  <c r="L48" i="27"/>
  <c r="L47" i="27"/>
  <c r="L46" i="27"/>
  <c r="L45" i="27"/>
  <c r="L44" i="27"/>
  <c r="L43" i="27"/>
  <c r="L42" i="27"/>
  <c r="L41" i="27"/>
  <c r="L40" i="27"/>
  <c r="L39" i="27"/>
  <c r="L38" i="27"/>
  <c r="L37" i="27"/>
  <c r="L36" i="27"/>
  <c r="L35" i="27"/>
  <c r="L34" i="27"/>
  <c r="L33" i="27"/>
  <c r="L32" i="27"/>
  <c r="L31" i="27"/>
  <c r="L30" i="27"/>
  <c r="L13" i="27"/>
  <c r="L27" i="27"/>
  <c r="L17" i="27"/>
  <c r="L24" i="27"/>
  <c r="L4" i="27"/>
  <c r="L7" i="27"/>
  <c r="L26" i="27"/>
  <c r="L14" i="27"/>
  <c r="L8" i="27"/>
  <c r="L10" i="27"/>
  <c r="L28" i="27"/>
  <c r="L9" i="27"/>
  <c r="L25" i="27"/>
  <c r="L16" i="27"/>
  <c r="L21" i="27"/>
  <c r="L15" i="27"/>
  <c r="L23" i="27"/>
  <c r="L18" i="27"/>
  <c r="L12" i="27"/>
  <c r="L11" i="27"/>
  <c r="L22" i="27"/>
  <c r="L6" i="27"/>
  <c r="L29" i="27"/>
  <c r="L20" i="27"/>
  <c r="L5" i="27"/>
  <c r="L78" i="26"/>
  <c r="L77" i="26"/>
  <c r="L76" i="26"/>
  <c r="L75" i="26"/>
  <c r="L74" i="26"/>
  <c r="L73" i="26"/>
  <c r="L72" i="26"/>
  <c r="L71" i="26"/>
  <c r="L70" i="26"/>
  <c r="L69" i="26"/>
  <c r="L68" i="26"/>
  <c r="L67" i="26"/>
  <c r="L66" i="26"/>
  <c r="L44" i="26"/>
  <c r="L63" i="26"/>
  <c r="L59" i="26"/>
  <c r="L23" i="26"/>
  <c r="L17" i="26"/>
  <c r="L41" i="26"/>
  <c r="L8" i="26"/>
  <c r="L54" i="26"/>
  <c r="L25" i="26"/>
  <c r="L60" i="26"/>
  <c r="L46" i="26"/>
  <c r="L30" i="26"/>
  <c r="L21" i="26"/>
  <c r="L10" i="26"/>
  <c r="L47" i="26"/>
  <c r="L24" i="26"/>
  <c r="L62" i="26"/>
  <c r="L32" i="26"/>
  <c r="L39" i="26"/>
  <c r="L43" i="26"/>
  <c r="L57" i="26"/>
  <c r="L65" i="26"/>
  <c r="L42" i="26"/>
  <c r="L20" i="26"/>
  <c r="L22" i="26"/>
  <c r="L31" i="26"/>
  <c r="L9" i="26"/>
  <c r="L61" i="26"/>
  <c r="L52" i="26"/>
  <c r="L55" i="26"/>
  <c r="L5" i="26"/>
  <c r="L56" i="26"/>
  <c r="L49" i="26"/>
  <c r="L19" i="26"/>
  <c r="L28" i="26"/>
  <c r="L48" i="26"/>
  <c r="L14" i="26"/>
  <c r="L50" i="26"/>
  <c r="L37" i="26"/>
  <c r="L12" i="26"/>
  <c r="L34" i="26"/>
  <c r="L29" i="26"/>
  <c r="L18" i="26"/>
  <c r="L26" i="26"/>
  <c r="L13" i="26"/>
  <c r="L51" i="26"/>
  <c r="L64" i="26"/>
  <c r="L6" i="26"/>
  <c r="L58" i="26"/>
  <c r="L45" i="26"/>
  <c r="L11" i="26"/>
  <c r="L36" i="26"/>
  <c r="L35" i="26"/>
  <c r="L40" i="26"/>
  <c r="L15" i="26"/>
  <c r="L16" i="26"/>
  <c r="L53" i="26"/>
  <c r="L4" i="26"/>
  <c r="L7" i="26"/>
  <c r="L38" i="26"/>
  <c r="L27" i="26"/>
  <c r="L78" i="25"/>
  <c r="L77" i="25"/>
  <c r="L76" i="25"/>
  <c r="L75" i="25"/>
  <c r="L74" i="25"/>
  <c r="L73" i="25"/>
  <c r="L72" i="25"/>
  <c r="L71" i="25"/>
  <c r="L70" i="25"/>
  <c r="L69" i="25"/>
  <c r="L68" i="25"/>
  <c r="L67" i="25"/>
  <c r="L66" i="25"/>
  <c r="L65" i="25"/>
  <c r="L64" i="25"/>
  <c r="L63" i="25"/>
  <c r="L62" i="25"/>
  <c r="L61" i="25"/>
  <c r="L60" i="25"/>
  <c r="L59" i="25"/>
  <c r="L49" i="25"/>
  <c r="L52" i="25"/>
  <c r="L33" i="25"/>
  <c r="L28" i="25"/>
  <c r="L22" i="25"/>
  <c r="L21" i="25"/>
  <c r="L41" i="25"/>
  <c r="L26" i="25"/>
  <c r="L25" i="25"/>
  <c r="L16" i="25"/>
  <c r="L45" i="25"/>
  <c r="L13" i="25"/>
  <c r="L27" i="25"/>
  <c r="L43" i="25"/>
  <c r="L42" i="25"/>
  <c r="L58" i="25"/>
  <c r="L11" i="25"/>
  <c r="L53" i="25"/>
  <c r="L35" i="25"/>
  <c r="L50" i="25"/>
  <c r="L48" i="25"/>
  <c r="L37" i="25"/>
  <c r="L5" i="25"/>
  <c r="L46" i="25"/>
  <c r="L39" i="25"/>
  <c r="L15" i="25"/>
  <c r="L14" i="25"/>
  <c r="L24" i="25"/>
  <c r="L4" i="25"/>
  <c r="L19" i="25"/>
  <c r="L44" i="25"/>
  <c r="L6" i="25"/>
  <c r="L40" i="25"/>
  <c r="L8" i="25"/>
  <c r="L29" i="25"/>
  <c r="L10" i="25"/>
  <c r="L51" i="25"/>
  <c r="L31" i="25"/>
  <c r="L57" i="25"/>
  <c r="L38" i="25"/>
  <c r="L7" i="25"/>
  <c r="L20" i="25"/>
  <c r="L9" i="25"/>
  <c r="L36" i="25"/>
  <c r="L12" i="25"/>
  <c r="L18" i="25"/>
  <c r="L34" i="25"/>
  <c r="L23" i="25"/>
  <c r="L47" i="25"/>
  <c r="L54" i="25"/>
  <c r="L17" i="25"/>
  <c r="L56" i="25"/>
  <c r="L32" i="25"/>
  <c r="L78" i="24"/>
  <c r="L77" i="24"/>
  <c r="L76" i="24"/>
  <c r="L75" i="24"/>
  <c r="L74" i="24"/>
  <c r="L73" i="24"/>
  <c r="L72" i="24"/>
  <c r="L71" i="24"/>
  <c r="L70" i="24"/>
  <c r="L69" i="24"/>
  <c r="L68" i="24"/>
  <c r="L67" i="24"/>
  <c r="L66" i="24"/>
  <c r="L65" i="24"/>
  <c r="L64" i="24"/>
  <c r="L63" i="24"/>
  <c r="L62" i="24"/>
  <c r="L61" i="24"/>
  <c r="L60" i="24"/>
  <c r="L59" i="24"/>
  <c r="L58" i="24"/>
  <c r="L57" i="24"/>
  <c r="L56" i="24"/>
  <c r="L55" i="24"/>
  <c r="L54" i="24"/>
  <c r="L53" i="24"/>
  <c r="L52" i="24"/>
  <c r="L51" i="24"/>
  <c r="L50" i="24"/>
  <c r="L49" i="24"/>
  <c r="L48" i="24"/>
  <c r="L47" i="24"/>
  <c r="L46" i="24"/>
  <c r="L45" i="24"/>
  <c r="L44" i="24"/>
  <c r="L43" i="24"/>
  <c r="L42" i="24"/>
  <c r="L41" i="24"/>
  <c r="L21" i="24"/>
  <c r="L5" i="24"/>
  <c r="L26" i="24"/>
  <c r="L6" i="24"/>
  <c r="L28" i="24"/>
  <c r="L24" i="24"/>
  <c r="L16" i="24"/>
  <c r="L19" i="24"/>
  <c r="L10" i="24"/>
  <c r="L38" i="24"/>
  <c r="L31" i="24"/>
  <c r="L37" i="24"/>
  <c r="L20" i="24"/>
  <c r="L14" i="24"/>
  <c r="L23" i="24"/>
  <c r="L35" i="24"/>
  <c r="L11" i="24"/>
  <c r="L4" i="24"/>
  <c r="L15" i="24"/>
  <c r="L33" i="24"/>
  <c r="L40" i="24"/>
  <c r="L34" i="24"/>
  <c r="L13" i="24"/>
  <c r="L8" i="24"/>
  <c r="L30" i="24"/>
  <c r="L32" i="24"/>
  <c r="L17" i="24"/>
  <c r="L36" i="24"/>
  <c r="L39" i="24"/>
  <c r="L9" i="24"/>
  <c r="L25" i="24"/>
  <c r="L29" i="24"/>
  <c r="L27" i="24"/>
  <c r="L22" i="24"/>
  <c r="L18" i="24"/>
  <c r="L78" i="23"/>
  <c r="L77" i="23"/>
  <c r="L76" i="23"/>
  <c r="L75" i="23"/>
  <c r="L74" i="23"/>
  <c r="L73" i="23"/>
  <c r="L72" i="23"/>
  <c r="L71" i="23"/>
  <c r="L70" i="23"/>
  <c r="L69" i="23"/>
  <c r="L68" i="23"/>
  <c r="L67" i="23"/>
  <c r="L66" i="23"/>
  <c r="L65" i="23"/>
  <c r="L64" i="23"/>
  <c r="L63" i="23"/>
  <c r="L62" i="23"/>
  <c r="L61" i="23"/>
  <c r="L60" i="23"/>
  <c r="L59" i="23"/>
  <c r="L58" i="23"/>
  <c r="L57" i="23"/>
  <c r="L56" i="23"/>
  <c r="L55" i="23"/>
  <c r="L54" i="23"/>
  <c r="L53" i="23"/>
  <c r="L52" i="23"/>
  <c r="L51" i="23"/>
  <c r="L50" i="23"/>
  <c r="L49" i="23"/>
  <c r="L48" i="23"/>
  <c r="L47" i="23"/>
  <c r="L46" i="23"/>
  <c r="L45" i="23"/>
  <c r="L44" i="23"/>
  <c r="L43" i="23"/>
  <c r="L42" i="23"/>
  <c r="L41" i="23"/>
  <c r="L40" i="23"/>
  <c r="L39" i="23"/>
  <c r="L38" i="23"/>
  <c r="L37" i="23"/>
  <c r="L36" i="23"/>
  <c r="L35" i="23"/>
  <c r="L34" i="23"/>
  <c r="L33" i="23"/>
  <c r="L29" i="23"/>
  <c r="L24" i="23"/>
  <c r="L15" i="23"/>
  <c r="L10" i="23"/>
  <c r="L26" i="23"/>
  <c r="L25" i="23"/>
  <c r="L21" i="23"/>
  <c r="L28" i="23"/>
  <c r="L7" i="23"/>
  <c r="L13" i="23"/>
  <c r="L20" i="23"/>
  <c r="L8" i="23"/>
  <c r="L9" i="23"/>
  <c r="L4" i="23"/>
  <c r="L16" i="23"/>
  <c r="L23" i="23"/>
  <c r="L31" i="23"/>
  <c r="L11" i="23"/>
  <c r="L12" i="23"/>
  <c r="L5" i="23"/>
  <c r="L14" i="23"/>
  <c r="L17" i="23"/>
  <c r="L22" i="23"/>
  <c r="L32" i="23"/>
  <c r="L27" i="23"/>
  <c r="L18" i="23"/>
  <c r="L30" i="23"/>
  <c r="L78" i="22"/>
  <c r="L77" i="22"/>
  <c r="L76" i="22"/>
  <c r="L75" i="22"/>
  <c r="L74" i="22"/>
  <c r="L73" i="22"/>
  <c r="L72" i="22"/>
  <c r="L71" i="22"/>
  <c r="L70" i="22"/>
  <c r="L69" i="22"/>
  <c r="L68" i="22"/>
  <c r="L67" i="22"/>
  <c r="L66" i="22"/>
  <c r="L65" i="22"/>
  <c r="L64" i="22"/>
  <c r="L63" i="22"/>
  <c r="L62" i="22"/>
  <c r="L61" i="22"/>
  <c r="L60" i="22"/>
  <c r="L59" i="22"/>
  <c r="L58" i="22"/>
  <c r="L57" i="22"/>
  <c r="L56" i="22"/>
  <c r="L55" i="22"/>
  <c r="L54" i="22"/>
  <c r="L53" i="22"/>
  <c r="L52" i="22"/>
  <c r="L51" i="22"/>
  <c r="L50" i="22"/>
  <c r="L49" i="22"/>
  <c r="L48" i="22"/>
  <c r="L47" i="22"/>
  <c r="L46" i="22"/>
  <c r="L45" i="22"/>
  <c r="L44" i="22"/>
  <c r="L43" i="22"/>
  <c r="L42" i="22"/>
  <c r="L41" i="22"/>
  <c r="L40" i="22"/>
  <c r="L39" i="22"/>
  <c r="L38" i="22"/>
  <c r="L37" i="22"/>
  <c r="L36" i="22"/>
  <c r="L35" i="22"/>
  <c r="L34" i="22"/>
  <c r="L33" i="22"/>
  <c r="L18" i="22"/>
  <c r="L8" i="22"/>
  <c r="L7" i="22"/>
  <c r="L13" i="22"/>
  <c r="L19" i="22"/>
  <c r="L32" i="22"/>
  <c r="L23" i="22"/>
  <c r="L20" i="22"/>
  <c r="L4" i="22"/>
  <c r="L6" i="22"/>
  <c r="L15" i="22"/>
  <c r="L22" i="22"/>
  <c r="L28" i="22"/>
  <c r="L16" i="22"/>
  <c r="L11" i="22"/>
  <c r="L31" i="22"/>
  <c r="L25" i="22"/>
  <c r="L26" i="22"/>
  <c r="L30" i="22"/>
  <c r="L10" i="22"/>
  <c r="L17" i="22"/>
  <c r="L9" i="22"/>
  <c r="L12" i="22"/>
  <c r="L29" i="22"/>
  <c r="L14" i="22"/>
  <c r="L27" i="22"/>
  <c r="L5" i="22"/>
  <c r="L24" i="22"/>
  <c r="L78" i="47"/>
  <c r="L77" i="47"/>
  <c r="L76" i="47"/>
  <c r="L75" i="47"/>
  <c r="L74" i="47"/>
  <c r="L73" i="47"/>
  <c r="L72" i="47"/>
  <c r="L71" i="47"/>
  <c r="L70" i="47"/>
  <c r="L69" i="47"/>
  <c r="L68" i="47"/>
  <c r="L67" i="47"/>
  <c r="L66" i="47"/>
  <c r="L65" i="47"/>
  <c r="L64" i="47"/>
  <c r="L63" i="47"/>
  <c r="L62" i="47"/>
  <c r="L61" i="47"/>
  <c r="L60" i="47"/>
  <c r="L59" i="47"/>
  <c r="L58" i="47"/>
  <c r="L57" i="47"/>
  <c r="L56" i="47"/>
  <c r="L55" i="47"/>
  <c r="L54" i="47"/>
  <c r="L53" i="47"/>
  <c r="L52" i="47"/>
  <c r="L51" i="47"/>
  <c r="L50" i="47"/>
  <c r="L49" i="47"/>
  <c r="L48" i="47"/>
  <c r="L47" i="47"/>
  <c r="L46" i="47"/>
  <c r="L45" i="47"/>
  <c r="L44" i="47"/>
  <c r="L43" i="47"/>
  <c r="L42" i="47"/>
  <c r="L41" i="47"/>
  <c r="L40" i="47"/>
  <c r="L39" i="47"/>
  <c r="L38" i="47"/>
  <c r="L37" i="47"/>
  <c r="L36" i="47"/>
  <c r="L35" i="47"/>
  <c r="L34" i="47"/>
  <c r="L33" i="47"/>
  <c r="L32" i="47"/>
  <c r="L31" i="47"/>
  <c r="L30" i="47"/>
  <c r="L29" i="47"/>
  <c r="L28" i="47"/>
  <c r="L27" i="47"/>
  <c r="L26" i="47"/>
  <c r="L25" i="47"/>
  <c r="L24" i="47"/>
  <c r="L23" i="47"/>
  <c r="L22" i="47"/>
  <c r="L21" i="47"/>
  <c r="L20" i="47"/>
  <c r="L19" i="47"/>
  <c r="L15" i="47"/>
  <c r="L16" i="47"/>
  <c r="L11" i="47"/>
  <c r="L8" i="47"/>
  <c r="L18" i="47"/>
  <c r="L14" i="47"/>
  <c r="L7" i="47"/>
  <c r="L6" i="47"/>
  <c r="L12" i="47"/>
  <c r="L13" i="47"/>
  <c r="L17" i="47"/>
  <c r="L10" i="47"/>
  <c r="L9" i="47"/>
  <c r="L4" i="47"/>
  <c r="L78" i="55"/>
  <c r="L77" i="55"/>
  <c r="L76" i="55"/>
  <c r="L75" i="55"/>
  <c r="L74" i="55"/>
  <c r="L73" i="55"/>
  <c r="L72" i="55"/>
  <c r="L71" i="55"/>
  <c r="L70" i="55"/>
  <c r="L69" i="55"/>
  <c r="L68" i="55"/>
  <c r="L67" i="55"/>
  <c r="L66" i="55"/>
  <c r="L65" i="55"/>
  <c r="L64" i="55"/>
  <c r="L63" i="55"/>
  <c r="L62" i="55"/>
  <c r="L61" i="55"/>
  <c r="L60" i="55"/>
  <c r="L59" i="55"/>
  <c r="L58" i="55"/>
  <c r="L57" i="55"/>
  <c r="L56" i="55"/>
  <c r="L55" i="55"/>
  <c r="L54" i="55"/>
  <c r="L53" i="55"/>
  <c r="L52" i="55"/>
  <c r="L51" i="55"/>
  <c r="L50" i="55"/>
  <c r="L49" i="55"/>
  <c r="L48" i="55"/>
  <c r="L47" i="55"/>
  <c r="L46" i="55"/>
  <c r="L45" i="55"/>
  <c r="L44" i="55"/>
  <c r="L43" i="55"/>
  <c r="L42" i="55"/>
  <c r="L41" i="55"/>
  <c r="L40" i="55"/>
  <c r="L39" i="55"/>
  <c r="L38" i="55"/>
  <c r="L37" i="55"/>
  <c r="L36" i="55"/>
  <c r="L35" i="55"/>
  <c r="L34" i="55"/>
  <c r="L33" i="55"/>
  <c r="L32" i="55"/>
  <c r="L31" i="55"/>
  <c r="L30" i="55"/>
  <c r="L29" i="55"/>
  <c r="L28" i="55"/>
  <c r="L27" i="55"/>
  <c r="L26" i="55"/>
  <c r="L25" i="55"/>
  <c r="L7" i="55"/>
  <c r="L4" i="55"/>
  <c r="L9" i="55"/>
  <c r="L12" i="55"/>
  <c r="L11" i="55"/>
  <c r="L23" i="55"/>
  <c r="L22" i="55"/>
  <c r="L16" i="55"/>
  <c r="L24" i="55"/>
  <c r="L13" i="55"/>
  <c r="L20" i="55"/>
  <c r="L21" i="55"/>
  <c r="L19" i="55"/>
  <c r="L6" i="55"/>
  <c r="L18" i="55"/>
  <c r="L14" i="55"/>
  <c r="L10" i="55"/>
  <c r="L5" i="55"/>
  <c r="L17" i="55"/>
  <c r="L15" i="55"/>
  <c r="L78" i="46"/>
  <c r="L77" i="46"/>
  <c r="L76" i="46"/>
  <c r="L75" i="46"/>
  <c r="L74" i="46"/>
  <c r="L73" i="46"/>
  <c r="L72" i="46"/>
  <c r="L71" i="46"/>
  <c r="L70" i="46"/>
  <c r="L69" i="46"/>
  <c r="L68" i="46"/>
  <c r="L67" i="46"/>
  <c r="L66" i="46"/>
  <c r="L65" i="46"/>
  <c r="L64" i="46"/>
  <c r="L63" i="46"/>
  <c r="L62" i="46"/>
  <c r="L61" i="46"/>
  <c r="L60" i="46"/>
  <c r="L59" i="46"/>
  <c r="L58" i="46"/>
  <c r="L57" i="46"/>
  <c r="L56" i="46"/>
  <c r="L55" i="46"/>
  <c r="L54" i="46"/>
  <c r="L53" i="46"/>
  <c r="L52" i="46"/>
  <c r="L51" i="46"/>
  <c r="L50" i="46"/>
  <c r="L49" i="46"/>
  <c r="L48" i="46"/>
  <c r="L47" i="46"/>
  <c r="L46" i="46"/>
  <c r="L45" i="46"/>
  <c r="L44" i="46"/>
  <c r="L43" i="46"/>
  <c r="L42" i="46"/>
  <c r="L41" i="46"/>
  <c r="L40" i="46"/>
  <c r="L39" i="46"/>
  <c r="L38" i="46"/>
  <c r="L37" i="46"/>
  <c r="L36" i="46"/>
  <c r="L35" i="46"/>
  <c r="L34" i="46"/>
  <c r="L33" i="46"/>
  <c r="L32" i="46"/>
  <c r="L31" i="46"/>
  <c r="L30" i="46"/>
  <c r="L29" i="46"/>
  <c r="L28" i="46"/>
  <c r="L27" i="46"/>
  <c r="L26" i="46"/>
  <c r="L25" i="46"/>
  <c r="L24" i="46"/>
  <c r="L23" i="46"/>
  <c r="L22" i="46"/>
  <c r="L21" i="46"/>
  <c r="L4" i="46"/>
  <c r="L15" i="46"/>
  <c r="L10" i="46"/>
  <c r="L13" i="46"/>
  <c r="L6" i="46"/>
  <c r="L9" i="46"/>
  <c r="L18" i="46"/>
  <c r="L8" i="46"/>
  <c r="L11" i="46"/>
  <c r="L12" i="46"/>
  <c r="L5" i="46"/>
  <c r="L16" i="46"/>
  <c r="L14" i="46"/>
  <c r="L7" i="46"/>
  <c r="L17" i="46"/>
  <c r="L19" i="46"/>
  <c r="L78" i="54"/>
  <c r="L77" i="54"/>
  <c r="L76" i="54"/>
  <c r="L75" i="54"/>
  <c r="L74" i="54"/>
  <c r="L73" i="54"/>
  <c r="L72" i="54"/>
  <c r="L71" i="54"/>
  <c r="L70" i="54"/>
  <c r="L69" i="54"/>
  <c r="L68" i="54"/>
  <c r="L67" i="54"/>
  <c r="L66" i="54"/>
  <c r="L65" i="54"/>
  <c r="L64" i="54"/>
  <c r="L63" i="54"/>
  <c r="L62" i="54"/>
  <c r="L61" i="54"/>
  <c r="L60" i="54"/>
  <c r="L59" i="54"/>
  <c r="L58" i="54"/>
  <c r="L57" i="54"/>
  <c r="L56" i="54"/>
  <c r="L55" i="54"/>
  <c r="L54" i="54"/>
  <c r="L53" i="54"/>
  <c r="L52" i="54"/>
  <c r="L51" i="54"/>
  <c r="L50" i="54"/>
  <c r="L49" i="54"/>
  <c r="L48" i="54"/>
  <c r="L47" i="54"/>
  <c r="L46" i="54"/>
  <c r="L45" i="54"/>
  <c r="L44" i="54"/>
  <c r="L43" i="54"/>
  <c r="L42" i="54"/>
  <c r="L41" i="54"/>
  <c r="L40" i="54"/>
  <c r="L39" i="54"/>
  <c r="L38" i="54"/>
  <c r="L37" i="54"/>
  <c r="L36" i="54"/>
  <c r="L35" i="54"/>
  <c r="L34" i="54"/>
  <c r="L33" i="54"/>
  <c r="L32" i="54"/>
  <c r="L31" i="54"/>
  <c r="L30" i="54"/>
  <c r="L29" i="54"/>
  <c r="L28" i="54"/>
  <c r="L22" i="54"/>
  <c r="L17" i="54"/>
  <c r="L26" i="54"/>
  <c r="L14" i="54"/>
  <c r="L23" i="54"/>
  <c r="L10" i="54"/>
  <c r="L16" i="54"/>
  <c r="L21" i="54"/>
  <c r="L15" i="54"/>
  <c r="L9" i="54"/>
  <c r="L6" i="54"/>
  <c r="L18" i="54"/>
  <c r="L27" i="54"/>
  <c r="L24" i="54"/>
  <c r="L12" i="54"/>
  <c r="L7" i="54"/>
  <c r="L20" i="54"/>
  <c r="L19" i="54"/>
  <c r="L4" i="54"/>
  <c r="L13" i="54"/>
  <c r="L8" i="54"/>
  <c r="L11" i="54"/>
  <c r="L25" i="54"/>
  <c r="L78" i="53"/>
  <c r="L77" i="53"/>
  <c r="L76" i="53"/>
  <c r="L75" i="53"/>
  <c r="L74" i="53"/>
  <c r="L73" i="53"/>
  <c r="L72" i="53"/>
  <c r="L71" i="53"/>
  <c r="L70" i="53"/>
  <c r="L69" i="53"/>
  <c r="L68" i="53"/>
  <c r="L67" i="53"/>
  <c r="L66" i="53"/>
  <c r="L65" i="53"/>
  <c r="L64" i="53"/>
  <c r="L63" i="53"/>
  <c r="L62" i="53"/>
  <c r="L61" i="53"/>
  <c r="L60" i="53"/>
  <c r="L59" i="53"/>
  <c r="L58" i="53"/>
  <c r="L57" i="53"/>
  <c r="L56" i="53"/>
  <c r="L55" i="53"/>
  <c r="L54" i="53"/>
  <c r="L53" i="53"/>
  <c r="L52" i="53"/>
  <c r="L51" i="53"/>
  <c r="L50" i="53"/>
  <c r="L49" i="53"/>
  <c r="L48" i="53"/>
  <c r="L47" i="53"/>
  <c r="L46" i="53"/>
  <c r="L45" i="53"/>
  <c r="L44" i="53"/>
  <c r="L43" i="53"/>
  <c r="L42" i="53"/>
  <c r="L41" i="53"/>
  <c r="L40" i="53"/>
  <c r="L39" i="53"/>
  <c r="L38" i="53"/>
  <c r="L37" i="53"/>
  <c r="L36" i="53"/>
  <c r="L35" i="53"/>
  <c r="L34" i="53"/>
  <c r="L33" i="53"/>
  <c r="L32" i="53"/>
  <c r="L31" i="53"/>
  <c r="L30" i="53"/>
  <c r="L29" i="53"/>
  <c r="L28" i="53"/>
  <c r="L27" i="53"/>
  <c r="L24" i="53"/>
  <c r="L11" i="53"/>
  <c r="L17" i="53"/>
  <c r="L23" i="53"/>
  <c r="L7" i="53"/>
  <c r="L20" i="53"/>
  <c r="L19" i="53"/>
  <c r="L16" i="53"/>
  <c r="L25" i="53"/>
  <c r="L8" i="53"/>
  <c r="L10" i="53"/>
  <c r="L6" i="53"/>
  <c r="L12" i="53"/>
  <c r="L4" i="53"/>
  <c r="L13" i="53"/>
  <c r="L5" i="53"/>
  <c r="L21" i="53"/>
  <c r="L18" i="53"/>
  <c r="L9" i="53"/>
  <c r="L14" i="53"/>
  <c r="L15" i="53"/>
  <c r="L26" i="53"/>
  <c r="L78" i="50"/>
  <c r="L77" i="50"/>
  <c r="L76" i="50"/>
  <c r="L75" i="50"/>
  <c r="L74" i="50"/>
  <c r="L73" i="50"/>
  <c r="L72" i="50"/>
  <c r="L71" i="50"/>
  <c r="L70" i="50"/>
  <c r="L69" i="50"/>
  <c r="L68" i="50"/>
  <c r="L67" i="50"/>
  <c r="L66" i="50"/>
  <c r="L65" i="50"/>
  <c r="L64" i="50"/>
  <c r="L63" i="50"/>
  <c r="L62" i="50"/>
  <c r="L61" i="50"/>
  <c r="L60" i="50"/>
  <c r="L59" i="50"/>
  <c r="L58" i="50"/>
  <c r="L57" i="50"/>
  <c r="L56" i="50"/>
  <c r="L55" i="50"/>
  <c r="L54" i="50"/>
  <c r="L53" i="50"/>
  <c r="L52" i="50"/>
  <c r="L51" i="50"/>
  <c r="L50" i="50"/>
  <c r="L49" i="50"/>
  <c r="L48" i="50"/>
  <c r="L47" i="50"/>
  <c r="L46" i="50"/>
  <c r="L45" i="50"/>
  <c r="L44" i="50"/>
  <c r="L43" i="50"/>
  <c r="L42" i="50"/>
  <c r="L41" i="50"/>
  <c r="L40" i="50"/>
  <c r="L39" i="50"/>
  <c r="L38" i="50"/>
  <c r="L37" i="50"/>
  <c r="L36" i="50"/>
  <c r="L35" i="50"/>
  <c r="L34" i="50"/>
  <c r="L33" i="50"/>
  <c r="L32" i="50"/>
  <c r="L31" i="50"/>
  <c r="L30" i="50"/>
  <c r="L29" i="50"/>
  <c r="L28" i="50"/>
  <c r="L27" i="50"/>
  <c r="L7" i="50"/>
  <c r="L13" i="50"/>
  <c r="L18" i="50"/>
  <c r="L19" i="50"/>
  <c r="L25" i="50"/>
  <c r="L10" i="50"/>
  <c r="L20" i="50"/>
  <c r="L11" i="50"/>
  <c r="L12" i="50"/>
  <c r="L24" i="50"/>
  <c r="L15" i="50"/>
  <c r="L9" i="50"/>
  <c r="L23" i="50"/>
  <c r="L17" i="50"/>
  <c r="L4" i="50"/>
  <c r="L8" i="50"/>
  <c r="L6" i="50"/>
  <c r="L14" i="50"/>
  <c r="L5" i="50"/>
  <c r="L16" i="50"/>
  <c r="L21" i="50"/>
  <c r="L22" i="50"/>
  <c r="L78" i="49"/>
  <c r="L77" i="49"/>
  <c r="L76" i="49"/>
  <c r="L75" i="49"/>
  <c r="L74" i="49"/>
  <c r="L73" i="49"/>
  <c r="L72" i="49"/>
  <c r="L71" i="49"/>
  <c r="L70" i="49"/>
  <c r="L69" i="49"/>
  <c r="L68" i="49"/>
  <c r="L67" i="49"/>
  <c r="L66" i="49"/>
  <c r="L65" i="49"/>
  <c r="L64" i="49"/>
  <c r="L63" i="49"/>
  <c r="L62" i="49"/>
  <c r="L61" i="49"/>
  <c r="L60" i="49"/>
  <c r="L59" i="49"/>
  <c r="L58" i="49"/>
  <c r="L57" i="49"/>
  <c r="L56" i="49"/>
  <c r="L55" i="49"/>
  <c r="L54" i="49"/>
  <c r="L53" i="49"/>
  <c r="L52" i="49"/>
  <c r="L51" i="49"/>
  <c r="L50" i="49"/>
  <c r="L49" i="49"/>
  <c r="L48" i="49"/>
  <c r="L47" i="49"/>
  <c r="L46" i="49"/>
  <c r="L45" i="49"/>
  <c r="L44" i="49"/>
  <c r="L43" i="49"/>
  <c r="L42" i="49"/>
  <c r="L41" i="49"/>
  <c r="L40" i="49"/>
  <c r="L39" i="49"/>
  <c r="L38" i="49"/>
  <c r="L37" i="49"/>
  <c r="L36" i="49"/>
  <c r="L35" i="49"/>
  <c r="L34" i="49"/>
  <c r="L33" i="49"/>
  <c r="L32" i="49"/>
  <c r="L31" i="49"/>
  <c r="L30" i="49"/>
  <c r="L29" i="49"/>
  <c r="L28" i="49"/>
  <c r="L27" i="49"/>
  <c r="L14" i="49"/>
  <c r="L9" i="49"/>
  <c r="L21" i="49"/>
  <c r="L6" i="49"/>
  <c r="L18" i="49"/>
  <c r="L20" i="49"/>
  <c r="L12" i="49"/>
  <c r="L10" i="49"/>
  <c r="L25" i="49"/>
  <c r="L17" i="49"/>
  <c r="L19" i="49"/>
  <c r="L4" i="49"/>
  <c r="L23" i="49"/>
  <c r="L24" i="49"/>
  <c r="L26" i="49"/>
  <c r="L11" i="49"/>
  <c r="L5" i="49"/>
  <c r="L22" i="49"/>
  <c r="L13" i="49"/>
  <c r="L15" i="49"/>
  <c r="L16" i="49"/>
  <c r="L7" i="49"/>
  <c r="L78" i="45"/>
  <c r="L77" i="45"/>
  <c r="L76" i="45"/>
  <c r="L75" i="45"/>
  <c r="L74" i="45"/>
  <c r="L73" i="45"/>
  <c r="L72" i="45"/>
  <c r="L71" i="45"/>
  <c r="L70" i="45"/>
  <c r="L69" i="45"/>
  <c r="L68" i="45"/>
  <c r="L67" i="45"/>
  <c r="L66" i="45"/>
  <c r="L65" i="45"/>
  <c r="L64" i="45"/>
  <c r="L63" i="45"/>
  <c r="L62" i="45"/>
  <c r="L61" i="45"/>
  <c r="L60" i="45"/>
  <c r="L59" i="45"/>
  <c r="L58" i="45"/>
  <c r="L57" i="45"/>
  <c r="L56" i="45"/>
  <c r="L55" i="45"/>
  <c r="L54" i="45"/>
  <c r="L53" i="45"/>
  <c r="L52" i="45"/>
  <c r="L51" i="45"/>
  <c r="L50" i="45"/>
  <c r="L49" i="45"/>
  <c r="L48" i="45"/>
  <c r="L47" i="45"/>
  <c r="L46" i="45"/>
  <c r="L45" i="45"/>
  <c r="L44" i="45"/>
  <c r="L43" i="45"/>
  <c r="L42" i="45"/>
  <c r="L41" i="45"/>
  <c r="L40" i="45"/>
  <c r="L39" i="45"/>
  <c r="L38" i="45"/>
  <c r="L37" i="45"/>
  <c r="L36" i="45"/>
  <c r="L35" i="45"/>
  <c r="L34" i="45"/>
  <c r="L33" i="45"/>
  <c r="L32" i="45"/>
  <c r="L31" i="45"/>
  <c r="L30" i="45"/>
  <c r="L29" i="45"/>
  <c r="L28" i="45"/>
  <c r="L27" i="45"/>
  <c r="L26" i="45"/>
  <c r="L25" i="45"/>
  <c r="L24" i="45"/>
  <c r="L23" i="45"/>
  <c r="L22" i="45"/>
  <c r="L21" i="45"/>
  <c r="L20" i="45"/>
  <c r="L19" i="45"/>
  <c r="L18" i="45"/>
  <c r="L17" i="45"/>
  <c r="L16" i="45"/>
  <c r="L15" i="45"/>
  <c r="L14" i="45"/>
  <c r="L13" i="45"/>
  <c r="L12" i="45"/>
  <c r="L11" i="45"/>
  <c r="L10" i="45"/>
  <c r="L9" i="45"/>
  <c r="L8" i="45"/>
  <c r="L7" i="45"/>
  <c r="L6" i="45"/>
  <c r="L5" i="45"/>
  <c r="L4" i="44"/>
  <c r="L4" i="43"/>
  <c r="L4" i="42"/>
  <c r="L4" i="41"/>
  <c r="L4" i="40"/>
  <c r="L4" i="39"/>
  <c r="L60" i="38"/>
  <c r="L57" i="37"/>
  <c r="L5" i="36"/>
  <c r="L22" i="35"/>
  <c r="L29" i="34"/>
  <c r="L20" i="33"/>
  <c r="L57" i="32"/>
  <c r="L47" i="31"/>
  <c r="L4" i="30"/>
  <c r="L24" i="29"/>
  <c r="L31" i="28"/>
  <c r="L19" i="27"/>
  <c r="L33" i="26"/>
  <c r="L30" i="25"/>
  <c r="L12" i="24"/>
  <c r="L19" i="23"/>
  <c r="L21" i="22"/>
  <c r="L5" i="47"/>
  <c r="L8" i="55"/>
  <c r="L20" i="46"/>
  <c r="L5" i="54"/>
  <c r="L22" i="53"/>
  <c r="L26" i="50"/>
  <c r="L8" i="49"/>
  <c r="B48" i="1"/>
  <c r="D44" i="2" s="1"/>
  <c r="AE44" i="2"/>
  <c r="AD44" i="2"/>
  <c r="AE43" i="2"/>
  <c r="AD43" i="2"/>
  <c r="AE42" i="2"/>
  <c r="AD42" i="2"/>
  <c r="AE41" i="2"/>
  <c r="AD41" i="2"/>
  <c r="AE40" i="2"/>
  <c r="AD40" i="2"/>
  <c r="AE39" i="2"/>
  <c r="AD39" i="2"/>
  <c r="AE38" i="2"/>
  <c r="AD38" i="2"/>
  <c r="AE37" i="2"/>
  <c r="AD37" i="2"/>
  <c r="AE36" i="2"/>
  <c r="AD36" i="2"/>
  <c r="AE35" i="2"/>
  <c r="AD35" i="2"/>
  <c r="AE34" i="2"/>
  <c r="AD34" i="2"/>
  <c r="AE33" i="2"/>
  <c r="AD33" i="2"/>
  <c r="AE32" i="2"/>
  <c r="AD32" i="2"/>
  <c r="AE31" i="2"/>
  <c r="AD31" i="2"/>
  <c r="AE30" i="2"/>
  <c r="AD30" i="2"/>
  <c r="AE29" i="2"/>
  <c r="AD29" i="2"/>
  <c r="AE28" i="2"/>
  <c r="AD28" i="2"/>
  <c r="AE27" i="2"/>
  <c r="AD27" i="2"/>
  <c r="AE26" i="2"/>
  <c r="AD26" i="2"/>
  <c r="AE25" i="2"/>
  <c r="AD25" i="2"/>
  <c r="AE24" i="2"/>
  <c r="AD24" i="2"/>
  <c r="AE23" i="2"/>
  <c r="AD23" i="2"/>
  <c r="AE22" i="2"/>
  <c r="AD22" i="2"/>
  <c r="AE21" i="2"/>
  <c r="AD21" i="2"/>
  <c r="AE20" i="2"/>
  <c r="AD20" i="2"/>
  <c r="AE19" i="2"/>
  <c r="AD19" i="2"/>
  <c r="AE18" i="2"/>
  <c r="AD18" i="2"/>
  <c r="AE17" i="2"/>
  <c r="AD17" i="2"/>
  <c r="AE16" i="2"/>
  <c r="AD16" i="2"/>
  <c r="AE15" i="2"/>
  <c r="AD15" i="2"/>
  <c r="AE14" i="2"/>
  <c r="AD14" i="2"/>
  <c r="AE13" i="2"/>
  <c r="AD13" i="2"/>
  <c r="AE12" i="2"/>
  <c r="AD12" i="2"/>
  <c r="AE11" i="2"/>
  <c r="AD11" i="2"/>
  <c r="AE10" i="2"/>
  <c r="AD10" i="2"/>
  <c r="AE9" i="2"/>
  <c r="AD9" i="2"/>
  <c r="AE8" i="2"/>
  <c r="AD8" i="2"/>
  <c r="AE7" i="2"/>
  <c r="AD7" i="2"/>
  <c r="AE6" i="2"/>
  <c r="AD6" i="2"/>
  <c r="AE5" i="2"/>
  <c r="AD5" i="2"/>
  <c r="AE4" i="2"/>
  <c r="AD4" i="2"/>
  <c r="N44" i="2"/>
  <c r="M44" i="2"/>
  <c r="N43" i="2"/>
  <c r="M43" i="2"/>
  <c r="N42" i="2"/>
  <c r="M42" i="2"/>
  <c r="N41" i="2"/>
  <c r="M41" i="2"/>
  <c r="N40" i="2"/>
  <c r="M40" i="2"/>
  <c r="N39" i="2"/>
  <c r="M39" i="2"/>
  <c r="N38" i="2"/>
  <c r="M38" i="2"/>
  <c r="N37" i="2"/>
  <c r="M37" i="2"/>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N7" i="2"/>
  <c r="M7" i="2"/>
  <c r="N6" i="2"/>
  <c r="M6" i="2"/>
  <c r="N5" i="2"/>
  <c r="M5" i="2"/>
  <c r="M4" i="2"/>
  <c r="N4" i="2"/>
  <c r="P44" i="43"/>
  <c r="P43" i="43"/>
  <c r="P42" i="43"/>
  <c r="P41" i="43"/>
  <c r="P40" i="43"/>
  <c r="P39" i="43"/>
  <c r="P38" i="43"/>
  <c r="P37" i="43"/>
  <c r="P36" i="43"/>
  <c r="P35" i="43"/>
  <c r="P34" i="43"/>
  <c r="P33" i="43"/>
  <c r="P32" i="43"/>
  <c r="P31" i="43"/>
  <c r="P30" i="43"/>
  <c r="P29" i="43"/>
  <c r="P28" i="43"/>
  <c r="P27" i="43"/>
  <c r="P26" i="43"/>
  <c r="P25" i="43"/>
  <c r="P24" i="43"/>
  <c r="P23" i="43"/>
  <c r="P22" i="43"/>
  <c r="P21" i="43"/>
  <c r="P20" i="43"/>
  <c r="P19" i="43"/>
  <c r="P18" i="43"/>
  <c r="P17" i="43"/>
  <c r="P16" i="43"/>
  <c r="P15" i="43"/>
  <c r="P14" i="43"/>
  <c r="P13" i="43"/>
  <c r="P12" i="43"/>
  <c r="P11" i="43"/>
  <c r="P10" i="43"/>
  <c r="P9" i="43"/>
  <c r="P8" i="43"/>
  <c r="P7" i="43"/>
  <c r="P6" i="43"/>
  <c r="P5" i="43"/>
  <c r="P4" i="43"/>
  <c r="O44" i="42"/>
  <c r="O43" i="42"/>
  <c r="O42" i="42"/>
  <c r="O41" i="42"/>
  <c r="O40" i="42"/>
  <c r="O39" i="42"/>
  <c r="O38" i="42"/>
  <c r="O37" i="42"/>
  <c r="O36" i="42"/>
  <c r="O35" i="42"/>
  <c r="O34" i="42"/>
  <c r="O33" i="42"/>
  <c r="O32" i="42"/>
  <c r="O31" i="42"/>
  <c r="O30" i="42"/>
  <c r="O29" i="42"/>
  <c r="O28" i="42"/>
  <c r="O27" i="42"/>
  <c r="O26" i="42"/>
  <c r="O25" i="42"/>
  <c r="O24" i="42"/>
  <c r="O23" i="42"/>
  <c r="O22" i="42"/>
  <c r="O21" i="42"/>
  <c r="O20" i="42"/>
  <c r="O19" i="42"/>
  <c r="O18" i="42"/>
  <c r="O17" i="42"/>
  <c r="O16" i="42"/>
  <c r="O15" i="42"/>
  <c r="O14" i="42"/>
  <c r="O13" i="42"/>
  <c r="O12" i="42"/>
  <c r="O11" i="42"/>
  <c r="O10" i="42"/>
  <c r="O9" i="42"/>
  <c r="O8" i="42"/>
  <c r="O7" i="42"/>
  <c r="O6" i="42"/>
  <c r="O5" i="42"/>
  <c r="O4" i="42"/>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44" i="40"/>
  <c r="O43" i="40"/>
  <c r="O42" i="40"/>
  <c r="O41" i="40"/>
  <c r="O40" i="40"/>
  <c r="O39" i="40"/>
  <c r="O38" i="40"/>
  <c r="O37" i="40"/>
  <c r="O36" i="40"/>
  <c r="O35" i="40"/>
  <c r="O34" i="40"/>
  <c r="O33" i="40"/>
  <c r="O32" i="40"/>
  <c r="O31" i="40"/>
  <c r="O30" i="40"/>
  <c r="O29" i="40"/>
  <c r="O28" i="40"/>
  <c r="O27" i="40"/>
  <c r="O26" i="40"/>
  <c r="O25" i="40"/>
  <c r="O24" i="40"/>
  <c r="O23" i="40"/>
  <c r="O22" i="40"/>
  <c r="O21" i="40"/>
  <c r="O20" i="40"/>
  <c r="O19" i="40"/>
  <c r="O18" i="40"/>
  <c r="O17" i="40"/>
  <c r="O16" i="40"/>
  <c r="O15" i="40"/>
  <c r="O14" i="40"/>
  <c r="O13" i="40"/>
  <c r="O12" i="40"/>
  <c r="O11" i="40"/>
  <c r="O10" i="40"/>
  <c r="O9" i="40"/>
  <c r="O8" i="40"/>
  <c r="O7" i="40"/>
  <c r="O6" i="40"/>
  <c r="O5" i="40"/>
  <c r="O4" i="40"/>
  <c r="O44" i="39"/>
  <c r="O43" i="39"/>
  <c r="O42" i="39"/>
  <c r="O41" i="39"/>
  <c r="O40" i="39"/>
  <c r="O39" i="39"/>
  <c r="O38" i="39"/>
  <c r="O37" i="39"/>
  <c r="O36" i="39"/>
  <c r="O35" i="39"/>
  <c r="O34" i="39"/>
  <c r="O33" i="39"/>
  <c r="O32" i="39"/>
  <c r="O31" i="39"/>
  <c r="O30" i="39"/>
  <c r="O29" i="39"/>
  <c r="O28" i="39"/>
  <c r="O27" i="39"/>
  <c r="O26" i="39"/>
  <c r="O25" i="39"/>
  <c r="O24" i="39"/>
  <c r="O23" i="39"/>
  <c r="O22" i="39"/>
  <c r="O21" i="39"/>
  <c r="O20" i="39"/>
  <c r="O19" i="39"/>
  <c r="O18" i="39"/>
  <c r="O17" i="39"/>
  <c r="O16" i="39"/>
  <c r="O15" i="39"/>
  <c r="O14" i="39"/>
  <c r="O13" i="39"/>
  <c r="O12" i="39"/>
  <c r="O11" i="39"/>
  <c r="O10" i="39"/>
  <c r="O9" i="39"/>
  <c r="O8" i="39"/>
  <c r="O7" i="39"/>
  <c r="O6" i="39"/>
  <c r="O5" i="39"/>
  <c r="O4" i="39"/>
  <c r="O44" i="38"/>
  <c r="O43" i="38"/>
  <c r="O42" i="38"/>
  <c r="O41" i="38"/>
  <c r="O40" i="38"/>
  <c r="O39" i="38"/>
  <c r="O38" i="38"/>
  <c r="O37" i="38"/>
  <c r="O36" i="38"/>
  <c r="O35" i="38"/>
  <c r="O34" i="38"/>
  <c r="O33" i="38"/>
  <c r="O32" i="38"/>
  <c r="O31" i="38"/>
  <c r="O30" i="38"/>
  <c r="O29" i="38"/>
  <c r="O28" i="38"/>
  <c r="O27" i="38"/>
  <c r="O26" i="38"/>
  <c r="O25" i="38"/>
  <c r="O24" i="38"/>
  <c r="O23" i="38"/>
  <c r="O22" i="38"/>
  <c r="O21" i="38"/>
  <c r="O20" i="38"/>
  <c r="O19" i="38"/>
  <c r="O18" i="38"/>
  <c r="O17" i="38"/>
  <c r="O16" i="38"/>
  <c r="O15" i="38"/>
  <c r="O14" i="38"/>
  <c r="O13" i="38"/>
  <c r="O12" i="38"/>
  <c r="O11" i="38"/>
  <c r="O10" i="38"/>
  <c r="O9" i="38"/>
  <c r="O8" i="38"/>
  <c r="O7" i="38"/>
  <c r="O6" i="38"/>
  <c r="O5" i="38"/>
  <c r="O4" i="38"/>
  <c r="O44" i="37"/>
  <c r="O43" i="37"/>
  <c r="O42" i="37"/>
  <c r="O41" i="37"/>
  <c r="O40" i="37"/>
  <c r="O39" i="37"/>
  <c r="O38" i="37"/>
  <c r="O37" i="37"/>
  <c r="O36" i="37"/>
  <c r="O35" i="37"/>
  <c r="O34" i="37"/>
  <c r="O33" i="37"/>
  <c r="O32" i="37"/>
  <c r="O31" i="37"/>
  <c r="O30" i="37"/>
  <c r="O29" i="37"/>
  <c r="O28" i="37"/>
  <c r="O27" i="37"/>
  <c r="O26" i="37"/>
  <c r="O25" i="37"/>
  <c r="O24" i="37"/>
  <c r="O23" i="37"/>
  <c r="O22" i="37"/>
  <c r="O21" i="37"/>
  <c r="O20" i="37"/>
  <c r="O19" i="37"/>
  <c r="O18" i="37"/>
  <c r="O17" i="37"/>
  <c r="O16" i="37"/>
  <c r="O15" i="37"/>
  <c r="O14" i="37"/>
  <c r="O13" i="37"/>
  <c r="O12" i="37"/>
  <c r="O11" i="37"/>
  <c r="O10" i="37"/>
  <c r="O9" i="37"/>
  <c r="O8" i="37"/>
  <c r="O7" i="37"/>
  <c r="O6" i="37"/>
  <c r="O5" i="37"/>
  <c r="O4" i="37"/>
  <c r="O44" i="36"/>
  <c r="O43" i="36"/>
  <c r="O42" i="36"/>
  <c r="O41" i="36"/>
  <c r="O40" i="36"/>
  <c r="O39" i="36"/>
  <c r="O38" i="36"/>
  <c r="O37" i="36"/>
  <c r="O36" i="36"/>
  <c r="O35" i="36"/>
  <c r="O34" i="36"/>
  <c r="O33" i="36"/>
  <c r="O32" i="36"/>
  <c r="O31" i="36"/>
  <c r="O30" i="36"/>
  <c r="O29" i="36"/>
  <c r="O28" i="36"/>
  <c r="O27" i="36"/>
  <c r="O26" i="36"/>
  <c r="O25" i="36"/>
  <c r="O24" i="36"/>
  <c r="O23" i="36"/>
  <c r="O22" i="36"/>
  <c r="O21" i="36"/>
  <c r="O20" i="36"/>
  <c r="O19" i="36"/>
  <c r="O18" i="36"/>
  <c r="O17" i="36"/>
  <c r="O16" i="36"/>
  <c r="O15" i="36"/>
  <c r="O14" i="36"/>
  <c r="O13" i="36"/>
  <c r="O12" i="36"/>
  <c r="O11" i="36"/>
  <c r="O10" i="36"/>
  <c r="O9" i="36"/>
  <c r="O8" i="36"/>
  <c r="O7" i="36"/>
  <c r="O6" i="36"/>
  <c r="O5" i="36"/>
  <c r="O4" i="36"/>
  <c r="O44" i="35"/>
  <c r="O43" i="35"/>
  <c r="O42" i="35"/>
  <c r="O41" i="35"/>
  <c r="O40" i="35"/>
  <c r="O39" i="35"/>
  <c r="O38" i="35"/>
  <c r="O37" i="35"/>
  <c r="O36" i="35"/>
  <c r="O35" i="35"/>
  <c r="O34" i="35"/>
  <c r="O33" i="35"/>
  <c r="O32" i="35"/>
  <c r="O31" i="35"/>
  <c r="O30" i="35"/>
  <c r="O29" i="35"/>
  <c r="O28" i="35"/>
  <c r="O27" i="35"/>
  <c r="O26" i="35"/>
  <c r="O25" i="35"/>
  <c r="O24" i="35"/>
  <c r="O23" i="35"/>
  <c r="O22" i="35"/>
  <c r="O21" i="35"/>
  <c r="O20" i="35"/>
  <c r="O19" i="35"/>
  <c r="O18" i="35"/>
  <c r="O17" i="35"/>
  <c r="O16" i="35"/>
  <c r="O15" i="35"/>
  <c r="O14" i="35"/>
  <c r="O13" i="35"/>
  <c r="O12" i="35"/>
  <c r="O11" i="35"/>
  <c r="O10" i="35"/>
  <c r="O9" i="35"/>
  <c r="O8" i="35"/>
  <c r="O7" i="35"/>
  <c r="O6" i="35"/>
  <c r="O5" i="35"/>
  <c r="O4" i="35"/>
  <c r="O44" i="34"/>
  <c r="O43" i="34"/>
  <c r="O42" i="34"/>
  <c r="O41" i="34"/>
  <c r="O40" i="34"/>
  <c r="O39" i="34"/>
  <c r="O38" i="34"/>
  <c r="O37" i="34"/>
  <c r="O36" i="34"/>
  <c r="O35" i="34"/>
  <c r="O34" i="34"/>
  <c r="O33" i="34"/>
  <c r="O32" i="34"/>
  <c r="O31" i="34"/>
  <c r="O30" i="34"/>
  <c r="O29" i="34"/>
  <c r="O28" i="34"/>
  <c r="O27" i="34"/>
  <c r="O26" i="34"/>
  <c r="O25" i="34"/>
  <c r="O24" i="34"/>
  <c r="O23" i="34"/>
  <c r="O22" i="34"/>
  <c r="O21" i="34"/>
  <c r="O20" i="34"/>
  <c r="O19" i="34"/>
  <c r="O18" i="34"/>
  <c r="O17" i="34"/>
  <c r="O16" i="34"/>
  <c r="O15" i="34"/>
  <c r="O14" i="34"/>
  <c r="O13" i="34"/>
  <c r="O12" i="34"/>
  <c r="O11" i="34"/>
  <c r="O10" i="34"/>
  <c r="O9" i="34"/>
  <c r="O8" i="34"/>
  <c r="O7" i="34"/>
  <c r="O6" i="34"/>
  <c r="O5" i="34"/>
  <c r="O4" i="34"/>
  <c r="O44" i="33"/>
  <c r="O43" i="33"/>
  <c r="O42" i="33"/>
  <c r="O41" i="33"/>
  <c r="O40" i="33"/>
  <c r="O39" i="33"/>
  <c r="O38" i="33"/>
  <c r="O37" i="33"/>
  <c r="O36" i="33"/>
  <c r="O35" i="33"/>
  <c r="O34" i="33"/>
  <c r="O33" i="33"/>
  <c r="O32" i="33"/>
  <c r="O31" i="33"/>
  <c r="O30" i="33"/>
  <c r="O29" i="33"/>
  <c r="O28" i="33"/>
  <c r="O27" i="33"/>
  <c r="O26" i="33"/>
  <c r="O25" i="33"/>
  <c r="O24" i="33"/>
  <c r="O23" i="33"/>
  <c r="O22" i="33"/>
  <c r="O21" i="33"/>
  <c r="O20" i="33"/>
  <c r="O19" i="33"/>
  <c r="O18" i="33"/>
  <c r="O17" i="33"/>
  <c r="O16" i="33"/>
  <c r="O15" i="33"/>
  <c r="O14" i="33"/>
  <c r="O13" i="33"/>
  <c r="O12" i="33"/>
  <c r="O11" i="33"/>
  <c r="O10" i="33"/>
  <c r="O9" i="33"/>
  <c r="O8" i="33"/>
  <c r="O7" i="33"/>
  <c r="O6" i="33"/>
  <c r="O5" i="33"/>
  <c r="O4" i="33"/>
  <c r="O44" i="32"/>
  <c r="O43" i="32"/>
  <c r="O42" i="32"/>
  <c r="O41" i="32"/>
  <c r="O40" i="32"/>
  <c r="O39" i="32"/>
  <c r="O38" i="32"/>
  <c r="O37" i="32"/>
  <c r="O36" i="32"/>
  <c r="O35" i="32"/>
  <c r="O34" i="32"/>
  <c r="O33" i="32"/>
  <c r="O32" i="32"/>
  <c r="O31" i="32"/>
  <c r="O30" i="32"/>
  <c r="O29" i="32"/>
  <c r="O28" i="32"/>
  <c r="O27" i="32"/>
  <c r="O26" i="32"/>
  <c r="O25" i="32"/>
  <c r="O24" i="32"/>
  <c r="O23" i="32"/>
  <c r="O22" i="32"/>
  <c r="O21" i="32"/>
  <c r="O20" i="32"/>
  <c r="O19" i="32"/>
  <c r="O18" i="32"/>
  <c r="O17" i="32"/>
  <c r="O16" i="32"/>
  <c r="O15" i="32"/>
  <c r="O14" i="32"/>
  <c r="O13" i="32"/>
  <c r="O12" i="32"/>
  <c r="O11" i="32"/>
  <c r="O10" i="32"/>
  <c r="O9" i="32"/>
  <c r="O8" i="32"/>
  <c r="O7" i="32"/>
  <c r="O6" i="32"/>
  <c r="O5" i="32"/>
  <c r="O4" i="32"/>
  <c r="O44" i="31"/>
  <c r="O43" i="31"/>
  <c r="O42" i="31"/>
  <c r="O41" i="31"/>
  <c r="O40" i="31"/>
  <c r="O39" i="31"/>
  <c r="O38" i="31"/>
  <c r="O37" i="31"/>
  <c r="O36" i="31"/>
  <c r="O35" i="31"/>
  <c r="O34" i="31"/>
  <c r="O33" i="31"/>
  <c r="O32" i="31"/>
  <c r="O31" i="31"/>
  <c r="O30" i="31"/>
  <c r="O29" i="31"/>
  <c r="O28" i="31"/>
  <c r="O27" i="31"/>
  <c r="O26" i="31"/>
  <c r="O25" i="31"/>
  <c r="O24" i="31"/>
  <c r="O23" i="31"/>
  <c r="O22" i="31"/>
  <c r="O21" i="31"/>
  <c r="O20" i="31"/>
  <c r="O19" i="31"/>
  <c r="O18" i="31"/>
  <c r="O17" i="31"/>
  <c r="O16" i="31"/>
  <c r="O15" i="31"/>
  <c r="O14" i="31"/>
  <c r="O13" i="31"/>
  <c r="O12" i="31"/>
  <c r="O11" i="31"/>
  <c r="O10" i="31"/>
  <c r="O9" i="31"/>
  <c r="O8" i="31"/>
  <c r="O7" i="31"/>
  <c r="O6" i="31"/>
  <c r="O5" i="31"/>
  <c r="O4" i="31"/>
  <c r="O44" i="30"/>
  <c r="O43" i="30"/>
  <c r="O42" i="30"/>
  <c r="O41" i="30"/>
  <c r="O40" i="30"/>
  <c r="O39" i="30"/>
  <c r="O38" i="30"/>
  <c r="O37" i="30"/>
  <c r="O36" i="30"/>
  <c r="O35" i="30"/>
  <c r="O34" i="30"/>
  <c r="O33" i="30"/>
  <c r="O32" i="30"/>
  <c r="O31" i="30"/>
  <c r="O30" i="30"/>
  <c r="O29" i="30"/>
  <c r="O28" i="30"/>
  <c r="O27" i="30"/>
  <c r="O26" i="30"/>
  <c r="O25" i="30"/>
  <c r="O24" i="30"/>
  <c r="O23" i="30"/>
  <c r="O22" i="30"/>
  <c r="O21" i="30"/>
  <c r="O20" i="30"/>
  <c r="O19" i="30"/>
  <c r="O18" i="30"/>
  <c r="O17" i="30"/>
  <c r="O16" i="30"/>
  <c r="O15" i="30"/>
  <c r="O14" i="30"/>
  <c r="O13" i="30"/>
  <c r="O12" i="30"/>
  <c r="O11" i="30"/>
  <c r="O10" i="30"/>
  <c r="O9" i="30"/>
  <c r="O8" i="30"/>
  <c r="O7" i="30"/>
  <c r="O6" i="30"/>
  <c r="O5" i="30"/>
  <c r="O4" i="30"/>
  <c r="O44" i="29"/>
  <c r="O43" i="29"/>
  <c r="O42" i="29"/>
  <c r="O41" i="29"/>
  <c r="O40" i="29"/>
  <c r="O39" i="29"/>
  <c r="O38" i="29"/>
  <c r="O37" i="29"/>
  <c r="O36" i="29"/>
  <c r="O35" i="29"/>
  <c r="O34" i="29"/>
  <c r="O33" i="29"/>
  <c r="O32" i="29"/>
  <c r="O31" i="29"/>
  <c r="O30" i="29"/>
  <c r="O29" i="29"/>
  <c r="O28" i="29"/>
  <c r="O27" i="29"/>
  <c r="O26" i="29"/>
  <c r="O25" i="29"/>
  <c r="O24" i="29"/>
  <c r="O23" i="29"/>
  <c r="O22" i="29"/>
  <c r="O21" i="29"/>
  <c r="O20" i="29"/>
  <c r="O19" i="29"/>
  <c r="O18" i="29"/>
  <c r="O17" i="29"/>
  <c r="O16" i="29"/>
  <c r="O15" i="29"/>
  <c r="O14" i="29"/>
  <c r="O13" i="29"/>
  <c r="O12" i="29"/>
  <c r="O11" i="29"/>
  <c r="O10" i="29"/>
  <c r="O9" i="29"/>
  <c r="O8" i="29"/>
  <c r="O7" i="29"/>
  <c r="O6" i="29"/>
  <c r="O5" i="29"/>
  <c r="O4" i="29"/>
  <c r="O44" i="28"/>
  <c r="O43" i="28"/>
  <c r="O42" i="28"/>
  <c r="O41" i="28"/>
  <c r="O40" i="28"/>
  <c r="O39" i="28"/>
  <c r="O38" i="28"/>
  <c r="O37" i="28"/>
  <c r="O36" i="28"/>
  <c r="O35" i="28"/>
  <c r="O34" i="28"/>
  <c r="O33" i="28"/>
  <c r="O32" i="28"/>
  <c r="O31" i="28"/>
  <c r="O30" i="28"/>
  <c r="O29" i="28"/>
  <c r="O28" i="28"/>
  <c r="O27" i="28"/>
  <c r="O26" i="28"/>
  <c r="O25" i="28"/>
  <c r="O24" i="28"/>
  <c r="O23" i="28"/>
  <c r="O22" i="28"/>
  <c r="O21" i="28"/>
  <c r="O20" i="28"/>
  <c r="O19" i="28"/>
  <c r="O18" i="28"/>
  <c r="O17" i="28"/>
  <c r="O16" i="28"/>
  <c r="O15" i="28"/>
  <c r="O14" i="28"/>
  <c r="O13" i="28"/>
  <c r="O12" i="28"/>
  <c r="O11" i="28"/>
  <c r="O10" i="28"/>
  <c r="O9" i="28"/>
  <c r="O8" i="28"/>
  <c r="O7" i="28"/>
  <c r="O6" i="28"/>
  <c r="O5" i="28"/>
  <c r="O4" i="28"/>
  <c r="O44" i="27"/>
  <c r="O43" i="27"/>
  <c r="O42" i="27"/>
  <c r="O41" i="27"/>
  <c r="O40" i="27"/>
  <c r="O39" i="27"/>
  <c r="O38" i="27"/>
  <c r="O37" i="27"/>
  <c r="O36" i="27"/>
  <c r="O35" i="27"/>
  <c r="O34" i="27"/>
  <c r="O33" i="27"/>
  <c r="O32" i="27"/>
  <c r="O31" i="27"/>
  <c r="O30" i="27"/>
  <c r="O29" i="27"/>
  <c r="O28" i="27"/>
  <c r="O27" i="27"/>
  <c r="O26" i="27"/>
  <c r="O25" i="27"/>
  <c r="O24" i="27"/>
  <c r="O23" i="27"/>
  <c r="O22" i="27"/>
  <c r="O21" i="27"/>
  <c r="O20" i="27"/>
  <c r="O19" i="27"/>
  <c r="O18" i="27"/>
  <c r="O17" i="27"/>
  <c r="O16" i="27"/>
  <c r="O15" i="27"/>
  <c r="O14" i="27"/>
  <c r="O13" i="27"/>
  <c r="O12" i="27"/>
  <c r="O11" i="27"/>
  <c r="O10" i="27"/>
  <c r="O9" i="27"/>
  <c r="O8" i="27"/>
  <c r="O7" i="27"/>
  <c r="O6" i="27"/>
  <c r="O5" i="27"/>
  <c r="O4" i="27"/>
  <c r="O44" i="26"/>
  <c r="O43" i="26"/>
  <c r="O42" i="26"/>
  <c r="O41" i="26"/>
  <c r="O40" i="26"/>
  <c r="O39" i="26"/>
  <c r="O38" i="26"/>
  <c r="O37" i="26"/>
  <c r="O36" i="26"/>
  <c r="O35" i="26"/>
  <c r="O34" i="26"/>
  <c r="O33" i="26"/>
  <c r="O32" i="26"/>
  <c r="O31" i="26"/>
  <c r="O30" i="26"/>
  <c r="O29" i="26"/>
  <c r="O28" i="26"/>
  <c r="O27" i="26"/>
  <c r="O26" i="26"/>
  <c r="O25" i="26"/>
  <c r="O24" i="26"/>
  <c r="O23" i="26"/>
  <c r="O22" i="26"/>
  <c r="O21" i="26"/>
  <c r="O20" i="26"/>
  <c r="O19" i="26"/>
  <c r="O18" i="26"/>
  <c r="O17" i="26"/>
  <c r="O16" i="26"/>
  <c r="O15" i="26"/>
  <c r="O14" i="26"/>
  <c r="O13" i="26"/>
  <c r="O12" i="26"/>
  <c r="O11" i="26"/>
  <c r="O10" i="26"/>
  <c r="O9" i="26"/>
  <c r="O8" i="26"/>
  <c r="O7" i="26"/>
  <c r="O6" i="26"/>
  <c r="O5" i="26"/>
  <c r="O4" i="26"/>
  <c r="O44" i="25"/>
  <c r="O43" i="25"/>
  <c r="O42" i="25"/>
  <c r="O41" i="25"/>
  <c r="O40" i="25"/>
  <c r="O39" i="25"/>
  <c r="O38" i="25"/>
  <c r="O37" i="25"/>
  <c r="O36" i="25"/>
  <c r="O35" i="25"/>
  <c r="O34" i="25"/>
  <c r="O33" i="25"/>
  <c r="O32" i="25"/>
  <c r="O31" i="25"/>
  <c r="O30" i="25"/>
  <c r="O29" i="25"/>
  <c r="O28" i="25"/>
  <c r="O27" i="25"/>
  <c r="O26" i="25"/>
  <c r="O25" i="25"/>
  <c r="O24" i="25"/>
  <c r="O23" i="25"/>
  <c r="O22" i="25"/>
  <c r="O21" i="25"/>
  <c r="O20" i="25"/>
  <c r="O19" i="25"/>
  <c r="O18" i="25"/>
  <c r="O17" i="25"/>
  <c r="O16" i="25"/>
  <c r="O15" i="25"/>
  <c r="O14" i="25"/>
  <c r="O13" i="25"/>
  <c r="O12" i="25"/>
  <c r="O11" i="25"/>
  <c r="O10" i="25"/>
  <c r="O9" i="25"/>
  <c r="O8" i="25"/>
  <c r="O7" i="25"/>
  <c r="O6" i="25"/>
  <c r="O5" i="25"/>
  <c r="O4" i="25"/>
  <c r="O44" i="24"/>
  <c r="O43" i="24"/>
  <c r="O42" i="24"/>
  <c r="O41" i="24"/>
  <c r="O40" i="24"/>
  <c r="O39" i="24"/>
  <c r="O38" i="24"/>
  <c r="O37" i="24"/>
  <c r="O36" i="24"/>
  <c r="O35" i="24"/>
  <c r="O34" i="24"/>
  <c r="O33" i="24"/>
  <c r="O32" i="24"/>
  <c r="O31" i="24"/>
  <c r="O30" i="24"/>
  <c r="O29" i="24"/>
  <c r="O28" i="24"/>
  <c r="O27" i="24"/>
  <c r="O26" i="24"/>
  <c r="O25" i="24"/>
  <c r="O24" i="24"/>
  <c r="O23" i="24"/>
  <c r="O22" i="24"/>
  <c r="O21" i="24"/>
  <c r="O20" i="24"/>
  <c r="O19" i="24"/>
  <c r="O18" i="24"/>
  <c r="O17" i="24"/>
  <c r="O16" i="24"/>
  <c r="O15" i="24"/>
  <c r="O14" i="24"/>
  <c r="O13" i="24"/>
  <c r="O12" i="24"/>
  <c r="O11" i="24"/>
  <c r="O10" i="24"/>
  <c r="O9" i="24"/>
  <c r="O8" i="24"/>
  <c r="O7" i="24"/>
  <c r="O6" i="24"/>
  <c r="O5" i="24"/>
  <c r="O4" i="24"/>
  <c r="O44" i="23"/>
  <c r="O43" i="23"/>
  <c r="O42" i="23"/>
  <c r="O41" i="23"/>
  <c r="O40" i="23"/>
  <c r="O39" i="23"/>
  <c r="O38" i="23"/>
  <c r="O37" i="23"/>
  <c r="O36" i="23"/>
  <c r="O35" i="23"/>
  <c r="O34" i="23"/>
  <c r="O33" i="23"/>
  <c r="O32" i="23"/>
  <c r="O31" i="23"/>
  <c r="O30" i="23"/>
  <c r="O29" i="23"/>
  <c r="O28" i="23"/>
  <c r="O27" i="23"/>
  <c r="O26" i="23"/>
  <c r="O25" i="23"/>
  <c r="O24" i="23"/>
  <c r="O23" i="23"/>
  <c r="O22" i="23"/>
  <c r="O21" i="23"/>
  <c r="O20" i="23"/>
  <c r="O19" i="23"/>
  <c r="O18" i="23"/>
  <c r="O17" i="23"/>
  <c r="O16" i="23"/>
  <c r="O15" i="23"/>
  <c r="O14" i="23"/>
  <c r="O13" i="23"/>
  <c r="O12" i="23"/>
  <c r="O11" i="23"/>
  <c r="O10" i="23"/>
  <c r="O9" i="23"/>
  <c r="O8" i="23"/>
  <c r="O7" i="23"/>
  <c r="O6" i="23"/>
  <c r="O5" i="23"/>
  <c r="O4" i="23"/>
  <c r="O44" i="22"/>
  <c r="O43" i="22"/>
  <c r="O42" i="22"/>
  <c r="O41" i="22"/>
  <c r="O40" i="22"/>
  <c r="O39" i="22"/>
  <c r="O38" i="22"/>
  <c r="O37" i="22"/>
  <c r="O36" i="22"/>
  <c r="O35" i="22"/>
  <c r="O34" i="22"/>
  <c r="O33" i="22"/>
  <c r="O32" i="22"/>
  <c r="O31" i="22"/>
  <c r="O30" i="22"/>
  <c r="O29" i="22"/>
  <c r="O28" i="22"/>
  <c r="O27" i="22"/>
  <c r="O26" i="22"/>
  <c r="O25" i="22"/>
  <c r="O24" i="22"/>
  <c r="O23" i="22"/>
  <c r="O22" i="22"/>
  <c r="O21" i="22"/>
  <c r="O20" i="22"/>
  <c r="O19" i="22"/>
  <c r="O18" i="22"/>
  <c r="O17" i="22"/>
  <c r="O16" i="22"/>
  <c r="O15" i="22"/>
  <c r="O14" i="22"/>
  <c r="O13" i="22"/>
  <c r="O12" i="22"/>
  <c r="O11" i="22"/>
  <c r="O10" i="22"/>
  <c r="O9" i="22"/>
  <c r="O8" i="22"/>
  <c r="O7" i="22"/>
  <c r="O6" i="22"/>
  <c r="O5" i="22"/>
  <c r="O4" i="22"/>
  <c r="O44" i="47"/>
  <c r="O43" i="47"/>
  <c r="O42" i="47"/>
  <c r="O41" i="47"/>
  <c r="O40" i="47"/>
  <c r="O39" i="47"/>
  <c r="O38" i="47"/>
  <c r="O37" i="47"/>
  <c r="O36" i="47"/>
  <c r="O35" i="47"/>
  <c r="O34" i="47"/>
  <c r="O33" i="47"/>
  <c r="O32" i="47"/>
  <c r="O31" i="47"/>
  <c r="O30" i="47"/>
  <c r="O29" i="47"/>
  <c r="O28" i="47"/>
  <c r="O27" i="47"/>
  <c r="O26" i="47"/>
  <c r="O25" i="47"/>
  <c r="O24" i="47"/>
  <c r="O23" i="47"/>
  <c r="O22" i="47"/>
  <c r="O21" i="47"/>
  <c r="O20" i="47"/>
  <c r="O19" i="47"/>
  <c r="O18" i="47"/>
  <c r="O17" i="47"/>
  <c r="O16" i="47"/>
  <c r="O15" i="47"/>
  <c r="O14" i="47"/>
  <c r="O13" i="47"/>
  <c r="O12" i="47"/>
  <c r="O11" i="47"/>
  <c r="O10" i="47"/>
  <c r="O9" i="47"/>
  <c r="O8" i="47"/>
  <c r="O7" i="47"/>
  <c r="O6" i="47"/>
  <c r="O5" i="47"/>
  <c r="O4" i="47"/>
  <c r="O44" i="55"/>
  <c r="O43" i="55"/>
  <c r="O42" i="55"/>
  <c r="O41" i="55"/>
  <c r="O40" i="55"/>
  <c r="O39" i="55"/>
  <c r="O38" i="55"/>
  <c r="O37" i="55"/>
  <c r="O36" i="55"/>
  <c r="O35" i="55"/>
  <c r="O34" i="55"/>
  <c r="O33" i="55"/>
  <c r="O32" i="55"/>
  <c r="O31" i="55"/>
  <c r="O30" i="55"/>
  <c r="O29" i="55"/>
  <c r="O28" i="55"/>
  <c r="O27" i="55"/>
  <c r="O26" i="55"/>
  <c r="O25" i="55"/>
  <c r="O24" i="55"/>
  <c r="O23" i="55"/>
  <c r="O22" i="55"/>
  <c r="O21" i="55"/>
  <c r="O20" i="55"/>
  <c r="O19" i="55"/>
  <c r="O18" i="55"/>
  <c r="O17" i="55"/>
  <c r="O16" i="55"/>
  <c r="O15" i="55"/>
  <c r="O14" i="55"/>
  <c r="O13" i="55"/>
  <c r="O12" i="55"/>
  <c r="O11" i="55"/>
  <c r="O10" i="55"/>
  <c r="O9" i="55"/>
  <c r="O8" i="55"/>
  <c r="O7" i="55"/>
  <c r="O6" i="55"/>
  <c r="O5" i="55"/>
  <c r="O4" i="55"/>
  <c r="O44" i="46"/>
  <c r="O43" i="46"/>
  <c r="O42" i="46"/>
  <c r="O41" i="46"/>
  <c r="O40" i="46"/>
  <c r="O39" i="46"/>
  <c r="O38" i="46"/>
  <c r="O37" i="46"/>
  <c r="O36" i="46"/>
  <c r="O35" i="46"/>
  <c r="O34" i="46"/>
  <c r="O33" i="46"/>
  <c r="O32" i="46"/>
  <c r="O31" i="46"/>
  <c r="O30" i="46"/>
  <c r="O29" i="46"/>
  <c r="O28" i="46"/>
  <c r="O27" i="46"/>
  <c r="O26" i="46"/>
  <c r="O25" i="46"/>
  <c r="O24" i="46"/>
  <c r="O23" i="46"/>
  <c r="O22" i="46"/>
  <c r="O21" i="46"/>
  <c r="O20" i="46"/>
  <c r="O19" i="46"/>
  <c r="O18" i="46"/>
  <c r="O17" i="46"/>
  <c r="O16" i="46"/>
  <c r="O15" i="46"/>
  <c r="O14" i="46"/>
  <c r="O13" i="46"/>
  <c r="O12" i="46"/>
  <c r="O11" i="46"/>
  <c r="O10" i="46"/>
  <c r="O9" i="46"/>
  <c r="O8" i="46"/>
  <c r="O7" i="46"/>
  <c r="O6" i="46"/>
  <c r="O5" i="46"/>
  <c r="O4" i="46"/>
  <c r="O44" i="54"/>
  <c r="O43" i="54"/>
  <c r="O42" i="54"/>
  <c r="O41" i="54"/>
  <c r="O40" i="54"/>
  <c r="O39" i="54"/>
  <c r="O38" i="54"/>
  <c r="O37" i="54"/>
  <c r="O36" i="54"/>
  <c r="O35" i="54"/>
  <c r="O34" i="54"/>
  <c r="O33" i="54"/>
  <c r="O32" i="54"/>
  <c r="O31" i="54"/>
  <c r="O30" i="54"/>
  <c r="O29" i="54"/>
  <c r="O28" i="54"/>
  <c r="O27" i="54"/>
  <c r="O26" i="54"/>
  <c r="O25" i="54"/>
  <c r="O24" i="54"/>
  <c r="O23" i="54"/>
  <c r="O22" i="54"/>
  <c r="O21" i="54"/>
  <c r="O20" i="54"/>
  <c r="O19" i="54"/>
  <c r="O18" i="54"/>
  <c r="O17" i="54"/>
  <c r="O16" i="54"/>
  <c r="O15" i="54"/>
  <c r="O14" i="54"/>
  <c r="O13" i="54"/>
  <c r="O12" i="54"/>
  <c r="O11" i="54"/>
  <c r="O10" i="54"/>
  <c r="O9" i="54"/>
  <c r="O8" i="54"/>
  <c r="O7" i="54"/>
  <c r="O6" i="54"/>
  <c r="O5" i="54"/>
  <c r="O4" i="54"/>
  <c r="O44" i="53"/>
  <c r="O43" i="53"/>
  <c r="O42" i="53"/>
  <c r="O41" i="53"/>
  <c r="O40" i="53"/>
  <c r="O39" i="53"/>
  <c r="O38" i="53"/>
  <c r="O37" i="53"/>
  <c r="O36" i="53"/>
  <c r="O35" i="53"/>
  <c r="O34" i="53"/>
  <c r="O33" i="53"/>
  <c r="O32" i="53"/>
  <c r="O31" i="53"/>
  <c r="O30" i="53"/>
  <c r="O29" i="53"/>
  <c r="O28" i="53"/>
  <c r="O27" i="53"/>
  <c r="O26" i="53"/>
  <c r="O25" i="53"/>
  <c r="O24" i="53"/>
  <c r="O23" i="53"/>
  <c r="O22" i="53"/>
  <c r="O21" i="53"/>
  <c r="O20" i="53"/>
  <c r="O19" i="53"/>
  <c r="O18" i="53"/>
  <c r="O17" i="53"/>
  <c r="O16" i="53"/>
  <c r="O15" i="53"/>
  <c r="O14" i="53"/>
  <c r="O13" i="53"/>
  <c r="O12" i="53"/>
  <c r="O11" i="53"/>
  <c r="O10" i="53"/>
  <c r="O9" i="53"/>
  <c r="O8" i="53"/>
  <c r="O7" i="53"/>
  <c r="O6" i="53"/>
  <c r="O5" i="53"/>
  <c r="O4" i="53"/>
  <c r="O44" i="50"/>
  <c r="O43" i="50"/>
  <c r="O42" i="50"/>
  <c r="O41" i="50"/>
  <c r="O40" i="50"/>
  <c r="O39" i="50"/>
  <c r="O38" i="50"/>
  <c r="O37" i="50"/>
  <c r="O36" i="50"/>
  <c r="O35" i="50"/>
  <c r="O34" i="50"/>
  <c r="O33" i="50"/>
  <c r="O32" i="50"/>
  <c r="O31" i="50"/>
  <c r="O30" i="50"/>
  <c r="O29" i="50"/>
  <c r="O28" i="50"/>
  <c r="O27" i="50"/>
  <c r="O26" i="50"/>
  <c r="O25" i="50"/>
  <c r="O24" i="50"/>
  <c r="O23" i="50"/>
  <c r="O22" i="50"/>
  <c r="O21" i="50"/>
  <c r="O20" i="50"/>
  <c r="O19" i="50"/>
  <c r="O18" i="50"/>
  <c r="O17" i="50"/>
  <c r="O16" i="50"/>
  <c r="O15" i="50"/>
  <c r="O14" i="50"/>
  <c r="O13" i="50"/>
  <c r="O12" i="50"/>
  <c r="O11" i="50"/>
  <c r="O10" i="50"/>
  <c r="O9" i="50"/>
  <c r="O8" i="50"/>
  <c r="O7" i="50"/>
  <c r="O6" i="50"/>
  <c r="O5" i="50"/>
  <c r="O4" i="50"/>
  <c r="O44" i="49"/>
  <c r="O43" i="49"/>
  <c r="O42" i="49"/>
  <c r="O41" i="49"/>
  <c r="O40" i="49"/>
  <c r="O39" i="49"/>
  <c r="O38" i="49"/>
  <c r="O37" i="49"/>
  <c r="O36" i="49"/>
  <c r="O35" i="49"/>
  <c r="O34" i="49"/>
  <c r="O33" i="49"/>
  <c r="O32" i="49"/>
  <c r="O31" i="49"/>
  <c r="O30" i="49"/>
  <c r="O29" i="49"/>
  <c r="O28" i="49"/>
  <c r="O27" i="49"/>
  <c r="O26" i="49"/>
  <c r="O25" i="49"/>
  <c r="O24" i="49"/>
  <c r="O23" i="49"/>
  <c r="O22" i="49"/>
  <c r="O21" i="49"/>
  <c r="O20" i="49"/>
  <c r="O19" i="49"/>
  <c r="O18" i="49"/>
  <c r="O17" i="49"/>
  <c r="O16" i="49"/>
  <c r="O15" i="49"/>
  <c r="O14" i="49"/>
  <c r="O13" i="49"/>
  <c r="O12" i="49"/>
  <c r="O11" i="49"/>
  <c r="O10" i="49"/>
  <c r="O9" i="49"/>
  <c r="O8" i="49"/>
  <c r="O7" i="49"/>
  <c r="O6" i="49"/>
  <c r="O5" i="49"/>
  <c r="O4" i="49"/>
  <c r="O44" i="44"/>
  <c r="O43" i="44"/>
  <c r="O42" i="44"/>
  <c r="O41" i="44"/>
  <c r="O40" i="44"/>
  <c r="O39" i="44"/>
  <c r="O38" i="44"/>
  <c r="O37" i="44"/>
  <c r="O36" i="44"/>
  <c r="O35" i="44"/>
  <c r="O34" i="44"/>
  <c r="O33" i="44"/>
  <c r="O32" i="44"/>
  <c r="O31" i="44"/>
  <c r="O30" i="44"/>
  <c r="O29" i="44"/>
  <c r="O28" i="44"/>
  <c r="O27" i="44"/>
  <c r="O26" i="44"/>
  <c r="O25" i="44"/>
  <c r="O24" i="44"/>
  <c r="O23" i="44"/>
  <c r="O22" i="44"/>
  <c r="O21" i="44"/>
  <c r="O20" i="44"/>
  <c r="O19" i="44"/>
  <c r="O18" i="44"/>
  <c r="O17" i="44"/>
  <c r="O16" i="44"/>
  <c r="O15" i="44"/>
  <c r="O14" i="44"/>
  <c r="O13" i="44"/>
  <c r="O12" i="44"/>
  <c r="O11" i="44"/>
  <c r="O10" i="44"/>
  <c r="O9" i="44"/>
  <c r="O8" i="44"/>
  <c r="O7" i="44"/>
  <c r="O6" i="44"/>
  <c r="O5" i="44"/>
  <c r="O4" i="44"/>
  <c r="O44" i="45"/>
  <c r="O43" i="45"/>
  <c r="O42" i="45"/>
  <c r="O41" i="45"/>
  <c r="O40" i="45"/>
  <c r="O39" i="45"/>
  <c r="O38" i="45"/>
  <c r="O37" i="45"/>
  <c r="O36" i="45"/>
  <c r="O35" i="45"/>
  <c r="O34" i="45"/>
  <c r="O33" i="45"/>
  <c r="O32" i="45"/>
  <c r="O31" i="45"/>
  <c r="O30" i="45"/>
  <c r="O29" i="45"/>
  <c r="O28" i="45"/>
  <c r="O27" i="45"/>
  <c r="O26" i="45"/>
  <c r="O25" i="45"/>
  <c r="O24" i="45"/>
  <c r="O23" i="45"/>
  <c r="O22" i="45"/>
  <c r="O21" i="45"/>
  <c r="O20" i="45"/>
  <c r="O19" i="45"/>
  <c r="O18" i="45"/>
  <c r="O17" i="45"/>
  <c r="O16" i="45"/>
  <c r="O15" i="45"/>
  <c r="O14" i="45"/>
  <c r="O13" i="45"/>
  <c r="O12" i="45"/>
  <c r="O11" i="45"/>
  <c r="O10" i="45"/>
  <c r="O9" i="45"/>
  <c r="O8" i="45"/>
  <c r="O7" i="45"/>
  <c r="O6" i="45"/>
  <c r="O5" i="45"/>
  <c r="O4" i="45"/>
  <c r="N99" i="54"/>
  <c r="N98" i="54"/>
  <c r="N97" i="54"/>
  <c r="N96" i="54"/>
  <c r="N95" i="54"/>
  <c r="N94" i="54"/>
  <c r="N93" i="54"/>
  <c r="N92" i="54"/>
  <c r="N91" i="54"/>
  <c r="N90" i="54"/>
  <c r="N89" i="54"/>
  <c r="N88" i="54"/>
  <c r="N87" i="54"/>
  <c r="N86" i="54"/>
  <c r="N85" i="54"/>
  <c r="N99" i="53"/>
  <c r="N98" i="53"/>
  <c r="N97" i="53"/>
  <c r="N96" i="53"/>
  <c r="N95" i="53"/>
  <c r="N94" i="53"/>
  <c r="N93" i="53"/>
  <c r="N92" i="53"/>
  <c r="N91" i="53"/>
  <c r="N90" i="53"/>
  <c r="N89" i="53"/>
  <c r="N88" i="53"/>
  <c r="N87" i="53"/>
  <c r="N86" i="53"/>
  <c r="N85" i="53"/>
  <c r="N99" i="52"/>
  <c r="M99" i="52"/>
  <c r="L99" i="52"/>
  <c r="G99" i="52"/>
  <c r="F99" i="52"/>
  <c r="E99" i="52"/>
  <c r="N98" i="52"/>
  <c r="M98" i="52"/>
  <c r="L98" i="52"/>
  <c r="G98" i="52"/>
  <c r="F98" i="52"/>
  <c r="E98" i="52"/>
  <c r="N97" i="52"/>
  <c r="M97" i="52"/>
  <c r="L97" i="52"/>
  <c r="G97" i="52"/>
  <c r="F97" i="52"/>
  <c r="E97" i="52"/>
  <c r="N96" i="52"/>
  <c r="M96" i="52"/>
  <c r="L96" i="52"/>
  <c r="G96" i="52"/>
  <c r="F96" i="52"/>
  <c r="E96" i="52"/>
  <c r="N95" i="52"/>
  <c r="M95" i="52"/>
  <c r="L95" i="52"/>
  <c r="G95" i="52"/>
  <c r="F95" i="52"/>
  <c r="E95" i="52"/>
  <c r="N94" i="52"/>
  <c r="M94" i="52"/>
  <c r="L94" i="52"/>
  <c r="G94" i="52"/>
  <c r="F94" i="52"/>
  <c r="E94" i="52"/>
  <c r="N93" i="52"/>
  <c r="M93" i="52"/>
  <c r="L93" i="52"/>
  <c r="G93" i="52"/>
  <c r="F93" i="52"/>
  <c r="E93" i="52"/>
  <c r="N92" i="52"/>
  <c r="M92" i="52"/>
  <c r="L92" i="52"/>
  <c r="G92" i="52"/>
  <c r="F92" i="52"/>
  <c r="E92" i="52"/>
  <c r="N91" i="52"/>
  <c r="M91" i="52"/>
  <c r="L91" i="52"/>
  <c r="G91" i="52"/>
  <c r="F91" i="52"/>
  <c r="E91" i="52"/>
  <c r="N90" i="52"/>
  <c r="M90" i="52"/>
  <c r="L90" i="52"/>
  <c r="G90" i="52"/>
  <c r="F90" i="52"/>
  <c r="E90" i="52"/>
  <c r="N89" i="52"/>
  <c r="M89" i="52"/>
  <c r="L89" i="52"/>
  <c r="G89" i="52"/>
  <c r="F89" i="52"/>
  <c r="E89" i="52"/>
  <c r="N88" i="52"/>
  <c r="M88" i="52"/>
  <c r="L88" i="52"/>
  <c r="G88" i="52"/>
  <c r="F88" i="52"/>
  <c r="E88" i="52"/>
  <c r="N87" i="52"/>
  <c r="M87" i="52"/>
  <c r="L87" i="52"/>
  <c r="G87" i="52"/>
  <c r="F87" i="52"/>
  <c r="E87" i="52"/>
  <c r="N86" i="52"/>
  <c r="M86" i="52"/>
  <c r="L86" i="52"/>
  <c r="G86" i="52"/>
  <c r="F86" i="52"/>
  <c r="E86" i="52"/>
  <c r="N85" i="52"/>
  <c r="M85" i="52"/>
  <c r="L85" i="52"/>
  <c r="G85" i="52"/>
  <c r="F85" i="52"/>
  <c r="E85" i="52"/>
  <c r="N84" i="52"/>
  <c r="M84" i="52"/>
  <c r="L84" i="52"/>
  <c r="G84" i="52"/>
  <c r="F84" i="52"/>
  <c r="E84" i="52"/>
  <c r="N83" i="52"/>
  <c r="M83" i="52"/>
  <c r="L83" i="52"/>
  <c r="G83" i="52"/>
  <c r="F83" i="52"/>
  <c r="E83" i="52"/>
  <c r="N82" i="52"/>
  <c r="M82" i="52"/>
  <c r="L82" i="52"/>
  <c r="G82" i="52"/>
  <c r="F82" i="52"/>
  <c r="E82" i="52"/>
  <c r="N81" i="52"/>
  <c r="M81" i="52"/>
  <c r="L81" i="52"/>
  <c r="G81" i="52"/>
  <c r="F81" i="52"/>
  <c r="E81" i="52"/>
  <c r="N80" i="52"/>
  <c r="M80" i="52"/>
  <c r="L80" i="52"/>
  <c r="G80" i="52"/>
  <c r="F80" i="52"/>
  <c r="E80" i="52"/>
  <c r="N79" i="52"/>
  <c r="M79" i="52"/>
  <c r="L79" i="52"/>
  <c r="G79" i="52"/>
  <c r="F79" i="52"/>
  <c r="E79" i="52"/>
  <c r="N78" i="52"/>
  <c r="M78" i="52"/>
  <c r="L78" i="52"/>
  <c r="G78" i="52"/>
  <c r="F78" i="52"/>
  <c r="E78" i="52"/>
  <c r="N77" i="52"/>
  <c r="M77" i="52"/>
  <c r="L77" i="52"/>
  <c r="G77" i="52"/>
  <c r="F77" i="52"/>
  <c r="E77" i="52"/>
  <c r="N76" i="52"/>
  <c r="M76" i="52"/>
  <c r="L76" i="52"/>
  <c r="G76" i="52"/>
  <c r="F76" i="52"/>
  <c r="E76" i="52"/>
  <c r="N75" i="52"/>
  <c r="M75" i="52"/>
  <c r="L75" i="52"/>
  <c r="G75" i="52"/>
  <c r="F75" i="52"/>
  <c r="E75" i="52"/>
  <c r="N74" i="52"/>
  <c r="M74" i="52"/>
  <c r="L74" i="52"/>
  <c r="G74" i="52"/>
  <c r="F74" i="52"/>
  <c r="E74" i="52"/>
  <c r="N73" i="52"/>
  <c r="M73" i="52"/>
  <c r="L73" i="52"/>
  <c r="G73" i="52"/>
  <c r="F73" i="52"/>
  <c r="E73" i="52"/>
  <c r="N72" i="52"/>
  <c r="M72" i="52"/>
  <c r="L72" i="52"/>
  <c r="G72" i="52"/>
  <c r="F72" i="52"/>
  <c r="E72" i="52"/>
  <c r="N71" i="52"/>
  <c r="M71" i="52"/>
  <c r="L71" i="52"/>
  <c r="G71" i="52"/>
  <c r="F71" i="52"/>
  <c r="E71" i="52"/>
  <c r="N70" i="52"/>
  <c r="M70" i="52"/>
  <c r="L70" i="52"/>
  <c r="G70" i="52"/>
  <c r="F70" i="52"/>
  <c r="E70" i="52"/>
  <c r="N69" i="52"/>
  <c r="M69" i="52"/>
  <c r="L69" i="52"/>
  <c r="G69" i="52"/>
  <c r="F69" i="52"/>
  <c r="E69" i="52"/>
  <c r="N68" i="52"/>
  <c r="M68" i="52"/>
  <c r="L68" i="52"/>
  <c r="G68" i="52"/>
  <c r="F68" i="52"/>
  <c r="E68" i="52"/>
  <c r="N67" i="52"/>
  <c r="M67" i="52"/>
  <c r="L67" i="52"/>
  <c r="G67" i="52"/>
  <c r="F67" i="52"/>
  <c r="E67" i="52"/>
  <c r="N66" i="52"/>
  <c r="M66" i="52"/>
  <c r="L66" i="52"/>
  <c r="G66" i="52"/>
  <c r="F66" i="52"/>
  <c r="E66" i="52"/>
  <c r="N65" i="52"/>
  <c r="M65" i="52"/>
  <c r="L65" i="52"/>
  <c r="G65" i="52"/>
  <c r="F65" i="52"/>
  <c r="E65" i="52"/>
  <c r="N64" i="52"/>
  <c r="M64" i="52"/>
  <c r="L64" i="52"/>
  <c r="G64" i="52"/>
  <c r="F64" i="52"/>
  <c r="E64" i="52"/>
  <c r="N63" i="52"/>
  <c r="M63" i="52"/>
  <c r="L63" i="52"/>
  <c r="G63" i="52"/>
  <c r="F63" i="52"/>
  <c r="E63" i="52"/>
  <c r="N62" i="52"/>
  <c r="M62" i="52"/>
  <c r="L62" i="52"/>
  <c r="G62" i="52"/>
  <c r="F62" i="52"/>
  <c r="E62" i="52"/>
  <c r="N61" i="52"/>
  <c r="M61" i="52"/>
  <c r="L61" i="52"/>
  <c r="G61" i="52"/>
  <c r="F61" i="52"/>
  <c r="E61" i="52"/>
  <c r="N60" i="52"/>
  <c r="M60" i="52"/>
  <c r="L60" i="52"/>
  <c r="G60" i="52"/>
  <c r="F60" i="52"/>
  <c r="E60" i="52"/>
  <c r="N59" i="52"/>
  <c r="M59" i="52"/>
  <c r="L59" i="52"/>
  <c r="G59" i="52"/>
  <c r="F59" i="52"/>
  <c r="E59" i="52"/>
  <c r="N58" i="52"/>
  <c r="M58" i="52"/>
  <c r="L58" i="52"/>
  <c r="G58" i="52"/>
  <c r="F58" i="52"/>
  <c r="E58" i="52"/>
  <c r="N57" i="52"/>
  <c r="M57" i="52"/>
  <c r="L57" i="52"/>
  <c r="G57" i="52"/>
  <c r="F57" i="52"/>
  <c r="E57" i="52"/>
  <c r="N56" i="52"/>
  <c r="M56" i="52"/>
  <c r="L56" i="52"/>
  <c r="G56" i="52"/>
  <c r="F56" i="52"/>
  <c r="E56" i="52"/>
  <c r="N55" i="52"/>
  <c r="M55" i="52"/>
  <c r="L55" i="52"/>
  <c r="G55" i="52"/>
  <c r="F55" i="52"/>
  <c r="E55" i="52"/>
  <c r="N54" i="52"/>
  <c r="M54" i="52"/>
  <c r="L54" i="52"/>
  <c r="G54" i="52"/>
  <c r="F54" i="52"/>
  <c r="E54" i="52"/>
  <c r="N53" i="52"/>
  <c r="M53" i="52"/>
  <c r="L53" i="52"/>
  <c r="G53" i="52"/>
  <c r="F53" i="52"/>
  <c r="E53" i="52"/>
  <c r="N52" i="52"/>
  <c r="M52" i="52"/>
  <c r="L52" i="52"/>
  <c r="G52" i="52"/>
  <c r="F52" i="52"/>
  <c r="E52" i="52"/>
  <c r="N51" i="52"/>
  <c r="M51" i="52"/>
  <c r="L51" i="52"/>
  <c r="G51" i="52"/>
  <c r="F51" i="52"/>
  <c r="E51" i="52"/>
  <c r="N50" i="52"/>
  <c r="M50" i="52"/>
  <c r="L50" i="52"/>
  <c r="G50" i="52"/>
  <c r="F50" i="52"/>
  <c r="E50" i="52"/>
  <c r="N49" i="52"/>
  <c r="M49" i="52"/>
  <c r="L49" i="52"/>
  <c r="G49" i="52"/>
  <c r="F49" i="52"/>
  <c r="E49" i="52"/>
  <c r="N48" i="52"/>
  <c r="M48" i="52"/>
  <c r="L48" i="52"/>
  <c r="G48" i="52"/>
  <c r="F48" i="52"/>
  <c r="E48" i="52"/>
  <c r="N47" i="52"/>
  <c r="M47" i="52"/>
  <c r="L47" i="52"/>
  <c r="G47" i="52"/>
  <c r="F47" i="52"/>
  <c r="E47" i="52"/>
  <c r="N46" i="52"/>
  <c r="M46" i="52"/>
  <c r="L46" i="52"/>
  <c r="G46" i="52"/>
  <c r="F46" i="52"/>
  <c r="E46" i="52"/>
  <c r="N45" i="52"/>
  <c r="M45" i="52"/>
  <c r="L45" i="52"/>
  <c r="G45" i="52"/>
  <c r="F45" i="52"/>
  <c r="E45" i="52"/>
  <c r="N30" i="52"/>
  <c r="O44" i="52"/>
  <c r="N29" i="52"/>
  <c r="N28" i="52"/>
  <c r="N27" i="52"/>
  <c r="N26" i="52"/>
  <c r="N25" i="52"/>
  <c r="N24" i="52"/>
  <c r="N23" i="52"/>
  <c r="N22" i="52"/>
  <c r="N21" i="52"/>
  <c r="N20" i="52"/>
  <c r="N19" i="52"/>
  <c r="N18" i="52"/>
  <c r="N17" i="52"/>
  <c r="N16" i="52"/>
  <c r="N15" i="52"/>
  <c r="N14" i="52"/>
  <c r="N13" i="52"/>
  <c r="N12" i="52"/>
  <c r="N11" i="52"/>
  <c r="N10" i="52"/>
  <c r="N9" i="52"/>
  <c r="N8" i="52"/>
  <c r="N7" i="52"/>
  <c r="N6" i="52"/>
  <c r="N5" i="52"/>
  <c r="N4" i="52"/>
  <c r="AU33" i="52" s="1"/>
  <c r="G30" i="52"/>
  <c r="G29" i="52"/>
  <c r="G28" i="52"/>
  <c r="G27" i="52"/>
  <c r="G26" i="52"/>
  <c r="G25" i="52"/>
  <c r="G24" i="52"/>
  <c r="G23" i="52"/>
  <c r="G22" i="52"/>
  <c r="G21" i="52"/>
  <c r="G20" i="52"/>
  <c r="G19" i="52"/>
  <c r="G18" i="52"/>
  <c r="G17" i="52"/>
  <c r="G16" i="52"/>
  <c r="G15" i="52"/>
  <c r="G14" i="52"/>
  <c r="G13" i="52"/>
  <c r="G12" i="52"/>
  <c r="G11" i="52"/>
  <c r="G10" i="52"/>
  <c r="G9" i="52"/>
  <c r="G8" i="52"/>
  <c r="G7" i="52"/>
  <c r="G6" i="52"/>
  <c r="G5" i="52"/>
  <c r="G4" i="52"/>
  <c r="N44" i="52"/>
  <c r="M44" i="52"/>
  <c r="L44" i="52"/>
  <c r="G44" i="52"/>
  <c r="F44" i="52"/>
  <c r="E44" i="52"/>
  <c r="O43" i="52"/>
  <c r="N43" i="52"/>
  <c r="M43" i="52"/>
  <c r="L43" i="52"/>
  <c r="G43" i="52"/>
  <c r="F43" i="52"/>
  <c r="E43" i="52"/>
  <c r="O42" i="52"/>
  <c r="N42" i="52"/>
  <c r="M42" i="52"/>
  <c r="L42" i="52"/>
  <c r="G42" i="52"/>
  <c r="F42" i="52"/>
  <c r="E42" i="52"/>
  <c r="O41" i="52"/>
  <c r="N41" i="52"/>
  <c r="M41" i="52"/>
  <c r="L41" i="52"/>
  <c r="G41" i="52"/>
  <c r="F41" i="52"/>
  <c r="E41" i="52"/>
  <c r="O40" i="52"/>
  <c r="N40" i="52"/>
  <c r="M40" i="52"/>
  <c r="L40" i="52"/>
  <c r="G40" i="52"/>
  <c r="F40" i="52"/>
  <c r="E40" i="52"/>
  <c r="O39" i="52"/>
  <c r="N39" i="52"/>
  <c r="M39" i="52"/>
  <c r="L39" i="52"/>
  <c r="G39" i="52"/>
  <c r="F39" i="52"/>
  <c r="E39" i="52"/>
  <c r="O38" i="52"/>
  <c r="N38" i="52"/>
  <c r="M38" i="52"/>
  <c r="L38" i="52"/>
  <c r="G38" i="52"/>
  <c r="F38" i="52"/>
  <c r="E38" i="52"/>
  <c r="O37" i="52"/>
  <c r="N37" i="52"/>
  <c r="M37" i="52"/>
  <c r="L37" i="52"/>
  <c r="G37" i="52"/>
  <c r="F37" i="52"/>
  <c r="E37" i="52"/>
  <c r="O36" i="52"/>
  <c r="N36" i="52"/>
  <c r="M36" i="52"/>
  <c r="L36" i="52"/>
  <c r="G36" i="52"/>
  <c r="F36" i="52"/>
  <c r="E36" i="52"/>
  <c r="O35" i="52"/>
  <c r="N35" i="52"/>
  <c r="M35" i="52"/>
  <c r="L35" i="52"/>
  <c r="G35" i="52"/>
  <c r="F35" i="52"/>
  <c r="E35" i="52"/>
  <c r="O34" i="52"/>
  <c r="N34" i="52"/>
  <c r="M34" i="52"/>
  <c r="L34" i="52"/>
  <c r="G34" i="52"/>
  <c r="F34" i="52"/>
  <c r="E34" i="52"/>
  <c r="O33" i="52"/>
  <c r="AI33" i="52" s="1"/>
  <c r="N33" i="52"/>
  <c r="M33" i="52"/>
  <c r="L33" i="52"/>
  <c r="G33" i="52"/>
  <c r="F33" i="52"/>
  <c r="E33" i="52"/>
  <c r="O32" i="52"/>
  <c r="N32" i="52"/>
  <c r="M32" i="52"/>
  <c r="L32" i="52"/>
  <c r="G32" i="52"/>
  <c r="F32" i="52"/>
  <c r="E32" i="52"/>
  <c r="O31" i="52"/>
  <c r="N31" i="52"/>
  <c r="M31" i="52"/>
  <c r="L31" i="52"/>
  <c r="G31" i="52"/>
  <c r="F31" i="52"/>
  <c r="E31" i="52"/>
  <c r="O30" i="52"/>
  <c r="M30" i="52"/>
  <c r="L30" i="52"/>
  <c r="F30" i="52"/>
  <c r="E30" i="52"/>
  <c r="O29" i="52"/>
  <c r="M29" i="52"/>
  <c r="L29" i="52"/>
  <c r="F29" i="52"/>
  <c r="E29" i="52"/>
  <c r="O28" i="52"/>
  <c r="M28" i="52"/>
  <c r="L28" i="52"/>
  <c r="F28" i="52"/>
  <c r="E28" i="52"/>
  <c r="O27" i="52"/>
  <c r="M27" i="52"/>
  <c r="L27" i="52"/>
  <c r="F27" i="52"/>
  <c r="E27" i="52"/>
  <c r="O26" i="52"/>
  <c r="M26" i="52"/>
  <c r="L26" i="52"/>
  <c r="F26" i="52"/>
  <c r="E26" i="52"/>
  <c r="O25" i="52"/>
  <c r="M25" i="52"/>
  <c r="L25" i="52"/>
  <c r="F25" i="52"/>
  <c r="E25" i="52"/>
  <c r="O24" i="52"/>
  <c r="M24" i="52"/>
  <c r="L24" i="52"/>
  <c r="F24" i="52"/>
  <c r="E24" i="52"/>
  <c r="O23" i="52"/>
  <c r="AA23" i="52" s="1"/>
  <c r="M23" i="52"/>
  <c r="L23" i="52"/>
  <c r="F23" i="52"/>
  <c r="E23" i="52"/>
  <c r="O22" i="52"/>
  <c r="M22" i="52"/>
  <c r="L22" i="52"/>
  <c r="F22" i="52"/>
  <c r="E22" i="52"/>
  <c r="O21" i="52"/>
  <c r="M21" i="52"/>
  <c r="L21" i="52"/>
  <c r="F21" i="52"/>
  <c r="E21" i="52"/>
  <c r="O20" i="52"/>
  <c r="M20" i="52"/>
  <c r="L20" i="52"/>
  <c r="F20" i="52"/>
  <c r="E20" i="52"/>
  <c r="O19" i="52"/>
  <c r="M19" i="52"/>
  <c r="L19" i="52"/>
  <c r="F19" i="52"/>
  <c r="E19" i="52"/>
  <c r="O18" i="52"/>
  <c r="M18" i="52"/>
  <c r="L18" i="52"/>
  <c r="F18" i="52"/>
  <c r="E18" i="52"/>
  <c r="O17" i="52"/>
  <c r="M17" i="52"/>
  <c r="L17" i="52"/>
  <c r="F17" i="52"/>
  <c r="E17" i="52"/>
  <c r="O16" i="52"/>
  <c r="M16" i="52"/>
  <c r="L16" i="52"/>
  <c r="F16" i="52"/>
  <c r="E16" i="52"/>
  <c r="O15" i="52"/>
  <c r="BP15" i="52" s="1"/>
  <c r="M15" i="52"/>
  <c r="L15" i="52"/>
  <c r="F15" i="52"/>
  <c r="E15" i="52"/>
  <c r="O14" i="52"/>
  <c r="M14" i="52"/>
  <c r="L14" i="52"/>
  <c r="F14" i="52"/>
  <c r="E14" i="52"/>
  <c r="O13" i="52"/>
  <c r="M13" i="52"/>
  <c r="L13" i="52"/>
  <c r="F13" i="52"/>
  <c r="E13" i="52"/>
  <c r="O12" i="52"/>
  <c r="BL12" i="52" s="1"/>
  <c r="M12" i="52"/>
  <c r="L12" i="52"/>
  <c r="F12" i="52"/>
  <c r="E12" i="52"/>
  <c r="O11" i="52"/>
  <c r="M11" i="52"/>
  <c r="L11" i="52"/>
  <c r="F11" i="52"/>
  <c r="E11" i="52"/>
  <c r="O10" i="52"/>
  <c r="M10" i="52"/>
  <c r="L10" i="52"/>
  <c r="F10" i="52"/>
  <c r="E10" i="52"/>
  <c r="O9" i="52"/>
  <c r="AJ9" i="52" s="1"/>
  <c r="M9" i="52"/>
  <c r="L9" i="52"/>
  <c r="F9" i="52"/>
  <c r="E9" i="52"/>
  <c r="O8" i="52"/>
  <c r="M8" i="52"/>
  <c r="L8" i="52"/>
  <c r="F8" i="52"/>
  <c r="E8" i="52"/>
  <c r="O7" i="52"/>
  <c r="BP7" i="52" s="1"/>
  <c r="M7" i="52"/>
  <c r="L7" i="52"/>
  <c r="F7" i="52"/>
  <c r="E7" i="52"/>
  <c r="O6" i="52"/>
  <c r="M6" i="52"/>
  <c r="L6" i="52"/>
  <c r="F6" i="52"/>
  <c r="E6" i="52"/>
  <c r="O5" i="52"/>
  <c r="M5" i="52"/>
  <c r="L5" i="52"/>
  <c r="F5" i="52"/>
  <c r="E5" i="52"/>
  <c r="O4" i="52"/>
  <c r="M4" i="52"/>
  <c r="L4" i="52"/>
  <c r="F4" i="52"/>
  <c r="E4" i="52"/>
  <c r="N99" i="51"/>
  <c r="M99" i="51"/>
  <c r="L99" i="51"/>
  <c r="G99" i="51"/>
  <c r="F99" i="51"/>
  <c r="E99" i="51"/>
  <c r="N98" i="51"/>
  <c r="M98" i="51"/>
  <c r="L98" i="51"/>
  <c r="G98" i="51"/>
  <c r="F98" i="51"/>
  <c r="E98" i="51"/>
  <c r="N97" i="51"/>
  <c r="M97" i="51"/>
  <c r="L97" i="51"/>
  <c r="G97" i="51"/>
  <c r="F97" i="51"/>
  <c r="E97" i="51"/>
  <c r="N96" i="51"/>
  <c r="M96" i="51"/>
  <c r="L96" i="51"/>
  <c r="G96" i="51"/>
  <c r="F96" i="51"/>
  <c r="E96" i="51"/>
  <c r="N95" i="51"/>
  <c r="M95" i="51"/>
  <c r="L95" i="51"/>
  <c r="G95" i="51"/>
  <c r="F95" i="51"/>
  <c r="E95" i="51"/>
  <c r="N94" i="51"/>
  <c r="M94" i="51"/>
  <c r="L94" i="51"/>
  <c r="G94" i="51"/>
  <c r="F94" i="51"/>
  <c r="E94" i="51"/>
  <c r="N93" i="51"/>
  <c r="M93" i="51"/>
  <c r="L93" i="51"/>
  <c r="G93" i="51"/>
  <c r="F93" i="51"/>
  <c r="E93" i="51"/>
  <c r="N92" i="51"/>
  <c r="M92" i="51"/>
  <c r="L92" i="51"/>
  <c r="G92" i="51"/>
  <c r="F92" i="51"/>
  <c r="E92" i="51"/>
  <c r="N91" i="51"/>
  <c r="M91" i="51"/>
  <c r="L91" i="51"/>
  <c r="G91" i="51"/>
  <c r="F91" i="51"/>
  <c r="E91" i="51"/>
  <c r="N90" i="51"/>
  <c r="M90" i="51"/>
  <c r="L90" i="51"/>
  <c r="G90" i="51"/>
  <c r="F90" i="51"/>
  <c r="E90" i="51"/>
  <c r="N89" i="51"/>
  <c r="M89" i="51"/>
  <c r="L89" i="51"/>
  <c r="G89" i="51"/>
  <c r="F89" i="51"/>
  <c r="E89" i="51"/>
  <c r="N88" i="51"/>
  <c r="M88" i="51"/>
  <c r="L88" i="51"/>
  <c r="G88" i="51"/>
  <c r="F88" i="51"/>
  <c r="E88" i="51"/>
  <c r="N87" i="51"/>
  <c r="M87" i="51"/>
  <c r="L87" i="51"/>
  <c r="G87" i="51"/>
  <c r="F87" i="51"/>
  <c r="E87" i="51"/>
  <c r="N86" i="51"/>
  <c r="M86" i="51"/>
  <c r="L86" i="51"/>
  <c r="G86" i="51"/>
  <c r="F86" i="51"/>
  <c r="E86" i="51"/>
  <c r="N85" i="51"/>
  <c r="M85" i="51"/>
  <c r="L85" i="51"/>
  <c r="G85" i="51"/>
  <c r="F85" i="51"/>
  <c r="E85" i="51"/>
  <c r="N84" i="51"/>
  <c r="M84" i="51"/>
  <c r="L84" i="51"/>
  <c r="G84" i="51"/>
  <c r="F84" i="51"/>
  <c r="E84" i="51"/>
  <c r="N83" i="51"/>
  <c r="M83" i="51"/>
  <c r="L83" i="51"/>
  <c r="G83" i="51"/>
  <c r="F83" i="51"/>
  <c r="E83" i="51"/>
  <c r="N82" i="51"/>
  <c r="M82" i="51"/>
  <c r="L82" i="51"/>
  <c r="G82" i="51"/>
  <c r="F82" i="51"/>
  <c r="E82" i="51"/>
  <c r="N81" i="51"/>
  <c r="M81" i="51"/>
  <c r="L81" i="51"/>
  <c r="G81" i="51"/>
  <c r="F81" i="51"/>
  <c r="E81" i="51"/>
  <c r="N80" i="51"/>
  <c r="M80" i="51"/>
  <c r="L80" i="51"/>
  <c r="G80" i="51"/>
  <c r="F80" i="51"/>
  <c r="E80" i="51"/>
  <c r="N79" i="51"/>
  <c r="M79" i="51"/>
  <c r="L79" i="51"/>
  <c r="G79" i="51"/>
  <c r="F79" i="51"/>
  <c r="E79" i="51"/>
  <c r="N78" i="51"/>
  <c r="M78" i="51"/>
  <c r="L78" i="51"/>
  <c r="G78" i="51"/>
  <c r="F78" i="51"/>
  <c r="E78" i="51"/>
  <c r="N77" i="51"/>
  <c r="M77" i="51"/>
  <c r="L77" i="51"/>
  <c r="G77" i="51"/>
  <c r="F77" i="51"/>
  <c r="E77" i="51"/>
  <c r="N76" i="51"/>
  <c r="M76" i="51"/>
  <c r="L76" i="51"/>
  <c r="G76" i="51"/>
  <c r="F76" i="51"/>
  <c r="E76" i="51"/>
  <c r="N75" i="51"/>
  <c r="M75" i="51"/>
  <c r="L75" i="51"/>
  <c r="G75" i="51"/>
  <c r="F75" i="51"/>
  <c r="E75" i="51"/>
  <c r="N74" i="51"/>
  <c r="M74" i="51"/>
  <c r="L74" i="51"/>
  <c r="G74" i="51"/>
  <c r="F74" i="51"/>
  <c r="E74" i="51"/>
  <c r="N73" i="51"/>
  <c r="M73" i="51"/>
  <c r="L73" i="51"/>
  <c r="G73" i="51"/>
  <c r="F73" i="51"/>
  <c r="E73" i="51"/>
  <c r="N72" i="51"/>
  <c r="M72" i="51"/>
  <c r="L72" i="51"/>
  <c r="G72" i="51"/>
  <c r="F72" i="51"/>
  <c r="E72" i="51"/>
  <c r="N71" i="51"/>
  <c r="M71" i="51"/>
  <c r="L71" i="51"/>
  <c r="G71" i="51"/>
  <c r="F71" i="51"/>
  <c r="E71" i="51"/>
  <c r="N70" i="51"/>
  <c r="M70" i="51"/>
  <c r="L70" i="51"/>
  <c r="G70" i="51"/>
  <c r="F70" i="51"/>
  <c r="E70" i="51"/>
  <c r="N69" i="51"/>
  <c r="M69" i="51"/>
  <c r="L69" i="51"/>
  <c r="G69" i="51"/>
  <c r="F69" i="51"/>
  <c r="E69" i="51"/>
  <c r="N68" i="51"/>
  <c r="M68" i="51"/>
  <c r="L68" i="51"/>
  <c r="G68" i="51"/>
  <c r="F68" i="51"/>
  <c r="E68" i="51"/>
  <c r="N67" i="51"/>
  <c r="M67" i="51"/>
  <c r="L67" i="51"/>
  <c r="G67" i="51"/>
  <c r="F67" i="51"/>
  <c r="E67" i="51"/>
  <c r="N66" i="51"/>
  <c r="M66" i="51"/>
  <c r="L66" i="51"/>
  <c r="G66" i="51"/>
  <c r="F66" i="51"/>
  <c r="E66" i="51"/>
  <c r="N65" i="51"/>
  <c r="M65" i="51"/>
  <c r="L65" i="51"/>
  <c r="G65" i="51"/>
  <c r="F65" i="51"/>
  <c r="E65" i="51"/>
  <c r="N64" i="51"/>
  <c r="M64" i="51"/>
  <c r="L64" i="51"/>
  <c r="G64" i="51"/>
  <c r="F64" i="51"/>
  <c r="E64" i="51"/>
  <c r="N63" i="51"/>
  <c r="M63" i="51"/>
  <c r="L63" i="51"/>
  <c r="G63" i="51"/>
  <c r="F63" i="51"/>
  <c r="E63" i="51"/>
  <c r="N62" i="51"/>
  <c r="M62" i="51"/>
  <c r="L62" i="51"/>
  <c r="G62" i="51"/>
  <c r="F62" i="51"/>
  <c r="E62" i="51"/>
  <c r="N61" i="51"/>
  <c r="M61" i="51"/>
  <c r="L61" i="51"/>
  <c r="G61" i="51"/>
  <c r="F61" i="51"/>
  <c r="E61" i="51"/>
  <c r="N60" i="51"/>
  <c r="M60" i="51"/>
  <c r="L60" i="51"/>
  <c r="G60" i="51"/>
  <c r="F60" i="51"/>
  <c r="E60" i="51"/>
  <c r="N59" i="51"/>
  <c r="M59" i="51"/>
  <c r="L59" i="51"/>
  <c r="G59" i="51"/>
  <c r="F59" i="51"/>
  <c r="E59" i="51"/>
  <c r="N58" i="51"/>
  <c r="M58" i="51"/>
  <c r="L58" i="51"/>
  <c r="G58" i="51"/>
  <c r="F58" i="51"/>
  <c r="E58" i="51"/>
  <c r="N57" i="51"/>
  <c r="M57" i="51"/>
  <c r="L57" i="51"/>
  <c r="G57" i="51"/>
  <c r="F57" i="51"/>
  <c r="E57" i="51"/>
  <c r="N56" i="51"/>
  <c r="M56" i="51"/>
  <c r="L56" i="51"/>
  <c r="G56" i="51"/>
  <c r="F56" i="51"/>
  <c r="E56" i="51"/>
  <c r="N55" i="51"/>
  <c r="M55" i="51"/>
  <c r="L55" i="51"/>
  <c r="G55" i="51"/>
  <c r="F55" i="51"/>
  <c r="E55" i="51"/>
  <c r="N54" i="51"/>
  <c r="M54" i="51"/>
  <c r="L54" i="51"/>
  <c r="G54" i="51"/>
  <c r="F54" i="51"/>
  <c r="E54" i="51"/>
  <c r="N53" i="51"/>
  <c r="M53" i="51"/>
  <c r="L53" i="51"/>
  <c r="G53" i="51"/>
  <c r="F53" i="51"/>
  <c r="E53" i="51"/>
  <c r="N52" i="51"/>
  <c r="M52" i="51"/>
  <c r="L52" i="51"/>
  <c r="G52" i="51"/>
  <c r="F52" i="51"/>
  <c r="E52" i="51"/>
  <c r="N51" i="51"/>
  <c r="M51" i="51"/>
  <c r="L51" i="51"/>
  <c r="G51" i="51"/>
  <c r="F51" i="51"/>
  <c r="E51" i="51"/>
  <c r="N50" i="51"/>
  <c r="M50" i="51"/>
  <c r="L50" i="51"/>
  <c r="G50" i="51"/>
  <c r="F50" i="51"/>
  <c r="E50" i="51"/>
  <c r="N49" i="51"/>
  <c r="M49" i="51"/>
  <c r="L49" i="51"/>
  <c r="G49" i="51"/>
  <c r="F49" i="51"/>
  <c r="E49" i="51"/>
  <c r="N48" i="51"/>
  <c r="M48" i="51"/>
  <c r="L48" i="51"/>
  <c r="G48" i="51"/>
  <c r="F48" i="51"/>
  <c r="E48" i="51"/>
  <c r="N47" i="51"/>
  <c r="M47" i="51"/>
  <c r="L47" i="51"/>
  <c r="G47" i="51"/>
  <c r="F47" i="51"/>
  <c r="E47" i="51"/>
  <c r="N46" i="51"/>
  <c r="M46" i="51"/>
  <c r="L46" i="51"/>
  <c r="G46" i="51"/>
  <c r="F46" i="51"/>
  <c r="E46" i="51"/>
  <c r="N45" i="51"/>
  <c r="M45" i="51"/>
  <c r="L45" i="51"/>
  <c r="G45" i="51"/>
  <c r="F45" i="51"/>
  <c r="E45" i="51"/>
  <c r="N30" i="51"/>
  <c r="O44" i="51"/>
  <c r="N29" i="51"/>
  <c r="N28" i="51"/>
  <c r="N27" i="51"/>
  <c r="N26" i="51"/>
  <c r="N25" i="51"/>
  <c r="N24" i="51"/>
  <c r="N23" i="51"/>
  <c r="N22" i="51"/>
  <c r="N21" i="51"/>
  <c r="N20" i="51"/>
  <c r="N19" i="51"/>
  <c r="N18" i="51"/>
  <c r="N17" i="51"/>
  <c r="N16" i="51"/>
  <c r="N15" i="51"/>
  <c r="N14" i="51"/>
  <c r="N13" i="51"/>
  <c r="N12" i="51"/>
  <c r="N11" i="51"/>
  <c r="N10" i="51"/>
  <c r="N9" i="51"/>
  <c r="N8" i="51"/>
  <c r="N7" i="51"/>
  <c r="N6" i="51"/>
  <c r="AW44" i="51" s="1"/>
  <c r="N5" i="51"/>
  <c r="N4" i="51"/>
  <c r="G30" i="51"/>
  <c r="G29" i="51"/>
  <c r="G28" i="51"/>
  <c r="G27" i="51"/>
  <c r="G26" i="51"/>
  <c r="AO32" i="51" s="1"/>
  <c r="G25" i="51"/>
  <c r="G24" i="51"/>
  <c r="G23" i="51"/>
  <c r="G22" i="51"/>
  <c r="G21" i="51"/>
  <c r="G20" i="51"/>
  <c r="G19" i="51"/>
  <c r="G18" i="51"/>
  <c r="G17" i="51"/>
  <c r="G16" i="51"/>
  <c r="G15" i="51"/>
  <c r="G14" i="51"/>
  <c r="AC39" i="51" s="1"/>
  <c r="G13" i="51"/>
  <c r="G12" i="51"/>
  <c r="G11" i="51"/>
  <c r="G10" i="51"/>
  <c r="G9" i="51"/>
  <c r="G8" i="51"/>
  <c r="G7" i="51"/>
  <c r="G6" i="51"/>
  <c r="G5" i="51"/>
  <c r="G4" i="51"/>
  <c r="N44" i="51"/>
  <c r="M44" i="51"/>
  <c r="L44" i="51"/>
  <c r="G44" i="51"/>
  <c r="F44" i="51"/>
  <c r="E44" i="51"/>
  <c r="O43" i="51"/>
  <c r="N43" i="51"/>
  <c r="M43" i="51"/>
  <c r="L43" i="51"/>
  <c r="G43" i="51"/>
  <c r="F43" i="51"/>
  <c r="E43" i="51"/>
  <c r="O42" i="51"/>
  <c r="N42" i="51"/>
  <c r="M42" i="51"/>
  <c r="L42" i="51"/>
  <c r="G42" i="51"/>
  <c r="F42" i="51"/>
  <c r="E42" i="51"/>
  <c r="O41" i="51"/>
  <c r="AS41" i="51" s="1"/>
  <c r="N41" i="51"/>
  <c r="M41" i="51"/>
  <c r="L41" i="51"/>
  <c r="G41" i="51"/>
  <c r="F41" i="51"/>
  <c r="E41" i="51"/>
  <c r="O40" i="51"/>
  <c r="AF40" i="51" s="1"/>
  <c r="N40" i="51"/>
  <c r="M40" i="51"/>
  <c r="L40" i="51"/>
  <c r="G40" i="51"/>
  <c r="F40" i="51"/>
  <c r="E40" i="51"/>
  <c r="O39" i="51"/>
  <c r="N39" i="51"/>
  <c r="M39" i="51"/>
  <c r="L39" i="51"/>
  <c r="G39" i="51"/>
  <c r="F39" i="51"/>
  <c r="E39" i="51"/>
  <c r="O38" i="51"/>
  <c r="N38" i="51"/>
  <c r="M38" i="51"/>
  <c r="L38" i="51"/>
  <c r="G38" i="51"/>
  <c r="F38" i="51"/>
  <c r="E38" i="51"/>
  <c r="O37" i="51"/>
  <c r="N37" i="51"/>
  <c r="M37" i="51"/>
  <c r="L37" i="51"/>
  <c r="G37" i="51"/>
  <c r="F37" i="51"/>
  <c r="E37" i="51"/>
  <c r="O36" i="51"/>
  <c r="N36" i="51"/>
  <c r="M36" i="51"/>
  <c r="L36" i="51"/>
  <c r="G36" i="51"/>
  <c r="F36" i="51"/>
  <c r="E36" i="51"/>
  <c r="O35" i="51"/>
  <c r="N35" i="51"/>
  <c r="M35" i="51"/>
  <c r="L35" i="51"/>
  <c r="G35" i="51"/>
  <c r="F35" i="51"/>
  <c r="E35" i="51"/>
  <c r="O34" i="51"/>
  <c r="N34" i="51"/>
  <c r="M34" i="51"/>
  <c r="L34" i="51"/>
  <c r="G34" i="51"/>
  <c r="F34" i="51"/>
  <c r="E34" i="51"/>
  <c r="O33" i="51"/>
  <c r="N33" i="51"/>
  <c r="M33" i="51"/>
  <c r="L33" i="51"/>
  <c r="G33" i="51"/>
  <c r="F33" i="51"/>
  <c r="E33" i="51"/>
  <c r="O32" i="51"/>
  <c r="BA32" i="51" s="1"/>
  <c r="N32" i="51"/>
  <c r="M32" i="51"/>
  <c r="L32" i="51"/>
  <c r="G32" i="51"/>
  <c r="F32" i="51"/>
  <c r="E32" i="51"/>
  <c r="O31" i="51"/>
  <c r="AF31" i="51" s="1"/>
  <c r="N31" i="51"/>
  <c r="M31" i="51"/>
  <c r="L31" i="51"/>
  <c r="G31" i="51"/>
  <c r="F31" i="51"/>
  <c r="E31" i="51"/>
  <c r="O30" i="51"/>
  <c r="M30" i="51"/>
  <c r="L30" i="51"/>
  <c r="F30" i="51"/>
  <c r="E30" i="51"/>
  <c r="O29" i="51"/>
  <c r="BM29" i="51" s="1"/>
  <c r="M29" i="51"/>
  <c r="L29" i="51"/>
  <c r="F29" i="51"/>
  <c r="E29" i="51"/>
  <c r="O28" i="51"/>
  <c r="BA28" i="51" s="1"/>
  <c r="M28" i="51"/>
  <c r="L28" i="51"/>
  <c r="F28" i="51"/>
  <c r="E28" i="51"/>
  <c r="O27" i="51"/>
  <c r="M27" i="51"/>
  <c r="L27" i="51"/>
  <c r="F27" i="51"/>
  <c r="E27" i="51"/>
  <c r="O26" i="51"/>
  <c r="M26" i="51"/>
  <c r="L26" i="51"/>
  <c r="F26" i="51"/>
  <c r="E26" i="51"/>
  <c r="O25" i="51"/>
  <c r="M25" i="51"/>
  <c r="L25" i="51"/>
  <c r="F25" i="51"/>
  <c r="E25" i="51"/>
  <c r="O24" i="51"/>
  <c r="M24" i="51"/>
  <c r="L24" i="51"/>
  <c r="F24" i="51"/>
  <c r="E24" i="51"/>
  <c r="O23" i="51"/>
  <c r="M23" i="51"/>
  <c r="L23" i="51"/>
  <c r="F23" i="51"/>
  <c r="E23" i="51"/>
  <c r="O22" i="51"/>
  <c r="M22" i="51"/>
  <c r="L22" i="51"/>
  <c r="F22" i="51"/>
  <c r="E22" i="51"/>
  <c r="O21" i="51"/>
  <c r="M21" i="51"/>
  <c r="L21" i="51"/>
  <c r="F21" i="51"/>
  <c r="E21" i="51"/>
  <c r="O20" i="51"/>
  <c r="BA20" i="51" s="1"/>
  <c r="M20" i="51"/>
  <c r="L20" i="51"/>
  <c r="F20" i="51"/>
  <c r="E20" i="51"/>
  <c r="O19" i="51"/>
  <c r="M19" i="51"/>
  <c r="L19" i="51"/>
  <c r="F19" i="51"/>
  <c r="E19" i="51"/>
  <c r="O18" i="51"/>
  <c r="M18" i="51"/>
  <c r="L18" i="51"/>
  <c r="F18" i="51"/>
  <c r="E18" i="51"/>
  <c r="O17" i="51"/>
  <c r="M17" i="51"/>
  <c r="L17" i="51"/>
  <c r="F17" i="51"/>
  <c r="E17" i="51"/>
  <c r="O16" i="51"/>
  <c r="M16" i="51"/>
  <c r="L16" i="51"/>
  <c r="F16" i="51"/>
  <c r="E16" i="51"/>
  <c r="O15" i="51"/>
  <c r="BF15" i="51" s="1"/>
  <c r="M15" i="51"/>
  <c r="L15" i="51"/>
  <c r="F15" i="51"/>
  <c r="E15" i="51"/>
  <c r="O14" i="51"/>
  <c r="BB14" i="51" s="1"/>
  <c r="M14" i="51"/>
  <c r="L14" i="51"/>
  <c r="F14" i="51"/>
  <c r="E14" i="51"/>
  <c r="O13" i="51"/>
  <c r="M13" i="51"/>
  <c r="L13" i="51"/>
  <c r="F13" i="51"/>
  <c r="E13" i="51"/>
  <c r="O12" i="51"/>
  <c r="M12" i="51"/>
  <c r="L12" i="51"/>
  <c r="F12" i="51"/>
  <c r="E12" i="51"/>
  <c r="O11" i="51"/>
  <c r="M11" i="51"/>
  <c r="L11" i="51"/>
  <c r="F11" i="51"/>
  <c r="E11" i="51"/>
  <c r="O10" i="51"/>
  <c r="M10" i="51"/>
  <c r="L10" i="51"/>
  <c r="F10" i="51"/>
  <c r="E10" i="51"/>
  <c r="O9" i="51"/>
  <c r="M9" i="51"/>
  <c r="L9" i="51"/>
  <c r="F9" i="51"/>
  <c r="E9" i="51"/>
  <c r="O8" i="51"/>
  <c r="M8" i="51"/>
  <c r="L8" i="51"/>
  <c r="F8" i="51"/>
  <c r="E8" i="51"/>
  <c r="O7" i="51"/>
  <c r="M7" i="51"/>
  <c r="L7" i="51"/>
  <c r="F7" i="51"/>
  <c r="E7" i="51"/>
  <c r="O6" i="51"/>
  <c r="M6" i="51"/>
  <c r="L6" i="51"/>
  <c r="F6" i="51"/>
  <c r="E6" i="51"/>
  <c r="O5" i="51"/>
  <c r="T5" i="51" s="1"/>
  <c r="M5" i="51"/>
  <c r="L5" i="51"/>
  <c r="F5" i="51"/>
  <c r="E5" i="51"/>
  <c r="O4" i="51"/>
  <c r="M4" i="51"/>
  <c r="L4" i="51"/>
  <c r="F4" i="51"/>
  <c r="E4" i="51"/>
  <c r="N99" i="50"/>
  <c r="N98" i="50"/>
  <c r="N97" i="50"/>
  <c r="N96" i="50"/>
  <c r="N95" i="50"/>
  <c r="N94" i="50"/>
  <c r="N93" i="50"/>
  <c r="N92" i="50"/>
  <c r="N91" i="50"/>
  <c r="N90" i="50"/>
  <c r="N89" i="50"/>
  <c r="N88" i="50"/>
  <c r="N87" i="50"/>
  <c r="N86" i="50"/>
  <c r="N85" i="50"/>
  <c r="N99" i="49"/>
  <c r="N98" i="49"/>
  <c r="N97" i="49"/>
  <c r="N96" i="49"/>
  <c r="N95" i="49"/>
  <c r="N94" i="49"/>
  <c r="N93" i="49"/>
  <c r="N92" i="49"/>
  <c r="N91" i="49"/>
  <c r="N90" i="49"/>
  <c r="N89" i="49"/>
  <c r="N88" i="49"/>
  <c r="N87" i="49"/>
  <c r="N86" i="49"/>
  <c r="N85" i="49"/>
  <c r="N99" i="48"/>
  <c r="M99" i="48"/>
  <c r="L99" i="48"/>
  <c r="G99" i="48"/>
  <c r="F99" i="48"/>
  <c r="E99" i="48"/>
  <c r="N98" i="48"/>
  <c r="M98" i="48"/>
  <c r="L98" i="48"/>
  <c r="G98" i="48"/>
  <c r="F98" i="48"/>
  <c r="E98" i="48"/>
  <c r="N97" i="48"/>
  <c r="M97" i="48"/>
  <c r="L97" i="48"/>
  <c r="G97" i="48"/>
  <c r="F97" i="48"/>
  <c r="E97" i="48"/>
  <c r="N96" i="48"/>
  <c r="M96" i="48"/>
  <c r="L96" i="48"/>
  <c r="G96" i="48"/>
  <c r="F96" i="48"/>
  <c r="E96" i="48"/>
  <c r="N95" i="48"/>
  <c r="M95" i="48"/>
  <c r="L95" i="48"/>
  <c r="G95" i="48"/>
  <c r="F95" i="48"/>
  <c r="E95" i="48"/>
  <c r="N94" i="48"/>
  <c r="M94" i="48"/>
  <c r="L94" i="48"/>
  <c r="G94" i="48"/>
  <c r="F94" i="48"/>
  <c r="E94" i="48"/>
  <c r="N93" i="48"/>
  <c r="M93" i="48"/>
  <c r="L93" i="48"/>
  <c r="G93" i="48"/>
  <c r="F93" i="48"/>
  <c r="E93" i="48"/>
  <c r="N92" i="48"/>
  <c r="M92" i="48"/>
  <c r="L92" i="48"/>
  <c r="G92" i="48"/>
  <c r="F92" i="48"/>
  <c r="E92" i="48"/>
  <c r="N91" i="48"/>
  <c r="M91" i="48"/>
  <c r="L91" i="48"/>
  <c r="G91" i="48"/>
  <c r="F91" i="48"/>
  <c r="E91" i="48"/>
  <c r="N90" i="48"/>
  <c r="M90" i="48"/>
  <c r="L90" i="48"/>
  <c r="G90" i="48"/>
  <c r="F90" i="48"/>
  <c r="E90" i="48"/>
  <c r="N89" i="48"/>
  <c r="M89" i="48"/>
  <c r="L89" i="48"/>
  <c r="G89" i="48"/>
  <c r="F89" i="48"/>
  <c r="E89" i="48"/>
  <c r="N88" i="48"/>
  <c r="M88" i="48"/>
  <c r="L88" i="48"/>
  <c r="G88" i="48"/>
  <c r="F88" i="48"/>
  <c r="E88" i="48"/>
  <c r="N87" i="48"/>
  <c r="M87" i="48"/>
  <c r="L87" i="48"/>
  <c r="G87" i="48"/>
  <c r="F87" i="48"/>
  <c r="E87" i="48"/>
  <c r="N86" i="48"/>
  <c r="M86" i="48"/>
  <c r="L86" i="48"/>
  <c r="G86" i="48"/>
  <c r="F86" i="48"/>
  <c r="E86" i="48"/>
  <c r="N85" i="48"/>
  <c r="M85" i="48"/>
  <c r="L85" i="48"/>
  <c r="G85" i="48"/>
  <c r="F85" i="48"/>
  <c r="E85" i="48"/>
  <c r="N84" i="48"/>
  <c r="M84" i="48"/>
  <c r="L84" i="48"/>
  <c r="G84" i="48"/>
  <c r="F84" i="48"/>
  <c r="E84" i="48"/>
  <c r="N83" i="48"/>
  <c r="M83" i="48"/>
  <c r="L83" i="48"/>
  <c r="G83" i="48"/>
  <c r="F83" i="48"/>
  <c r="E83" i="48"/>
  <c r="N82" i="48"/>
  <c r="M82" i="48"/>
  <c r="L82" i="48"/>
  <c r="G82" i="48"/>
  <c r="F82" i="48"/>
  <c r="E82" i="48"/>
  <c r="N81" i="48"/>
  <c r="M81" i="48"/>
  <c r="L81" i="48"/>
  <c r="G81" i="48"/>
  <c r="F81" i="48"/>
  <c r="E81" i="48"/>
  <c r="N80" i="48"/>
  <c r="M80" i="48"/>
  <c r="L80" i="48"/>
  <c r="G80" i="48"/>
  <c r="F80" i="48"/>
  <c r="E80" i="48"/>
  <c r="N79" i="48"/>
  <c r="M79" i="48"/>
  <c r="L79" i="48"/>
  <c r="G79" i="48"/>
  <c r="F79" i="48"/>
  <c r="E79" i="48"/>
  <c r="N78" i="48"/>
  <c r="M78" i="48"/>
  <c r="L78" i="48"/>
  <c r="G78" i="48"/>
  <c r="F78" i="48"/>
  <c r="E78" i="48"/>
  <c r="N77" i="48"/>
  <c r="M77" i="48"/>
  <c r="L77" i="48"/>
  <c r="G77" i="48"/>
  <c r="F77" i="48"/>
  <c r="E77" i="48"/>
  <c r="N76" i="48"/>
  <c r="M76" i="48"/>
  <c r="L76" i="48"/>
  <c r="G76" i="48"/>
  <c r="F76" i="48"/>
  <c r="E76" i="48"/>
  <c r="N75" i="48"/>
  <c r="M75" i="48"/>
  <c r="L75" i="48"/>
  <c r="G75" i="48"/>
  <c r="F75" i="48"/>
  <c r="E75" i="48"/>
  <c r="N74" i="48"/>
  <c r="M74" i="48"/>
  <c r="L74" i="48"/>
  <c r="G74" i="48"/>
  <c r="F74" i="48"/>
  <c r="E74" i="48"/>
  <c r="N73" i="48"/>
  <c r="M73" i="48"/>
  <c r="L73" i="48"/>
  <c r="G73" i="48"/>
  <c r="F73" i="48"/>
  <c r="E73" i="48"/>
  <c r="N72" i="48"/>
  <c r="M72" i="48"/>
  <c r="L72" i="48"/>
  <c r="G72" i="48"/>
  <c r="F72" i="48"/>
  <c r="E72" i="48"/>
  <c r="N71" i="48"/>
  <c r="M71" i="48"/>
  <c r="L71" i="48"/>
  <c r="G71" i="48"/>
  <c r="F71" i="48"/>
  <c r="E71" i="48"/>
  <c r="N70" i="48"/>
  <c r="M70" i="48"/>
  <c r="L70" i="48"/>
  <c r="G70" i="48"/>
  <c r="F70" i="48"/>
  <c r="E70" i="48"/>
  <c r="N69" i="48"/>
  <c r="M69" i="48"/>
  <c r="L69" i="48"/>
  <c r="G69" i="48"/>
  <c r="F69" i="48"/>
  <c r="E69" i="48"/>
  <c r="N68" i="48"/>
  <c r="M68" i="48"/>
  <c r="L68" i="48"/>
  <c r="G68" i="48"/>
  <c r="F68" i="48"/>
  <c r="E68" i="48"/>
  <c r="N67" i="48"/>
  <c r="M67" i="48"/>
  <c r="L67" i="48"/>
  <c r="G67" i="48"/>
  <c r="F67" i="48"/>
  <c r="E67" i="48"/>
  <c r="N66" i="48"/>
  <c r="M66" i="48"/>
  <c r="L66" i="48"/>
  <c r="G66" i="48"/>
  <c r="F66" i="48"/>
  <c r="E66" i="48"/>
  <c r="N65" i="48"/>
  <c r="M65" i="48"/>
  <c r="L65" i="48"/>
  <c r="G65" i="48"/>
  <c r="F65" i="48"/>
  <c r="E65" i="48"/>
  <c r="N64" i="48"/>
  <c r="M64" i="48"/>
  <c r="L64" i="48"/>
  <c r="G64" i="48"/>
  <c r="F64" i="48"/>
  <c r="E64" i="48"/>
  <c r="N63" i="48"/>
  <c r="M63" i="48"/>
  <c r="L63" i="48"/>
  <c r="G63" i="48"/>
  <c r="F63" i="48"/>
  <c r="E63" i="48"/>
  <c r="N62" i="48"/>
  <c r="M62" i="48"/>
  <c r="L62" i="48"/>
  <c r="G62" i="48"/>
  <c r="F62" i="48"/>
  <c r="E62" i="48"/>
  <c r="N61" i="48"/>
  <c r="M61" i="48"/>
  <c r="L61" i="48"/>
  <c r="G61" i="48"/>
  <c r="F61" i="48"/>
  <c r="E61" i="48"/>
  <c r="N60" i="48"/>
  <c r="M60" i="48"/>
  <c r="L60" i="48"/>
  <c r="G60" i="48"/>
  <c r="F60" i="48"/>
  <c r="E60" i="48"/>
  <c r="N59" i="48"/>
  <c r="M59" i="48"/>
  <c r="L59" i="48"/>
  <c r="G59" i="48"/>
  <c r="F59" i="48"/>
  <c r="E59" i="48"/>
  <c r="N58" i="48"/>
  <c r="M58" i="48"/>
  <c r="L58" i="48"/>
  <c r="G58" i="48"/>
  <c r="F58" i="48"/>
  <c r="E58" i="48"/>
  <c r="N57" i="48"/>
  <c r="M57" i="48"/>
  <c r="L57" i="48"/>
  <c r="G57" i="48"/>
  <c r="F57" i="48"/>
  <c r="E57" i="48"/>
  <c r="N56" i="48"/>
  <c r="M56" i="48"/>
  <c r="L56" i="48"/>
  <c r="G56" i="48"/>
  <c r="F56" i="48"/>
  <c r="E56" i="48"/>
  <c r="N55" i="48"/>
  <c r="M55" i="48"/>
  <c r="L55" i="48"/>
  <c r="G55" i="48"/>
  <c r="F55" i="48"/>
  <c r="E55" i="48"/>
  <c r="N54" i="48"/>
  <c r="M54" i="48"/>
  <c r="L54" i="48"/>
  <c r="G54" i="48"/>
  <c r="F54" i="48"/>
  <c r="E54" i="48"/>
  <c r="N53" i="48"/>
  <c r="M53" i="48"/>
  <c r="L53" i="48"/>
  <c r="G53" i="48"/>
  <c r="F53" i="48"/>
  <c r="E53" i="48"/>
  <c r="N52" i="48"/>
  <c r="M52" i="48"/>
  <c r="L52" i="48"/>
  <c r="G52" i="48"/>
  <c r="F52" i="48"/>
  <c r="E52" i="48"/>
  <c r="N51" i="48"/>
  <c r="M51" i="48"/>
  <c r="L51" i="48"/>
  <c r="G51" i="48"/>
  <c r="F51" i="48"/>
  <c r="E51" i="48"/>
  <c r="N50" i="48"/>
  <c r="M50" i="48"/>
  <c r="L50" i="48"/>
  <c r="G50" i="48"/>
  <c r="F50" i="48"/>
  <c r="E50" i="48"/>
  <c r="N49" i="48"/>
  <c r="M49" i="48"/>
  <c r="L49" i="48"/>
  <c r="G49" i="48"/>
  <c r="F49" i="48"/>
  <c r="E49" i="48"/>
  <c r="N48" i="48"/>
  <c r="M48" i="48"/>
  <c r="L48" i="48"/>
  <c r="G48" i="48"/>
  <c r="F48" i="48"/>
  <c r="E48" i="48"/>
  <c r="N47" i="48"/>
  <c r="M47" i="48"/>
  <c r="L47" i="48"/>
  <c r="G47" i="48"/>
  <c r="F47" i="48"/>
  <c r="E47" i="48"/>
  <c r="N46" i="48"/>
  <c r="M46" i="48"/>
  <c r="L46" i="48"/>
  <c r="G46" i="48"/>
  <c r="F46" i="48"/>
  <c r="E46" i="48"/>
  <c r="N45" i="48"/>
  <c r="M45" i="48"/>
  <c r="L45" i="48"/>
  <c r="G45" i="48"/>
  <c r="F45" i="48"/>
  <c r="E45" i="48"/>
  <c r="N30" i="48"/>
  <c r="O44" i="48"/>
  <c r="N29" i="48"/>
  <c r="N28" i="48"/>
  <c r="N27" i="48"/>
  <c r="N26" i="48"/>
  <c r="N25" i="48"/>
  <c r="BP4" i="48" s="1"/>
  <c r="N24" i="48"/>
  <c r="N23" i="48"/>
  <c r="N22" i="48"/>
  <c r="BM26" i="48" s="1"/>
  <c r="N21" i="48"/>
  <c r="N20" i="48"/>
  <c r="N19" i="48"/>
  <c r="N18" i="48"/>
  <c r="N17" i="48"/>
  <c r="N16" i="48"/>
  <c r="N15" i="48"/>
  <c r="N14" i="48"/>
  <c r="N13" i="48"/>
  <c r="N12" i="48"/>
  <c r="N11" i="48"/>
  <c r="BB38" i="48" s="1"/>
  <c r="N10" i="48"/>
  <c r="N9" i="48"/>
  <c r="N8" i="48"/>
  <c r="N7" i="48"/>
  <c r="N6" i="48"/>
  <c r="N5" i="48"/>
  <c r="N4" i="48"/>
  <c r="G30" i="48"/>
  <c r="G29" i="48"/>
  <c r="G28" i="48"/>
  <c r="G27" i="48"/>
  <c r="G26" i="48"/>
  <c r="G25" i="48"/>
  <c r="AN22" i="48" s="1"/>
  <c r="G24" i="48"/>
  <c r="G23" i="48"/>
  <c r="G22" i="48"/>
  <c r="G21" i="48"/>
  <c r="G20" i="48"/>
  <c r="G19" i="48"/>
  <c r="G18" i="48"/>
  <c r="G17" i="48"/>
  <c r="AF27" i="48" s="1"/>
  <c r="G16" i="48"/>
  <c r="G15" i="48"/>
  <c r="G14" i="48"/>
  <c r="G13" i="48"/>
  <c r="G12" i="48"/>
  <c r="G11" i="48"/>
  <c r="G10" i="48"/>
  <c r="G9" i="48"/>
  <c r="G8" i="48"/>
  <c r="G7" i="48"/>
  <c r="G6" i="48"/>
  <c r="G5" i="48"/>
  <c r="G4" i="48"/>
  <c r="N44" i="48"/>
  <c r="M44" i="48"/>
  <c r="L44" i="48"/>
  <c r="G44" i="48"/>
  <c r="F44" i="48"/>
  <c r="E44" i="48"/>
  <c r="O43" i="48"/>
  <c r="N43" i="48"/>
  <c r="M43" i="48"/>
  <c r="L43" i="48"/>
  <c r="G43" i="48"/>
  <c r="F43" i="48"/>
  <c r="E43" i="48"/>
  <c r="O42" i="48"/>
  <c r="N42" i="48"/>
  <c r="M42" i="48"/>
  <c r="L42" i="48"/>
  <c r="G42" i="48"/>
  <c r="F42" i="48"/>
  <c r="E42" i="48"/>
  <c r="O41" i="48"/>
  <c r="N41" i="48"/>
  <c r="M41" i="48"/>
  <c r="L41" i="48"/>
  <c r="G41" i="48"/>
  <c r="F41" i="48"/>
  <c r="E41" i="48"/>
  <c r="O40" i="48"/>
  <c r="BD40" i="48" s="1"/>
  <c r="N40" i="48"/>
  <c r="M40" i="48"/>
  <c r="L40" i="48"/>
  <c r="G40" i="48"/>
  <c r="F40" i="48"/>
  <c r="E40" i="48"/>
  <c r="O39" i="48"/>
  <c r="N39" i="48"/>
  <c r="M39" i="48"/>
  <c r="L39" i="48"/>
  <c r="G39" i="48"/>
  <c r="F39" i="48"/>
  <c r="E39" i="48"/>
  <c r="O38" i="48"/>
  <c r="N38" i="48"/>
  <c r="M38" i="48"/>
  <c r="L38" i="48"/>
  <c r="G38" i="48"/>
  <c r="F38" i="48"/>
  <c r="E38" i="48"/>
  <c r="O37" i="48"/>
  <c r="N37" i="48"/>
  <c r="M37" i="48"/>
  <c r="L37" i="48"/>
  <c r="G37" i="48"/>
  <c r="F37" i="48"/>
  <c r="E37" i="48"/>
  <c r="O36" i="48"/>
  <c r="N36" i="48"/>
  <c r="M36" i="48"/>
  <c r="L36" i="48"/>
  <c r="G36" i="48"/>
  <c r="F36" i="48"/>
  <c r="E36" i="48"/>
  <c r="O35" i="48"/>
  <c r="N35" i="48"/>
  <c r="M35" i="48"/>
  <c r="L35" i="48"/>
  <c r="G35" i="48"/>
  <c r="F35" i="48"/>
  <c r="E35" i="48"/>
  <c r="O34" i="48"/>
  <c r="N34" i="48"/>
  <c r="M34" i="48"/>
  <c r="L34" i="48"/>
  <c r="G34" i="48"/>
  <c r="F34" i="48"/>
  <c r="E34" i="48"/>
  <c r="O33" i="48"/>
  <c r="N33" i="48"/>
  <c r="M33" i="48"/>
  <c r="L33" i="48"/>
  <c r="G33" i="48"/>
  <c r="F33" i="48"/>
  <c r="E33" i="48"/>
  <c r="O32" i="48"/>
  <c r="N32" i="48"/>
  <c r="M32" i="48"/>
  <c r="L32" i="48"/>
  <c r="G32" i="48"/>
  <c r="F32" i="48"/>
  <c r="E32" i="48"/>
  <c r="O31" i="48"/>
  <c r="N31" i="48"/>
  <c r="M31" i="48"/>
  <c r="L31" i="48"/>
  <c r="G31" i="48"/>
  <c r="F31" i="48"/>
  <c r="E31" i="48"/>
  <c r="O30" i="48"/>
  <c r="M30" i="48"/>
  <c r="L30" i="48"/>
  <c r="F30" i="48"/>
  <c r="E30" i="48"/>
  <c r="O29" i="48"/>
  <c r="BQ29" i="48" s="1"/>
  <c r="M29" i="48"/>
  <c r="L29" i="48"/>
  <c r="F29" i="48"/>
  <c r="E29" i="48"/>
  <c r="O28" i="48"/>
  <c r="M28" i="48"/>
  <c r="L28" i="48"/>
  <c r="F28" i="48"/>
  <c r="E28" i="48"/>
  <c r="O27" i="48"/>
  <c r="M27" i="48"/>
  <c r="L27" i="48"/>
  <c r="F27" i="48"/>
  <c r="E27" i="48"/>
  <c r="O26" i="48"/>
  <c r="M26" i="48"/>
  <c r="L26" i="48"/>
  <c r="F26" i="48"/>
  <c r="E26" i="48"/>
  <c r="O25" i="48"/>
  <c r="BQ25" i="48" s="1"/>
  <c r="M25" i="48"/>
  <c r="L25" i="48"/>
  <c r="F25" i="48"/>
  <c r="E25" i="48"/>
  <c r="O24" i="48"/>
  <c r="M24" i="48"/>
  <c r="L24" i="48"/>
  <c r="F24" i="48"/>
  <c r="E24" i="48"/>
  <c r="O23" i="48"/>
  <c r="M23" i="48"/>
  <c r="L23" i="48"/>
  <c r="F23" i="48"/>
  <c r="E23" i="48"/>
  <c r="O22" i="48"/>
  <c r="M22" i="48"/>
  <c r="L22" i="48"/>
  <c r="F22" i="48"/>
  <c r="E22" i="48"/>
  <c r="O21" i="48"/>
  <c r="M21" i="48"/>
  <c r="L21" i="48"/>
  <c r="F21" i="48"/>
  <c r="E21" i="48"/>
  <c r="O20" i="48"/>
  <c r="M20" i="48"/>
  <c r="L20" i="48"/>
  <c r="F20" i="48"/>
  <c r="E20" i="48"/>
  <c r="O19" i="48"/>
  <c r="M19" i="48"/>
  <c r="L19" i="48"/>
  <c r="F19" i="48"/>
  <c r="E19" i="48"/>
  <c r="O18" i="48"/>
  <c r="M18" i="48"/>
  <c r="L18" i="48"/>
  <c r="F18" i="48"/>
  <c r="E18" i="48"/>
  <c r="O17" i="48"/>
  <c r="M17" i="48"/>
  <c r="L17" i="48"/>
  <c r="F17" i="48"/>
  <c r="E17" i="48"/>
  <c r="O16" i="48"/>
  <c r="M16" i="48"/>
  <c r="L16" i="48"/>
  <c r="F16" i="48"/>
  <c r="E16" i="48"/>
  <c r="O15" i="48"/>
  <c r="M15" i="48"/>
  <c r="L15" i="48"/>
  <c r="F15" i="48"/>
  <c r="E15" i="48"/>
  <c r="O14" i="48"/>
  <c r="M14" i="48"/>
  <c r="L14" i="48"/>
  <c r="F14" i="48"/>
  <c r="E14" i="48"/>
  <c r="O13" i="48"/>
  <c r="M13" i="48"/>
  <c r="L13" i="48"/>
  <c r="F13" i="48"/>
  <c r="E13" i="48"/>
  <c r="O12" i="48"/>
  <c r="M12" i="48"/>
  <c r="L12" i="48"/>
  <c r="F12" i="48"/>
  <c r="E12" i="48"/>
  <c r="O11" i="48"/>
  <c r="M11" i="48"/>
  <c r="L11" i="48"/>
  <c r="F11" i="48"/>
  <c r="E11" i="48"/>
  <c r="O10" i="48"/>
  <c r="BE10" i="48" s="1"/>
  <c r="M10" i="48"/>
  <c r="L10" i="48"/>
  <c r="F10" i="48"/>
  <c r="E10" i="48"/>
  <c r="O9" i="48"/>
  <c r="M9" i="48"/>
  <c r="L9" i="48"/>
  <c r="F9" i="48"/>
  <c r="E9" i="48"/>
  <c r="O8" i="48"/>
  <c r="M8" i="48"/>
  <c r="L8" i="48"/>
  <c r="F8" i="48"/>
  <c r="E8" i="48"/>
  <c r="O7" i="48"/>
  <c r="M7" i="48"/>
  <c r="L7" i="48"/>
  <c r="F7" i="48"/>
  <c r="E7" i="48"/>
  <c r="O6" i="48"/>
  <c r="M6" i="48"/>
  <c r="L6" i="48"/>
  <c r="F6" i="48"/>
  <c r="E6" i="48"/>
  <c r="O5" i="48"/>
  <c r="M5" i="48"/>
  <c r="L5" i="48"/>
  <c r="F5" i="48"/>
  <c r="E5" i="48"/>
  <c r="O4" i="48"/>
  <c r="M4" i="48"/>
  <c r="L4" i="48"/>
  <c r="F4" i="48"/>
  <c r="E4" i="48"/>
  <c r="N99" i="47"/>
  <c r="N98" i="47"/>
  <c r="N97" i="47"/>
  <c r="N96" i="47"/>
  <c r="N95" i="47"/>
  <c r="N94" i="47"/>
  <c r="N93" i="47"/>
  <c r="N92" i="47"/>
  <c r="N91" i="47"/>
  <c r="N90" i="47"/>
  <c r="N89" i="47"/>
  <c r="N88" i="47"/>
  <c r="N87" i="47"/>
  <c r="N86" i="47"/>
  <c r="N85" i="47"/>
  <c r="N99" i="46"/>
  <c r="N98" i="46"/>
  <c r="N97" i="46"/>
  <c r="N96" i="46"/>
  <c r="N95" i="46"/>
  <c r="N94" i="46"/>
  <c r="N93" i="46"/>
  <c r="N92" i="46"/>
  <c r="N91" i="46"/>
  <c r="N90" i="46"/>
  <c r="N89" i="46"/>
  <c r="N88" i="46"/>
  <c r="N87" i="46"/>
  <c r="N86" i="46"/>
  <c r="N85" i="46"/>
  <c r="N99" i="45"/>
  <c r="N98" i="45"/>
  <c r="N97" i="45"/>
  <c r="N96" i="45"/>
  <c r="N95" i="45"/>
  <c r="N94" i="45"/>
  <c r="N93" i="45"/>
  <c r="N92" i="45"/>
  <c r="N91" i="45"/>
  <c r="N90" i="45"/>
  <c r="N89" i="45"/>
  <c r="N88" i="45"/>
  <c r="N87" i="45"/>
  <c r="N86" i="45"/>
  <c r="N85" i="45"/>
  <c r="N99" i="44"/>
  <c r="N98" i="44"/>
  <c r="N97" i="44"/>
  <c r="N96" i="44"/>
  <c r="N95" i="44"/>
  <c r="N94" i="44"/>
  <c r="N93" i="44"/>
  <c r="N92" i="44"/>
  <c r="N91" i="44"/>
  <c r="N90" i="44"/>
  <c r="N89" i="44"/>
  <c r="N88" i="44"/>
  <c r="N87" i="44"/>
  <c r="N86" i="44"/>
  <c r="N85" i="44"/>
  <c r="O44" i="43"/>
  <c r="O43" i="43"/>
  <c r="O42" i="43"/>
  <c r="O41" i="43"/>
  <c r="O40" i="43"/>
  <c r="O39" i="43"/>
  <c r="O38" i="43"/>
  <c r="O37" i="43"/>
  <c r="O36" i="43"/>
  <c r="O35" i="43"/>
  <c r="O34" i="43"/>
  <c r="O33" i="43"/>
  <c r="O32" i="43"/>
  <c r="O31" i="43"/>
  <c r="O30" i="43"/>
  <c r="O29" i="43"/>
  <c r="O28" i="43"/>
  <c r="O27" i="43"/>
  <c r="O26" i="43"/>
  <c r="O25" i="43"/>
  <c r="O24" i="43"/>
  <c r="O23" i="43"/>
  <c r="O22" i="43"/>
  <c r="O21" i="43"/>
  <c r="O20" i="43"/>
  <c r="O19" i="43"/>
  <c r="O18" i="43"/>
  <c r="O17" i="43"/>
  <c r="O16" i="43"/>
  <c r="O15" i="43"/>
  <c r="O14" i="43"/>
  <c r="O13" i="43"/>
  <c r="O12" i="43"/>
  <c r="O11" i="43"/>
  <c r="O10" i="43"/>
  <c r="O9" i="43"/>
  <c r="O8" i="43"/>
  <c r="O7" i="43"/>
  <c r="O6" i="43"/>
  <c r="O5" i="43"/>
  <c r="O4" i="43"/>
  <c r="N99" i="42"/>
  <c r="N98" i="42"/>
  <c r="N97" i="42"/>
  <c r="N96" i="42"/>
  <c r="N95" i="42"/>
  <c r="N94" i="42"/>
  <c r="N93" i="42"/>
  <c r="N92" i="42"/>
  <c r="N91" i="42"/>
  <c r="N90" i="42"/>
  <c r="N89" i="42"/>
  <c r="N88" i="42"/>
  <c r="N87" i="42"/>
  <c r="N86" i="42"/>
  <c r="N85" i="42"/>
  <c r="N99" i="41"/>
  <c r="N98" i="41"/>
  <c r="N97" i="41"/>
  <c r="N96" i="41"/>
  <c r="N95" i="41"/>
  <c r="N94" i="41"/>
  <c r="N93" i="41"/>
  <c r="N92" i="41"/>
  <c r="N91" i="41"/>
  <c r="N90" i="41"/>
  <c r="N89" i="41"/>
  <c r="N88" i="41"/>
  <c r="N87" i="41"/>
  <c r="N86" i="41"/>
  <c r="N85" i="41"/>
  <c r="N99" i="40"/>
  <c r="N98" i="40"/>
  <c r="N97" i="40"/>
  <c r="N96" i="40"/>
  <c r="N95" i="40"/>
  <c r="N94" i="40"/>
  <c r="N93" i="40"/>
  <c r="N92" i="40"/>
  <c r="N91" i="40"/>
  <c r="N90" i="40"/>
  <c r="N89" i="40"/>
  <c r="N88" i="40"/>
  <c r="N87" i="40"/>
  <c r="N86" i="40"/>
  <c r="N85" i="40"/>
  <c r="N99" i="39"/>
  <c r="N98" i="39"/>
  <c r="N97" i="39"/>
  <c r="N96" i="39"/>
  <c r="N95" i="39"/>
  <c r="N94" i="39"/>
  <c r="N93" i="39"/>
  <c r="N92" i="39"/>
  <c r="N91" i="39"/>
  <c r="N90" i="39"/>
  <c r="N89" i="39"/>
  <c r="N88" i="39"/>
  <c r="N87" i="39"/>
  <c r="N86" i="39"/>
  <c r="N85" i="39"/>
  <c r="N99" i="38"/>
  <c r="N98" i="38"/>
  <c r="N97" i="38"/>
  <c r="N96" i="38"/>
  <c r="N95" i="38"/>
  <c r="N94" i="38"/>
  <c r="N93" i="38"/>
  <c r="N92" i="38"/>
  <c r="N91" i="38"/>
  <c r="N90" i="38"/>
  <c r="N89" i="38"/>
  <c r="N88" i="38"/>
  <c r="N87" i="38"/>
  <c r="N86" i="38"/>
  <c r="N85" i="38"/>
  <c r="N99" i="37"/>
  <c r="N98" i="37"/>
  <c r="N97" i="37"/>
  <c r="N96" i="37"/>
  <c r="N95" i="37"/>
  <c r="N94" i="37"/>
  <c r="N93" i="37"/>
  <c r="N92" i="37"/>
  <c r="N91" i="37"/>
  <c r="N90" i="37"/>
  <c r="N89" i="37"/>
  <c r="N88" i="37"/>
  <c r="N87" i="37"/>
  <c r="N86" i="37"/>
  <c r="N85" i="37"/>
  <c r="N99" i="36"/>
  <c r="N98" i="36"/>
  <c r="N97" i="36"/>
  <c r="N96" i="36"/>
  <c r="N95" i="36"/>
  <c r="N94" i="36"/>
  <c r="N93" i="36"/>
  <c r="N92" i="36"/>
  <c r="N91" i="36"/>
  <c r="N90" i="36"/>
  <c r="N89" i="36"/>
  <c r="N88" i="36"/>
  <c r="N87" i="36"/>
  <c r="N86" i="36"/>
  <c r="N85" i="36"/>
  <c r="N99" i="35"/>
  <c r="N98" i="35"/>
  <c r="N97" i="35"/>
  <c r="N96" i="35"/>
  <c r="N95" i="35"/>
  <c r="N94" i="35"/>
  <c r="N93" i="35"/>
  <c r="N92" i="35"/>
  <c r="N91" i="35"/>
  <c r="N90" i="35"/>
  <c r="N89" i="35"/>
  <c r="N88" i="35"/>
  <c r="N87" i="35"/>
  <c r="N86" i="35"/>
  <c r="N85" i="35"/>
  <c r="N99" i="34"/>
  <c r="N98" i="34"/>
  <c r="N97" i="34"/>
  <c r="N96" i="34"/>
  <c r="N95" i="34"/>
  <c r="N94" i="34"/>
  <c r="N93" i="34"/>
  <c r="N92" i="34"/>
  <c r="N91" i="34"/>
  <c r="N90" i="34"/>
  <c r="N89" i="34"/>
  <c r="N88" i="34"/>
  <c r="N87" i="34"/>
  <c r="N86" i="34"/>
  <c r="N85" i="34"/>
  <c r="N99" i="33"/>
  <c r="N98" i="33"/>
  <c r="N97" i="33"/>
  <c r="N96" i="33"/>
  <c r="N95" i="33"/>
  <c r="N94" i="33"/>
  <c r="N93" i="33"/>
  <c r="N92" i="33"/>
  <c r="N91" i="33"/>
  <c r="N90" i="33"/>
  <c r="N89" i="33"/>
  <c r="N88" i="33"/>
  <c r="N87" i="33"/>
  <c r="N86" i="33"/>
  <c r="N85" i="33"/>
  <c r="N99" i="32"/>
  <c r="N98" i="32"/>
  <c r="N97" i="32"/>
  <c r="N96" i="32"/>
  <c r="N95" i="32"/>
  <c r="N94" i="32"/>
  <c r="N93" i="32"/>
  <c r="N92" i="32"/>
  <c r="N91" i="32"/>
  <c r="N90" i="32"/>
  <c r="N89" i="32"/>
  <c r="N88" i="32"/>
  <c r="N87" i="32"/>
  <c r="N86" i="32"/>
  <c r="N85" i="32"/>
  <c r="N99" i="31"/>
  <c r="N98" i="31"/>
  <c r="N97" i="31"/>
  <c r="N96" i="31"/>
  <c r="N95" i="31"/>
  <c r="N94" i="31"/>
  <c r="N93" i="31"/>
  <c r="N92" i="31"/>
  <c r="N91" i="31"/>
  <c r="N90" i="31"/>
  <c r="N89" i="31"/>
  <c r="N88" i="31"/>
  <c r="N87" i="31"/>
  <c r="N86" i="31"/>
  <c r="N85" i="31"/>
  <c r="N99" i="30"/>
  <c r="N98" i="30"/>
  <c r="N97" i="30"/>
  <c r="N96" i="30"/>
  <c r="N95" i="30"/>
  <c r="N94" i="30"/>
  <c r="N93" i="30"/>
  <c r="N92" i="30"/>
  <c r="N91" i="30"/>
  <c r="N90" i="30"/>
  <c r="N89" i="30"/>
  <c r="N88" i="30"/>
  <c r="N87" i="30"/>
  <c r="N86" i="30"/>
  <c r="N85" i="30"/>
  <c r="N99" i="29"/>
  <c r="N98" i="29"/>
  <c r="N97" i="29"/>
  <c r="N96" i="29"/>
  <c r="N95" i="29"/>
  <c r="N94" i="29"/>
  <c r="N93" i="29"/>
  <c r="N92" i="29"/>
  <c r="N91" i="29"/>
  <c r="N90" i="29"/>
  <c r="N89" i="29"/>
  <c r="N88" i="29"/>
  <c r="N87" i="29"/>
  <c r="N86" i="29"/>
  <c r="N85" i="29"/>
  <c r="N99" i="28"/>
  <c r="N98" i="28"/>
  <c r="N97" i="28"/>
  <c r="N96" i="28"/>
  <c r="N95" i="28"/>
  <c r="N94" i="28"/>
  <c r="N93" i="28"/>
  <c r="N92" i="28"/>
  <c r="N91" i="28"/>
  <c r="N90" i="28"/>
  <c r="N89" i="28"/>
  <c r="N88" i="28"/>
  <c r="N87" i="28"/>
  <c r="N86" i="28"/>
  <c r="N85" i="28"/>
  <c r="N99" i="27"/>
  <c r="N98" i="27"/>
  <c r="N97" i="27"/>
  <c r="N96" i="27"/>
  <c r="N95" i="27"/>
  <c r="N94" i="27"/>
  <c r="N93" i="27"/>
  <c r="N92" i="27"/>
  <c r="N91" i="27"/>
  <c r="N90" i="27"/>
  <c r="N89" i="27"/>
  <c r="N88" i="27"/>
  <c r="N87" i="27"/>
  <c r="N86" i="27"/>
  <c r="N85" i="27"/>
  <c r="N99" i="26"/>
  <c r="N98" i="26"/>
  <c r="N97" i="26"/>
  <c r="N96" i="26"/>
  <c r="N95" i="26"/>
  <c r="N94" i="26"/>
  <c r="N93" i="26"/>
  <c r="N92" i="26"/>
  <c r="N91" i="26"/>
  <c r="N90" i="26"/>
  <c r="N89" i="26"/>
  <c r="N88" i="26"/>
  <c r="N87" i="26"/>
  <c r="N86" i="26"/>
  <c r="N85" i="26"/>
  <c r="N99" i="25"/>
  <c r="N98" i="25"/>
  <c r="N97" i="25"/>
  <c r="N96" i="25"/>
  <c r="N95" i="25"/>
  <c r="N94" i="25"/>
  <c r="N93" i="25"/>
  <c r="N92" i="25"/>
  <c r="N91" i="25"/>
  <c r="N90" i="25"/>
  <c r="N89" i="25"/>
  <c r="N88" i="25"/>
  <c r="N87" i="25"/>
  <c r="N86" i="25"/>
  <c r="N85" i="25"/>
  <c r="N99" i="24"/>
  <c r="N98" i="24"/>
  <c r="N97" i="24"/>
  <c r="N96" i="24"/>
  <c r="N95" i="24"/>
  <c r="N94" i="24"/>
  <c r="N93" i="24"/>
  <c r="N92" i="24"/>
  <c r="N91" i="24"/>
  <c r="N90" i="24"/>
  <c r="N89" i="24"/>
  <c r="N88" i="24"/>
  <c r="N87" i="24"/>
  <c r="N86" i="24"/>
  <c r="N85" i="24"/>
  <c r="N99" i="23"/>
  <c r="N98" i="23"/>
  <c r="N97" i="23"/>
  <c r="N96" i="23"/>
  <c r="N95" i="23"/>
  <c r="N94" i="23"/>
  <c r="N93" i="23"/>
  <c r="N92" i="23"/>
  <c r="N91" i="23"/>
  <c r="N90" i="23"/>
  <c r="N89" i="23"/>
  <c r="N88" i="23"/>
  <c r="N87" i="23"/>
  <c r="N86" i="23"/>
  <c r="N85" i="23"/>
  <c r="N99" i="22"/>
  <c r="N98" i="22"/>
  <c r="N97" i="22"/>
  <c r="N96" i="22"/>
  <c r="N95" i="22"/>
  <c r="N94" i="22"/>
  <c r="N93" i="22"/>
  <c r="N92" i="22"/>
  <c r="N91" i="22"/>
  <c r="N90" i="22"/>
  <c r="N89" i="22"/>
  <c r="N88" i="22"/>
  <c r="N87" i="22"/>
  <c r="N86" i="22"/>
  <c r="N85" i="22"/>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F70" i="20"/>
  <c r="F71" i="20"/>
  <c r="F72" i="20"/>
  <c r="F73" i="20"/>
  <c r="F74" i="20"/>
  <c r="F75" i="20"/>
  <c r="F76" i="20"/>
  <c r="F77" i="20"/>
  <c r="F78" i="20"/>
  <c r="F79" i="20"/>
  <c r="F80" i="20"/>
  <c r="F81" i="20"/>
  <c r="F82" i="20"/>
  <c r="F83" i="20"/>
  <c r="F84" i="20"/>
  <c r="F85" i="20"/>
  <c r="F86" i="20"/>
  <c r="F87" i="20"/>
  <c r="F88" i="20"/>
  <c r="F89" i="20"/>
  <c r="F90" i="20"/>
  <c r="F91" i="20"/>
  <c r="F92" i="20"/>
  <c r="F93" i="20"/>
  <c r="F94" i="20"/>
  <c r="F95" i="20"/>
  <c r="F96" i="20"/>
  <c r="F97" i="20"/>
  <c r="F98" i="20"/>
  <c r="F99" i="20"/>
  <c r="M5" i="20"/>
  <c r="M6" i="20"/>
  <c r="M7" i="20"/>
  <c r="M8" i="20"/>
  <c r="M9" i="20"/>
  <c r="M10" i="20"/>
  <c r="M11" i="20"/>
  <c r="M12" i="20"/>
  <c r="M13" i="20"/>
  <c r="M14" i="20"/>
  <c r="M15" i="20"/>
  <c r="M16" i="20"/>
  <c r="M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F4" i="21"/>
  <c r="M4" i="21"/>
  <c r="N99" i="21"/>
  <c r="L99" i="21" s="1"/>
  <c r="M99" i="21"/>
  <c r="G99" i="21"/>
  <c r="E99" i="21" s="1"/>
  <c r="F99" i="21"/>
  <c r="N98" i="21"/>
  <c r="L98" i="21" s="1"/>
  <c r="M98" i="21"/>
  <c r="G98" i="21"/>
  <c r="E98" i="21"/>
  <c r="F98" i="21"/>
  <c r="N97" i="21"/>
  <c r="L97" i="21" s="1"/>
  <c r="M97" i="21"/>
  <c r="G97" i="21"/>
  <c r="E97" i="21" s="1"/>
  <c r="F97" i="21"/>
  <c r="N96" i="21"/>
  <c r="L96" i="21" s="1"/>
  <c r="M96" i="21"/>
  <c r="G96" i="21"/>
  <c r="E96" i="21" s="1"/>
  <c r="F96" i="21"/>
  <c r="N95" i="21"/>
  <c r="L95" i="21" s="1"/>
  <c r="M95" i="21"/>
  <c r="G95" i="21"/>
  <c r="E95" i="21" s="1"/>
  <c r="F95" i="21"/>
  <c r="N94" i="21"/>
  <c r="L94" i="21" s="1"/>
  <c r="M94" i="21"/>
  <c r="G94" i="21"/>
  <c r="E94" i="21" s="1"/>
  <c r="F94" i="21"/>
  <c r="N93" i="21"/>
  <c r="L93" i="21" s="1"/>
  <c r="M93" i="21"/>
  <c r="G93" i="21"/>
  <c r="E93" i="21" s="1"/>
  <c r="F93" i="21"/>
  <c r="N92" i="21"/>
  <c r="L92" i="21" s="1"/>
  <c r="M92" i="21"/>
  <c r="G92" i="21"/>
  <c r="E92" i="21" s="1"/>
  <c r="F92" i="21"/>
  <c r="N91" i="21"/>
  <c r="L91" i="21"/>
  <c r="M91" i="21"/>
  <c r="G91" i="21"/>
  <c r="E91" i="21" s="1"/>
  <c r="F91" i="21"/>
  <c r="N90" i="21"/>
  <c r="L90" i="21" s="1"/>
  <c r="M90" i="21"/>
  <c r="G90" i="21"/>
  <c r="E90" i="21" s="1"/>
  <c r="F90" i="21"/>
  <c r="N89" i="21"/>
  <c r="L89" i="21" s="1"/>
  <c r="M89" i="21"/>
  <c r="G89" i="21"/>
  <c r="E89" i="21" s="1"/>
  <c r="F89" i="21"/>
  <c r="N88" i="21"/>
  <c r="L88" i="21" s="1"/>
  <c r="M88" i="21"/>
  <c r="G88" i="21"/>
  <c r="E88" i="21" s="1"/>
  <c r="F88" i="21"/>
  <c r="N87" i="21"/>
  <c r="L87" i="21" s="1"/>
  <c r="M87" i="21"/>
  <c r="G87" i="21"/>
  <c r="E87" i="21" s="1"/>
  <c r="F87" i="21"/>
  <c r="N86" i="21"/>
  <c r="L86" i="21" s="1"/>
  <c r="M86" i="21"/>
  <c r="G86" i="21"/>
  <c r="E86" i="21" s="1"/>
  <c r="F86" i="21"/>
  <c r="N85" i="21"/>
  <c r="L85" i="21" s="1"/>
  <c r="M85" i="21"/>
  <c r="G85" i="21"/>
  <c r="E85" i="21" s="1"/>
  <c r="F85" i="21"/>
  <c r="N84" i="21"/>
  <c r="L84" i="21" s="1"/>
  <c r="M84" i="21"/>
  <c r="G84" i="21"/>
  <c r="E84" i="21" s="1"/>
  <c r="F84" i="21"/>
  <c r="N83" i="21"/>
  <c r="L83" i="21" s="1"/>
  <c r="M83" i="21"/>
  <c r="G83" i="21"/>
  <c r="E83" i="21" s="1"/>
  <c r="F83" i="21"/>
  <c r="N82" i="21"/>
  <c r="L82" i="21" s="1"/>
  <c r="M82" i="21"/>
  <c r="G82" i="21"/>
  <c r="E82" i="21" s="1"/>
  <c r="F82" i="21"/>
  <c r="N81" i="21"/>
  <c r="L81" i="21" s="1"/>
  <c r="M81" i="21"/>
  <c r="G81" i="21"/>
  <c r="E81" i="21" s="1"/>
  <c r="F81" i="21"/>
  <c r="N80" i="21"/>
  <c r="L80" i="21" s="1"/>
  <c r="M80" i="21"/>
  <c r="G80" i="21"/>
  <c r="E80" i="21" s="1"/>
  <c r="F80" i="21"/>
  <c r="N79" i="21"/>
  <c r="L79" i="21"/>
  <c r="M79" i="21"/>
  <c r="G79" i="21"/>
  <c r="E79" i="21" s="1"/>
  <c r="F79" i="21"/>
  <c r="N78" i="21"/>
  <c r="L78" i="21" s="1"/>
  <c r="M78" i="21"/>
  <c r="G78" i="21"/>
  <c r="E78" i="21" s="1"/>
  <c r="F78" i="21"/>
  <c r="N77" i="21"/>
  <c r="L77" i="21" s="1"/>
  <c r="M77" i="21"/>
  <c r="G77" i="21"/>
  <c r="E77" i="21" s="1"/>
  <c r="F77" i="21"/>
  <c r="N76" i="21"/>
  <c r="L76" i="21" s="1"/>
  <c r="M76" i="21"/>
  <c r="G76" i="21"/>
  <c r="E76" i="21" s="1"/>
  <c r="F76" i="21"/>
  <c r="N75" i="21"/>
  <c r="L75" i="21"/>
  <c r="M75" i="21"/>
  <c r="G75" i="21"/>
  <c r="E75" i="21" s="1"/>
  <c r="F75" i="21"/>
  <c r="N74" i="21"/>
  <c r="L74" i="21" s="1"/>
  <c r="M74" i="21"/>
  <c r="G74" i="21"/>
  <c r="E74" i="21" s="1"/>
  <c r="F74" i="21"/>
  <c r="N73" i="21"/>
  <c r="L73" i="21" s="1"/>
  <c r="M73" i="21"/>
  <c r="G73" i="21"/>
  <c r="E73" i="21" s="1"/>
  <c r="F73" i="21"/>
  <c r="N72" i="21"/>
  <c r="L72" i="21" s="1"/>
  <c r="M72" i="21"/>
  <c r="G72" i="21"/>
  <c r="E72" i="21"/>
  <c r="F72" i="21"/>
  <c r="N71" i="21"/>
  <c r="L71" i="21" s="1"/>
  <c r="M71" i="21"/>
  <c r="G71" i="21"/>
  <c r="E71" i="21" s="1"/>
  <c r="F71" i="21"/>
  <c r="N70" i="21"/>
  <c r="L70" i="21" s="1"/>
  <c r="M70" i="21"/>
  <c r="G70" i="21"/>
  <c r="E70" i="21" s="1"/>
  <c r="F70" i="21"/>
  <c r="N69" i="21"/>
  <c r="L69" i="21" s="1"/>
  <c r="M69" i="21"/>
  <c r="G69" i="21"/>
  <c r="E69" i="21" s="1"/>
  <c r="F69" i="21"/>
  <c r="N68" i="21"/>
  <c r="L68" i="21" s="1"/>
  <c r="M68" i="21"/>
  <c r="G68" i="21"/>
  <c r="E68" i="21" s="1"/>
  <c r="F68" i="21"/>
  <c r="N67" i="21"/>
  <c r="L67" i="21"/>
  <c r="M67" i="21"/>
  <c r="G67" i="21"/>
  <c r="E67" i="21" s="1"/>
  <c r="F67" i="21"/>
  <c r="N66" i="21"/>
  <c r="L66" i="21" s="1"/>
  <c r="M66" i="21"/>
  <c r="G66" i="21"/>
  <c r="E66" i="21" s="1"/>
  <c r="F66" i="21"/>
  <c r="N65" i="21"/>
  <c r="L65" i="21" s="1"/>
  <c r="M65" i="21"/>
  <c r="G65" i="21"/>
  <c r="E65" i="21" s="1"/>
  <c r="F65" i="21"/>
  <c r="N64" i="21"/>
  <c r="L64" i="21" s="1"/>
  <c r="M64" i="21"/>
  <c r="G64" i="21"/>
  <c r="E64" i="21" s="1"/>
  <c r="F64" i="21"/>
  <c r="N63" i="21"/>
  <c r="L63" i="21" s="1"/>
  <c r="M63" i="21"/>
  <c r="G63" i="21"/>
  <c r="E63" i="21" s="1"/>
  <c r="F63" i="21"/>
  <c r="N62" i="21"/>
  <c r="L62" i="21" s="1"/>
  <c r="M62" i="21"/>
  <c r="G62" i="21"/>
  <c r="E62" i="21" s="1"/>
  <c r="F62" i="21"/>
  <c r="N61" i="21"/>
  <c r="L61" i="21" s="1"/>
  <c r="M61" i="21"/>
  <c r="G61" i="21"/>
  <c r="E61" i="21" s="1"/>
  <c r="F61" i="21"/>
  <c r="N60" i="21"/>
  <c r="L60" i="21" s="1"/>
  <c r="M60" i="21"/>
  <c r="G60" i="21"/>
  <c r="E60" i="21" s="1"/>
  <c r="F60" i="21"/>
  <c r="N59" i="21"/>
  <c r="L59" i="21" s="1"/>
  <c r="M59" i="21"/>
  <c r="G59" i="21"/>
  <c r="E59" i="21" s="1"/>
  <c r="F59" i="21"/>
  <c r="N58" i="21"/>
  <c r="L58" i="21" s="1"/>
  <c r="M58" i="21"/>
  <c r="G58" i="21"/>
  <c r="E58" i="21" s="1"/>
  <c r="F58" i="21"/>
  <c r="N57" i="21"/>
  <c r="L57" i="21" s="1"/>
  <c r="M57" i="21"/>
  <c r="G57" i="21"/>
  <c r="E57" i="21" s="1"/>
  <c r="F57" i="21"/>
  <c r="N56" i="21"/>
  <c r="L56" i="21" s="1"/>
  <c r="M56" i="21"/>
  <c r="G56" i="21"/>
  <c r="E56" i="21"/>
  <c r="F56" i="21"/>
  <c r="N55" i="21"/>
  <c r="L55" i="21" s="1"/>
  <c r="M55" i="21"/>
  <c r="G55" i="21"/>
  <c r="E55" i="21" s="1"/>
  <c r="F55" i="21"/>
  <c r="N54" i="21"/>
  <c r="L54" i="21" s="1"/>
  <c r="M54" i="21"/>
  <c r="G54" i="21"/>
  <c r="E54" i="21" s="1"/>
  <c r="F54" i="21"/>
  <c r="N53" i="21"/>
  <c r="L53" i="21"/>
  <c r="M53" i="21"/>
  <c r="G53" i="21"/>
  <c r="E53" i="21" s="1"/>
  <c r="F53" i="21"/>
  <c r="N52" i="21"/>
  <c r="L52" i="21" s="1"/>
  <c r="M52" i="21"/>
  <c r="G52" i="21"/>
  <c r="E52" i="21" s="1"/>
  <c r="F52" i="21"/>
  <c r="N51" i="21"/>
  <c r="L51" i="21" s="1"/>
  <c r="M51" i="21"/>
  <c r="G51" i="21"/>
  <c r="E51" i="21" s="1"/>
  <c r="F51" i="21"/>
  <c r="N50" i="21"/>
  <c r="L50" i="21" s="1"/>
  <c r="M50" i="21"/>
  <c r="G50" i="21"/>
  <c r="E50" i="21" s="1"/>
  <c r="F50" i="21"/>
  <c r="N49" i="21"/>
  <c r="L49" i="21" s="1"/>
  <c r="M49" i="21"/>
  <c r="G49" i="21"/>
  <c r="E49" i="21" s="1"/>
  <c r="F49" i="21"/>
  <c r="N48" i="21"/>
  <c r="L48" i="21" s="1"/>
  <c r="M48" i="21"/>
  <c r="G48" i="21"/>
  <c r="E48" i="21" s="1"/>
  <c r="F48" i="21"/>
  <c r="N47" i="21"/>
  <c r="L47" i="21" s="1"/>
  <c r="M47" i="21"/>
  <c r="G47" i="21"/>
  <c r="E47" i="21" s="1"/>
  <c r="F47" i="21"/>
  <c r="N46" i="21"/>
  <c r="L46" i="21" s="1"/>
  <c r="M46" i="21"/>
  <c r="G46" i="21"/>
  <c r="E46" i="21" s="1"/>
  <c r="F46" i="21"/>
  <c r="N45" i="21"/>
  <c r="L45" i="21" s="1"/>
  <c r="M45" i="21"/>
  <c r="G45" i="21"/>
  <c r="E45" i="21" s="1"/>
  <c r="F45" i="21"/>
  <c r="O44" i="21"/>
  <c r="N44" i="21"/>
  <c r="L44" i="21" s="1"/>
  <c r="M44" i="21"/>
  <c r="G44" i="21"/>
  <c r="E44" i="21" s="1"/>
  <c r="F44" i="21"/>
  <c r="O43" i="21"/>
  <c r="N43" i="21"/>
  <c r="L43" i="21" s="1"/>
  <c r="M43" i="21"/>
  <c r="G43" i="21"/>
  <c r="E43" i="21" s="1"/>
  <c r="F43" i="21"/>
  <c r="O42" i="21"/>
  <c r="N42" i="21"/>
  <c r="L42" i="21" s="1"/>
  <c r="M42" i="21"/>
  <c r="G42" i="21"/>
  <c r="E42" i="21"/>
  <c r="F42" i="21"/>
  <c r="O41" i="21"/>
  <c r="N41" i="21"/>
  <c r="L41" i="21"/>
  <c r="M41" i="21"/>
  <c r="G41" i="21"/>
  <c r="E41" i="21" s="1"/>
  <c r="F41" i="21"/>
  <c r="O40" i="21"/>
  <c r="N40" i="21"/>
  <c r="L40" i="21" s="1"/>
  <c r="M40" i="21"/>
  <c r="G40" i="21"/>
  <c r="E40" i="21" s="1"/>
  <c r="F40" i="21"/>
  <c r="O39" i="21"/>
  <c r="N39" i="21"/>
  <c r="L39" i="21" s="1"/>
  <c r="M39" i="21"/>
  <c r="G39" i="21"/>
  <c r="E39" i="21" s="1"/>
  <c r="F39" i="21"/>
  <c r="O38" i="21"/>
  <c r="AM38" i="21" s="1"/>
  <c r="N38" i="21"/>
  <c r="L38" i="21" s="1"/>
  <c r="M38" i="21"/>
  <c r="G38" i="21"/>
  <c r="E38" i="21" s="1"/>
  <c r="F38" i="21"/>
  <c r="O37" i="21"/>
  <c r="N37" i="21"/>
  <c r="L37" i="21" s="1"/>
  <c r="M37" i="21"/>
  <c r="G37" i="21"/>
  <c r="E37" i="21" s="1"/>
  <c r="F37" i="21"/>
  <c r="O36" i="21"/>
  <c r="N36" i="21"/>
  <c r="L36" i="21" s="1"/>
  <c r="M36" i="21"/>
  <c r="G36" i="21"/>
  <c r="E36" i="21" s="1"/>
  <c r="F36" i="21"/>
  <c r="O35" i="21"/>
  <c r="N35" i="21"/>
  <c r="L35" i="21" s="1"/>
  <c r="M35" i="21"/>
  <c r="G35" i="21"/>
  <c r="E35" i="21" s="1"/>
  <c r="F35" i="21"/>
  <c r="O34" i="21"/>
  <c r="N34" i="21"/>
  <c r="L34" i="21" s="1"/>
  <c r="M34" i="21"/>
  <c r="G34" i="21"/>
  <c r="E34" i="21" s="1"/>
  <c r="F34" i="21"/>
  <c r="O33" i="21"/>
  <c r="N33" i="21"/>
  <c r="L33" i="21"/>
  <c r="M33" i="21"/>
  <c r="G33" i="21"/>
  <c r="E33" i="21" s="1"/>
  <c r="F33" i="21"/>
  <c r="O32" i="21"/>
  <c r="BB32" i="21" s="1"/>
  <c r="N32" i="21"/>
  <c r="L32" i="21" s="1"/>
  <c r="M32" i="21"/>
  <c r="G32" i="21"/>
  <c r="E32" i="21"/>
  <c r="F32" i="21"/>
  <c r="O31" i="21"/>
  <c r="N31" i="21"/>
  <c r="L31" i="21" s="1"/>
  <c r="M31" i="21"/>
  <c r="G31" i="21"/>
  <c r="E31" i="21" s="1"/>
  <c r="F31" i="21"/>
  <c r="O30" i="21"/>
  <c r="N30" i="21"/>
  <c r="M30" i="21"/>
  <c r="G30" i="21"/>
  <c r="E30" i="21" s="1"/>
  <c r="F30" i="21"/>
  <c r="O29" i="21"/>
  <c r="N29" i="21"/>
  <c r="L29" i="21"/>
  <c r="M29" i="21"/>
  <c r="G29" i="21"/>
  <c r="F29" i="21"/>
  <c r="O28" i="21"/>
  <c r="N28" i="21"/>
  <c r="L28" i="21" s="1"/>
  <c r="M28" i="21"/>
  <c r="G28" i="21"/>
  <c r="E28" i="21"/>
  <c r="F28" i="21"/>
  <c r="O27" i="21"/>
  <c r="N27" i="21"/>
  <c r="L27" i="21" s="1"/>
  <c r="M27" i="21"/>
  <c r="G27" i="21"/>
  <c r="E27" i="21" s="1"/>
  <c r="F27" i="21"/>
  <c r="O26" i="21"/>
  <c r="N26" i="21"/>
  <c r="L26" i="21" s="1"/>
  <c r="M26" i="21"/>
  <c r="G26" i="21"/>
  <c r="E26" i="21" s="1"/>
  <c r="F26" i="21"/>
  <c r="O25" i="21"/>
  <c r="N25" i="21"/>
  <c r="L25" i="21"/>
  <c r="M25" i="21"/>
  <c r="G25" i="21"/>
  <c r="E25" i="21" s="1"/>
  <c r="F25" i="21"/>
  <c r="O24" i="21"/>
  <c r="AM24" i="21" s="1"/>
  <c r="N24" i="21"/>
  <c r="M24" i="21"/>
  <c r="G24" i="21"/>
  <c r="E24" i="21"/>
  <c r="F24" i="21"/>
  <c r="O23" i="21"/>
  <c r="N23" i="21"/>
  <c r="L23" i="21" s="1"/>
  <c r="M23" i="21"/>
  <c r="G23" i="21"/>
  <c r="E23" i="21" s="1"/>
  <c r="F23" i="21"/>
  <c r="O22" i="21"/>
  <c r="N22" i="21"/>
  <c r="M22" i="21"/>
  <c r="G22" i="21"/>
  <c r="F22" i="21"/>
  <c r="O21" i="21"/>
  <c r="N21" i="21"/>
  <c r="L21" i="21" s="1"/>
  <c r="M21" i="21"/>
  <c r="G21" i="21"/>
  <c r="E21" i="21" s="1"/>
  <c r="F21" i="21"/>
  <c r="O20" i="21"/>
  <c r="N20" i="21"/>
  <c r="L20" i="21" s="1"/>
  <c r="M20" i="21"/>
  <c r="G20" i="21"/>
  <c r="F20" i="21"/>
  <c r="O19" i="21"/>
  <c r="N19" i="21"/>
  <c r="L19" i="21"/>
  <c r="M19" i="21"/>
  <c r="G19" i="21"/>
  <c r="E19" i="21" s="1"/>
  <c r="F19" i="21"/>
  <c r="O18" i="21"/>
  <c r="N18" i="21"/>
  <c r="L18" i="21" s="1"/>
  <c r="M18" i="21"/>
  <c r="G18" i="21"/>
  <c r="F18" i="21"/>
  <c r="O17" i="21"/>
  <c r="BM17" i="21" s="1"/>
  <c r="N17" i="21"/>
  <c r="L17" i="21" s="1"/>
  <c r="M17" i="21"/>
  <c r="G17" i="21"/>
  <c r="E17" i="21" s="1"/>
  <c r="F17" i="21"/>
  <c r="O16" i="21"/>
  <c r="N16" i="21"/>
  <c r="L16" i="21" s="1"/>
  <c r="M16" i="21"/>
  <c r="G16" i="21"/>
  <c r="F16" i="21"/>
  <c r="O15" i="21"/>
  <c r="N15" i="21"/>
  <c r="L15" i="21"/>
  <c r="M15" i="21"/>
  <c r="G15" i="21"/>
  <c r="E15" i="21" s="1"/>
  <c r="F15" i="21"/>
  <c r="O14" i="21"/>
  <c r="N14" i="21"/>
  <c r="L14" i="21" s="1"/>
  <c r="M14" i="21"/>
  <c r="G14" i="21"/>
  <c r="F14" i="21"/>
  <c r="O13" i="21"/>
  <c r="N13" i="21"/>
  <c r="L13" i="21"/>
  <c r="M13" i="21"/>
  <c r="G13" i="21"/>
  <c r="E13" i="21" s="1"/>
  <c r="F13" i="21"/>
  <c r="O12" i="21"/>
  <c r="N12" i="21"/>
  <c r="L12" i="21" s="1"/>
  <c r="M12" i="21"/>
  <c r="G12" i="21"/>
  <c r="F12" i="21"/>
  <c r="O11" i="21"/>
  <c r="N11" i="21"/>
  <c r="L11" i="21"/>
  <c r="M11" i="21"/>
  <c r="G11" i="21"/>
  <c r="E11" i="21" s="1"/>
  <c r="F11" i="21"/>
  <c r="O10" i="21"/>
  <c r="N10" i="21"/>
  <c r="L10" i="21" s="1"/>
  <c r="M10" i="21"/>
  <c r="G10" i="21"/>
  <c r="F10" i="21"/>
  <c r="O9" i="21"/>
  <c r="N9" i="21"/>
  <c r="L9" i="21"/>
  <c r="M9" i="21"/>
  <c r="G9" i="21"/>
  <c r="E9" i="21" s="1"/>
  <c r="F9" i="21"/>
  <c r="O8" i="21"/>
  <c r="N8" i="21"/>
  <c r="L8" i="21" s="1"/>
  <c r="M8" i="21"/>
  <c r="G8" i="21"/>
  <c r="F8" i="21"/>
  <c r="O7" i="21"/>
  <c r="N7" i="21"/>
  <c r="L7" i="21" s="1"/>
  <c r="M7" i="21"/>
  <c r="G7" i="21"/>
  <c r="E7" i="21" s="1"/>
  <c r="F7" i="21"/>
  <c r="O6" i="21"/>
  <c r="N6" i="21"/>
  <c r="L6" i="21" s="1"/>
  <c r="M6" i="21"/>
  <c r="G6" i="21"/>
  <c r="F6" i="21"/>
  <c r="O5" i="21"/>
  <c r="N5" i="21"/>
  <c r="L5" i="21" s="1"/>
  <c r="M5" i="21"/>
  <c r="G5" i="21"/>
  <c r="E5" i="21" s="1"/>
  <c r="F5" i="21"/>
  <c r="O4" i="21"/>
  <c r="N4" i="21"/>
  <c r="AU38" i="21" s="1"/>
  <c r="G4" i="21"/>
  <c r="E4" i="21" s="1"/>
  <c r="F4" i="20"/>
  <c r="E4" i="20"/>
  <c r="M4" i="20"/>
  <c r="L4" i="20"/>
  <c r="L5" i="20"/>
  <c r="L6" i="20"/>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51" i="20"/>
  <c r="L52" i="20"/>
  <c r="L53" i="20"/>
  <c r="L54" i="20"/>
  <c r="L55" i="20"/>
  <c r="L56" i="20"/>
  <c r="L57" i="20"/>
  <c r="L58" i="20"/>
  <c r="L59" i="20"/>
  <c r="L60" i="20"/>
  <c r="L61" i="20"/>
  <c r="L62" i="20"/>
  <c r="L63" i="20"/>
  <c r="L64" i="20"/>
  <c r="L65" i="20"/>
  <c r="L66" i="20"/>
  <c r="L67" i="20"/>
  <c r="L68" i="20"/>
  <c r="L69" i="20"/>
  <c r="L70" i="20"/>
  <c r="L71" i="20"/>
  <c r="L72" i="20"/>
  <c r="L73" i="20"/>
  <c r="L74" i="20"/>
  <c r="L75" i="20"/>
  <c r="L76" i="20"/>
  <c r="L77" i="20"/>
  <c r="L78" i="20"/>
  <c r="L79" i="20"/>
  <c r="L80" i="20"/>
  <c r="L81" i="20"/>
  <c r="L82" i="20"/>
  <c r="L83" i="20"/>
  <c r="L84" i="20"/>
  <c r="L85" i="20"/>
  <c r="L86" i="20"/>
  <c r="L87" i="20"/>
  <c r="L88" i="20"/>
  <c r="L89" i="20"/>
  <c r="L90" i="20"/>
  <c r="L91" i="20"/>
  <c r="L92" i="20"/>
  <c r="L93" i="20"/>
  <c r="L94" i="20"/>
  <c r="L95" i="20"/>
  <c r="L96" i="20"/>
  <c r="L97" i="20"/>
  <c r="L98" i="20"/>
  <c r="L99" i="20"/>
  <c r="E5" i="20"/>
  <c r="E6" i="20"/>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72" i="20"/>
  <c r="E73" i="20"/>
  <c r="E74" i="20"/>
  <c r="E75" i="20"/>
  <c r="E76" i="20"/>
  <c r="E77" i="20"/>
  <c r="E78" i="20"/>
  <c r="E79" i="20"/>
  <c r="E80" i="20"/>
  <c r="E81" i="20"/>
  <c r="E82" i="20"/>
  <c r="E83" i="20"/>
  <c r="E84" i="20"/>
  <c r="E85" i="20"/>
  <c r="E86" i="20"/>
  <c r="E87" i="20"/>
  <c r="E88" i="20"/>
  <c r="E89" i="20"/>
  <c r="E90" i="20"/>
  <c r="E91" i="20"/>
  <c r="E92" i="20"/>
  <c r="E93" i="20"/>
  <c r="E94" i="20"/>
  <c r="E95" i="20"/>
  <c r="E96" i="20"/>
  <c r="E97" i="20"/>
  <c r="E98" i="20"/>
  <c r="E99" i="20"/>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M4" i="3"/>
  <c r="L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F4" i="3"/>
  <c r="E4" i="3"/>
  <c r="O44" i="20"/>
  <c r="O43" i="20"/>
  <c r="O42" i="20"/>
  <c r="O41" i="20"/>
  <c r="O40" i="20"/>
  <c r="O39" i="20"/>
  <c r="O38" i="20"/>
  <c r="O37" i="20"/>
  <c r="O36" i="20"/>
  <c r="O35" i="20"/>
  <c r="O34" i="20"/>
  <c r="O33" i="20"/>
  <c r="O32" i="20"/>
  <c r="O31" i="20"/>
  <c r="O30" i="20"/>
  <c r="O29" i="20"/>
  <c r="O28" i="20"/>
  <c r="O27" i="20"/>
  <c r="O26" i="20"/>
  <c r="O25" i="20"/>
  <c r="O24" i="20"/>
  <c r="O23" i="20"/>
  <c r="O22" i="20"/>
  <c r="O21" i="20"/>
  <c r="O20" i="20"/>
  <c r="O19" i="20"/>
  <c r="O18" i="20"/>
  <c r="O17" i="20"/>
  <c r="O16" i="20"/>
  <c r="O15" i="20"/>
  <c r="O14" i="20"/>
  <c r="O13" i="20"/>
  <c r="O12" i="20"/>
  <c r="O11" i="20"/>
  <c r="O10" i="20"/>
  <c r="O9" i="20"/>
  <c r="O8" i="20"/>
  <c r="O7" i="20"/>
  <c r="O6" i="20"/>
  <c r="O5" i="20"/>
  <c r="O4" i="20"/>
  <c r="O41" i="3"/>
  <c r="O42" i="3"/>
  <c r="O43" i="3"/>
  <c r="O44" i="3"/>
  <c r="O31" i="3"/>
  <c r="O32" i="3"/>
  <c r="O33" i="3"/>
  <c r="O34" i="3"/>
  <c r="O35" i="3"/>
  <c r="O36" i="3"/>
  <c r="O37" i="3"/>
  <c r="O38" i="3"/>
  <c r="O39" i="3"/>
  <c r="O40" i="3"/>
  <c r="O5" i="3"/>
  <c r="O6" i="3"/>
  <c r="O7" i="3"/>
  <c r="O8" i="3"/>
  <c r="O9" i="3"/>
  <c r="O10" i="3"/>
  <c r="O11" i="3"/>
  <c r="O12" i="3"/>
  <c r="O13" i="3"/>
  <c r="O14" i="3"/>
  <c r="O15" i="3"/>
  <c r="O16" i="3"/>
  <c r="O17" i="3"/>
  <c r="O18" i="3"/>
  <c r="AR18" i="3" s="1"/>
  <c r="O19" i="3"/>
  <c r="O20" i="3"/>
  <c r="O21" i="3"/>
  <c r="O22" i="3"/>
  <c r="O23" i="3"/>
  <c r="O24" i="3"/>
  <c r="O25" i="3"/>
  <c r="O26" i="3"/>
  <c r="O27" i="3"/>
  <c r="O28" i="3"/>
  <c r="BA28" i="3" s="1"/>
  <c r="O29" i="3"/>
  <c r="O30" i="3"/>
  <c r="O4" i="3"/>
  <c r="N99" i="20"/>
  <c r="G99" i="20"/>
  <c r="N98" i="20"/>
  <c r="G98" i="20"/>
  <c r="N97" i="20"/>
  <c r="G97" i="20"/>
  <c r="N96" i="20"/>
  <c r="G96" i="20"/>
  <c r="N95" i="20"/>
  <c r="G95" i="20"/>
  <c r="N94" i="20"/>
  <c r="G94" i="20"/>
  <c r="N93" i="20"/>
  <c r="G93" i="20"/>
  <c r="N92" i="20"/>
  <c r="G92" i="20"/>
  <c r="N91" i="20"/>
  <c r="G91" i="20"/>
  <c r="N90" i="20"/>
  <c r="G90" i="20"/>
  <c r="N89" i="20"/>
  <c r="G89" i="20"/>
  <c r="N88" i="20"/>
  <c r="G88" i="20"/>
  <c r="N87" i="20"/>
  <c r="G87" i="20"/>
  <c r="N86" i="20"/>
  <c r="G86" i="20"/>
  <c r="N85" i="20"/>
  <c r="G85" i="20"/>
  <c r="N84" i="20"/>
  <c r="G84" i="20"/>
  <c r="N83" i="20"/>
  <c r="G83" i="20"/>
  <c r="N82" i="20"/>
  <c r="G82" i="20"/>
  <c r="N81" i="20"/>
  <c r="G81" i="20"/>
  <c r="N80" i="20"/>
  <c r="G80" i="20"/>
  <c r="N79" i="20"/>
  <c r="G79" i="20"/>
  <c r="N78" i="20"/>
  <c r="G78" i="20"/>
  <c r="N77" i="20"/>
  <c r="G77" i="20"/>
  <c r="N76" i="20"/>
  <c r="G76" i="20"/>
  <c r="N75" i="20"/>
  <c r="G75" i="20"/>
  <c r="N74" i="20"/>
  <c r="G74" i="20"/>
  <c r="N73" i="20"/>
  <c r="G73" i="20"/>
  <c r="N72" i="20"/>
  <c r="G72" i="20"/>
  <c r="N71" i="20"/>
  <c r="G71" i="20"/>
  <c r="N70" i="20"/>
  <c r="G70" i="20"/>
  <c r="N69" i="20"/>
  <c r="G69" i="20"/>
  <c r="N68" i="20"/>
  <c r="G68" i="20"/>
  <c r="N67" i="20"/>
  <c r="G67" i="20"/>
  <c r="N66" i="20"/>
  <c r="G66" i="20"/>
  <c r="N65" i="20"/>
  <c r="G65" i="20"/>
  <c r="N64" i="20"/>
  <c r="G64" i="20"/>
  <c r="N63" i="20"/>
  <c r="G63" i="20"/>
  <c r="N62" i="20"/>
  <c r="G62" i="20"/>
  <c r="N61" i="20"/>
  <c r="G61" i="20"/>
  <c r="N60" i="20"/>
  <c r="G60" i="20"/>
  <c r="N59" i="20"/>
  <c r="G59" i="20"/>
  <c r="N58" i="20"/>
  <c r="G58" i="20"/>
  <c r="N57" i="20"/>
  <c r="G57" i="20"/>
  <c r="N56" i="20"/>
  <c r="G56" i="20"/>
  <c r="N55" i="20"/>
  <c r="G55" i="20"/>
  <c r="N54" i="20"/>
  <c r="G54" i="20"/>
  <c r="N53" i="20"/>
  <c r="G53" i="20"/>
  <c r="N52" i="20"/>
  <c r="G52" i="20"/>
  <c r="N51" i="20"/>
  <c r="G51" i="20"/>
  <c r="N50" i="20"/>
  <c r="G50" i="20"/>
  <c r="N49" i="20"/>
  <c r="G49" i="20"/>
  <c r="N48" i="20"/>
  <c r="G48" i="20"/>
  <c r="N47" i="20"/>
  <c r="G47" i="20"/>
  <c r="N46" i="20"/>
  <c r="G46" i="20"/>
  <c r="N45" i="20"/>
  <c r="G45" i="20"/>
  <c r="N44" i="20"/>
  <c r="G44" i="20"/>
  <c r="N43" i="20"/>
  <c r="G43" i="20"/>
  <c r="N42" i="20"/>
  <c r="G42" i="20"/>
  <c r="N41" i="20"/>
  <c r="G41" i="20"/>
  <c r="N40" i="20"/>
  <c r="G40" i="20"/>
  <c r="N39" i="20"/>
  <c r="G39" i="20"/>
  <c r="N38" i="20"/>
  <c r="G38" i="20"/>
  <c r="N37" i="20"/>
  <c r="G37" i="20"/>
  <c r="N36" i="20"/>
  <c r="G36" i="20"/>
  <c r="N35" i="20"/>
  <c r="G35" i="20"/>
  <c r="N34" i="20"/>
  <c r="G34" i="20"/>
  <c r="N33" i="20"/>
  <c r="G33" i="20"/>
  <c r="N32" i="20"/>
  <c r="G32" i="20"/>
  <c r="N31" i="20"/>
  <c r="G31" i="20"/>
  <c r="N30" i="20"/>
  <c r="G30" i="20"/>
  <c r="N29" i="20"/>
  <c r="G29" i="20"/>
  <c r="N28" i="20"/>
  <c r="G28" i="20"/>
  <c r="N27" i="20"/>
  <c r="G27" i="20"/>
  <c r="N26" i="20"/>
  <c r="G26" i="20"/>
  <c r="N25" i="20"/>
  <c r="G25" i="20"/>
  <c r="AN9" i="20" s="1"/>
  <c r="N24" i="20"/>
  <c r="G24" i="20"/>
  <c r="N23" i="20"/>
  <c r="G23" i="20"/>
  <c r="N22" i="20"/>
  <c r="G22" i="20"/>
  <c r="N21" i="20"/>
  <c r="G21" i="20"/>
  <c r="N20" i="20"/>
  <c r="G20" i="20"/>
  <c r="N19" i="20"/>
  <c r="G19" i="20"/>
  <c r="N18" i="20"/>
  <c r="G18" i="20"/>
  <c r="N17" i="20"/>
  <c r="BH30" i="20" s="1"/>
  <c r="G17" i="20"/>
  <c r="N16" i="20"/>
  <c r="G16" i="20"/>
  <c r="N15" i="20"/>
  <c r="G15" i="20"/>
  <c r="N14" i="20"/>
  <c r="G14" i="20"/>
  <c r="AC31" i="20" s="1"/>
  <c r="N13" i="20"/>
  <c r="G13" i="20"/>
  <c r="AB41" i="20" s="1"/>
  <c r="N12" i="20"/>
  <c r="G12" i="20"/>
  <c r="N11" i="20"/>
  <c r="G11" i="20"/>
  <c r="N10" i="20"/>
  <c r="G10" i="20"/>
  <c r="N9" i="20"/>
  <c r="G9" i="20"/>
  <c r="N8" i="20"/>
  <c r="G8" i="20"/>
  <c r="N7" i="20"/>
  <c r="G7" i="20"/>
  <c r="V41" i="20" s="1"/>
  <c r="N6" i="20"/>
  <c r="G6" i="20"/>
  <c r="N5" i="20"/>
  <c r="G5" i="20"/>
  <c r="N4" i="20"/>
  <c r="G4" i="20"/>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4" i="3"/>
  <c r="BP16" i="52"/>
  <c r="E29" i="21"/>
  <c r="E20" i="21"/>
  <c r="L24" i="21"/>
  <c r="L22" i="21"/>
  <c r="BI31" i="51"/>
  <c r="AB39" i="51"/>
  <c r="AF41" i="51"/>
  <c r="BQ19" i="52"/>
  <c r="AR44" i="51"/>
  <c r="AR30" i="48"/>
  <c r="BN9" i="51"/>
  <c r="BR35" i="51"/>
  <c r="T6" i="48"/>
  <c r="AD28" i="48"/>
  <c r="AC40" i="3" l="1"/>
  <c r="BM32" i="3"/>
  <c r="Z14" i="20"/>
  <c r="AF22" i="20"/>
  <c r="BA30" i="20"/>
  <c r="AP38" i="20"/>
  <c r="BA12" i="48"/>
  <c r="BB19" i="51"/>
  <c r="X21" i="52"/>
  <c r="AZ29" i="52"/>
  <c r="B8" i="40"/>
  <c r="S18" i="48"/>
  <c r="BD26" i="48"/>
  <c r="AV34" i="48"/>
  <c r="AN7" i="51"/>
  <c r="AF33" i="51"/>
  <c r="BL10" i="52"/>
  <c r="I4" i="41"/>
  <c r="BC28" i="52"/>
  <c r="BS23" i="52"/>
  <c r="I9" i="40"/>
  <c r="AV8" i="3"/>
  <c r="BA18" i="20"/>
  <c r="AL16" i="21"/>
  <c r="BA38" i="51"/>
  <c r="AJ6" i="21"/>
  <c r="X32" i="20"/>
  <c r="AV16" i="3"/>
  <c r="BH36" i="3"/>
  <c r="BE42" i="3"/>
  <c r="X16" i="48"/>
  <c r="AA14" i="48"/>
  <c r="AX19" i="51"/>
  <c r="Y14" i="52"/>
  <c r="AG15" i="52"/>
  <c r="BN23" i="52"/>
  <c r="AU24" i="20"/>
  <c r="AN34" i="3"/>
  <c r="W19" i="48"/>
  <c r="S37" i="48"/>
  <c r="BO24" i="48"/>
  <c r="AJ8" i="51"/>
  <c r="BA16" i="51"/>
  <c r="BA24" i="51"/>
  <c r="BH24" i="51"/>
  <c r="AV19" i="52"/>
  <c r="BH27" i="52"/>
  <c r="I5" i="40"/>
  <c r="I12" i="40"/>
  <c r="AK41" i="51"/>
  <c r="AX12" i="3"/>
  <c r="AA6" i="20"/>
  <c r="AI10" i="20"/>
  <c r="U34" i="20"/>
  <c r="I6" i="42"/>
  <c r="I5" i="43"/>
  <c r="I9" i="43"/>
  <c r="B5" i="43"/>
  <c r="B9" i="43"/>
  <c r="B13" i="43"/>
  <c r="B9" i="44"/>
  <c r="I7" i="40"/>
  <c r="I11" i="40"/>
  <c r="B7" i="41"/>
  <c r="B11" i="41"/>
  <c r="B12" i="40"/>
  <c r="BE19" i="51"/>
  <c r="BE6" i="3"/>
  <c r="AM44" i="20"/>
  <c r="AI26" i="21"/>
  <c r="S34" i="21"/>
  <c r="T41" i="48"/>
  <c r="I11" i="44"/>
  <c r="B7" i="31"/>
  <c r="AW30" i="3"/>
  <c r="AN28" i="21"/>
  <c r="AE10" i="52"/>
  <c r="BM9" i="3"/>
  <c r="AB5" i="3"/>
  <c r="BG4" i="21"/>
  <c r="I4" i="42"/>
  <c r="B4" i="42"/>
  <c r="B8" i="42"/>
  <c r="B12" i="42"/>
  <c r="I12" i="44"/>
  <c r="B5" i="30"/>
  <c r="I4" i="24"/>
  <c r="I4" i="23"/>
  <c r="R6" i="23" s="1"/>
  <c r="I7" i="34"/>
  <c r="I11" i="34"/>
  <c r="BQ36" i="21"/>
  <c r="AG34" i="48"/>
  <c r="BJ41" i="48"/>
  <c r="BG11" i="48"/>
  <c r="AU27" i="52"/>
  <c r="AW24" i="52"/>
  <c r="B7" i="22"/>
  <c r="I4" i="28"/>
  <c r="I4" i="30"/>
  <c r="B5" i="36"/>
  <c r="Q5" i="36" s="1"/>
  <c r="BT4" i="21"/>
  <c r="AG4" i="51"/>
  <c r="AV6" i="48"/>
  <c r="AW6" i="48"/>
  <c r="S6" i="48"/>
  <c r="BA6" i="48"/>
  <c r="AM6" i="48"/>
  <c r="AM10" i="48"/>
  <c r="AB10" i="48"/>
  <c r="BH10" i="48"/>
  <c r="AR10" i="48"/>
  <c r="AA10" i="48"/>
  <c r="BH14" i="48"/>
  <c r="AE14" i="48"/>
  <c r="S14" i="48"/>
  <c r="BI14" i="48"/>
  <c r="BL14" i="48"/>
  <c r="AB14" i="48"/>
  <c r="BM14" i="48"/>
  <c r="BT18" i="48"/>
  <c r="AF18" i="48"/>
  <c r="AW18" i="48"/>
  <c r="AV22" i="48"/>
  <c r="X22" i="48"/>
  <c r="BI22" i="48"/>
  <c r="AZ22" i="48"/>
  <c r="AB22" i="48"/>
  <c r="AQ26" i="48"/>
  <c r="S26" i="48"/>
  <c r="AR26" i="48"/>
  <c r="BI26" i="48"/>
  <c r="AA38" i="48"/>
  <c r="AV38" i="48"/>
  <c r="AB38" i="48"/>
  <c r="BP38" i="48"/>
  <c r="Y34" i="48"/>
  <c r="Y38" i="48"/>
  <c r="AC26" i="48"/>
  <c r="AC34" i="48"/>
  <c r="AC14" i="48"/>
  <c r="AK34" i="48"/>
  <c r="AK38" i="48"/>
  <c r="AS22" i="48"/>
  <c r="AS18" i="48"/>
  <c r="BB34" i="48"/>
  <c r="BN18" i="48"/>
  <c r="BU10" i="48"/>
  <c r="BI7" i="51"/>
  <c r="BA7" i="51"/>
  <c r="BN7" i="51"/>
  <c r="AF7" i="51"/>
  <c r="BQ11" i="51"/>
  <c r="BE11" i="51"/>
  <c r="Y11" i="51"/>
  <c r="AF11" i="51"/>
  <c r="T19" i="51"/>
  <c r="AO19" i="51"/>
  <c r="BF23" i="51"/>
  <c r="AQ23" i="51"/>
  <c r="AN23" i="51"/>
  <c r="AC23" i="51"/>
  <c r="BA27" i="51"/>
  <c r="AG27" i="51"/>
  <c r="BI37" i="51"/>
  <c r="BE37" i="51"/>
  <c r="AB37" i="51"/>
  <c r="AD41" i="51"/>
  <c r="AD37" i="51"/>
  <c r="AD23" i="51"/>
  <c r="BC41" i="51"/>
  <c r="BG15" i="51"/>
  <c r="BG23" i="51"/>
  <c r="BG16" i="51"/>
  <c r="BG32" i="51"/>
  <c r="AM6" i="52"/>
  <c r="AI6" i="52"/>
  <c r="BI6" i="52"/>
  <c r="BM6" i="52"/>
  <c r="X14" i="52"/>
  <c r="BH14" i="52"/>
  <c r="AZ14" i="52"/>
  <c r="AR14" i="52"/>
  <c r="AW14" i="52"/>
  <c r="BP18" i="52"/>
  <c r="AA18" i="52"/>
  <c r="AI18" i="52"/>
  <c r="AF18" i="52"/>
  <c r="AV22" i="52"/>
  <c r="AI22" i="52"/>
  <c r="BE22" i="52"/>
  <c r="BI22" i="52"/>
  <c r="AZ26" i="52"/>
  <c r="AI26" i="52"/>
  <c r="BE26" i="52"/>
  <c r="X26" i="52"/>
  <c r="AZ30" i="52"/>
  <c r="AF30" i="52"/>
  <c r="AI38" i="52"/>
  <c r="AE38" i="52"/>
  <c r="BD42" i="52"/>
  <c r="BQ42" i="52"/>
  <c r="AM42" i="52"/>
  <c r="X42" i="52"/>
  <c r="Y38" i="52"/>
  <c r="Y10" i="52"/>
  <c r="AC26" i="52"/>
  <c r="AC22" i="52"/>
  <c r="AC6" i="52"/>
  <c r="AG42" i="52"/>
  <c r="AG38" i="52"/>
  <c r="AG10" i="52"/>
  <c r="AG30" i="52"/>
  <c r="AK14" i="52"/>
  <c r="AK38" i="52"/>
  <c r="AK34" i="52"/>
  <c r="AO6" i="52"/>
  <c r="AO34" i="52"/>
  <c r="AS18" i="52"/>
  <c r="AX34" i="52"/>
  <c r="AX6" i="52"/>
  <c r="AX26" i="52"/>
  <c r="BB38" i="52"/>
  <c r="BF22" i="52"/>
  <c r="BF38" i="52"/>
  <c r="BJ10" i="52"/>
  <c r="BN26" i="52"/>
  <c r="BN22" i="52"/>
  <c r="BN18" i="52"/>
  <c r="BN42" i="52"/>
  <c r="BR15" i="52"/>
  <c r="BR18" i="52"/>
  <c r="AO42" i="52"/>
  <c r="BF11" i="51"/>
  <c r="BN34" i="48"/>
  <c r="AF26" i="48"/>
  <c r="BM18" i="48"/>
  <c r="AW14" i="48"/>
  <c r="X10" i="48"/>
  <c r="BN28" i="52"/>
  <c r="W26" i="48"/>
  <c r="W10" i="48"/>
  <c r="BJ23" i="51"/>
  <c r="BJ14" i="48"/>
  <c r="BJ34" i="52"/>
  <c r="AJ26" i="52"/>
  <c r="AY30" i="48"/>
  <c r="BN38" i="52"/>
  <c r="BN27" i="51"/>
  <c r="AG11" i="51"/>
  <c r="AB26" i="48"/>
  <c r="BA18" i="48"/>
  <c r="AF14" i="48"/>
  <c r="BQ6" i="48"/>
  <c r="BD38" i="48"/>
  <c r="BN10" i="52"/>
  <c r="AQ18" i="48"/>
  <c r="AS23" i="51"/>
  <c r="BA38" i="52"/>
  <c r="AV30" i="52"/>
  <c r="BD42" i="48"/>
  <c r="AM42" i="48"/>
  <c r="U10" i="48"/>
  <c r="U32" i="48"/>
  <c r="U26" i="48"/>
  <c r="AG38" i="48"/>
  <c r="AO18" i="48"/>
  <c r="AX24" i="48"/>
  <c r="AX38" i="48"/>
  <c r="BF10" i="48"/>
  <c r="BF34" i="48"/>
  <c r="BJ6" i="48"/>
  <c r="BJ30" i="48"/>
  <c r="BR30" i="48"/>
  <c r="BR6" i="48"/>
  <c r="BR38" i="48"/>
  <c r="BM33" i="51"/>
  <c r="BI33" i="51"/>
  <c r="AK33" i="51"/>
  <c r="Y33" i="51"/>
  <c r="BN33" i="51"/>
  <c r="AJ33" i="51"/>
  <c r="U41" i="51"/>
  <c r="AO41" i="51"/>
  <c r="Z27" i="51"/>
  <c r="AP19" i="51"/>
  <c r="AY41" i="51"/>
  <c r="BK27" i="51"/>
  <c r="AZ34" i="52"/>
  <c r="AA34" i="52"/>
  <c r="AP34" i="52"/>
  <c r="BE34" i="52"/>
  <c r="U34" i="52"/>
  <c r="AC41" i="51"/>
  <c r="AX23" i="51"/>
  <c r="BN38" i="48"/>
  <c r="BE22" i="48"/>
  <c r="T18" i="48"/>
  <c r="BI10" i="48"/>
  <c r="AJ6" i="48"/>
  <c r="BR27" i="51"/>
  <c r="AC37" i="48"/>
  <c r="AG37" i="51"/>
  <c r="AM18" i="48"/>
  <c r="AX30" i="52"/>
  <c r="U36" i="48"/>
  <c r="AC14" i="52"/>
  <c r="BQ30" i="52"/>
  <c r="T10" i="52"/>
  <c r="AJ27" i="51"/>
  <c r="AW44" i="21"/>
  <c r="BM44" i="21"/>
  <c r="BL40" i="21"/>
  <c r="AB40" i="21"/>
  <c r="AS7" i="48"/>
  <c r="BF11" i="48"/>
  <c r="BF23" i="48"/>
  <c r="AX27" i="48"/>
  <c r="AG33" i="48"/>
  <c r="AH30" i="48"/>
  <c r="BE8" i="20"/>
  <c r="BQ24" i="20"/>
  <c r="BA28" i="20"/>
  <c r="BD36" i="20"/>
  <c r="AG30" i="21"/>
  <c r="AD21" i="3"/>
  <c r="AA17" i="3"/>
  <c r="AV21" i="20"/>
  <c r="BE29" i="20"/>
  <c r="BT41" i="20"/>
  <c r="BJ44" i="21"/>
  <c r="BN40" i="21"/>
  <c r="BP28" i="21"/>
  <c r="BK9" i="48"/>
  <c r="BJ13" i="48"/>
  <c r="AL17" i="48"/>
  <c r="AO31" i="48"/>
  <c r="AX39" i="48"/>
  <c r="BB43" i="48"/>
  <c r="AF38" i="48"/>
  <c r="AF6" i="48"/>
  <c r="AJ18" i="48"/>
  <c r="AN10" i="48"/>
  <c r="AR14" i="48"/>
  <c r="AR22" i="48"/>
  <c r="AW26" i="48"/>
  <c r="BM6" i="48"/>
  <c r="BQ18" i="48"/>
  <c r="BQ44" i="48"/>
  <c r="BK6" i="51"/>
  <c r="AL10" i="51"/>
  <c r="AL22" i="51"/>
  <c r="BC26" i="51"/>
  <c r="BC34" i="51"/>
  <c r="U7" i="51"/>
  <c r="Y23" i="51"/>
  <c r="AC27" i="51"/>
  <c r="AK37" i="51"/>
  <c r="AO27" i="51"/>
  <c r="BF33" i="51"/>
  <c r="BJ33" i="51"/>
  <c r="BN11" i="51"/>
  <c r="BR11" i="51"/>
  <c r="U5" i="52"/>
  <c r="AS13" i="52"/>
  <c r="BN17" i="52"/>
  <c r="AK25" i="52"/>
  <c r="Y43" i="52"/>
  <c r="T6" i="52"/>
  <c r="T22" i="52"/>
  <c r="T42" i="52"/>
  <c r="T23" i="52"/>
  <c r="X34" i="52"/>
  <c r="AJ10" i="52"/>
  <c r="AJ18" i="52"/>
  <c r="AJ32" i="52"/>
  <c r="AR30" i="52"/>
  <c r="BI41" i="52"/>
  <c r="BI38" i="52"/>
  <c r="BM42" i="52"/>
  <c r="BM10" i="52"/>
  <c r="BQ26" i="52"/>
  <c r="AH4" i="51"/>
  <c r="AB4" i="51"/>
  <c r="BU12" i="51"/>
  <c r="BR36" i="51"/>
  <c r="AC11" i="52"/>
  <c r="AN37" i="52"/>
  <c r="BB41" i="52"/>
  <c r="AD15" i="52"/>
  <c r="AZ37" i="52"/>
  <c r="BH10" i="21"/>
  <c r="BB12" i="21"/>
  <c r="BN14" i="21"/>
  <c r="AC18" i="21"/>
  <c r="L30" i="21"/>
  <c r="BU4" i="21"/>
  <c r="S36" i="21"/>
  <c r="B10" i="41"/>
  <c r="B6" i="43"/>
  <c r="X4" i="41"/>
  <c r="I13" i="42"/>
  <c r="B10" i="43"/>
  <c r="I6" i="44"/>
  <c r="I10" i="44"/>
  <c r="B6" i="44"/>
  <c r="B10" i="44"/>
  <c r="B13" i="44"/>
  <c r="I8" i="41"/>
  <c r="I12" i="41"/>
  <c r="I8" i="23"/>
  <c r="I8" i="24"/>
  <c r="I8" i="28"/>
  <c r="I8" i="30"/>
  <c r="I7" i="44"/>
  <c r="X33" i="60"/>
  <c r="U11" i="3"/>
  <c r="X31" i="3"/>
  <c r="BK15" i="20"/>
  <c r="BA19" i="20"/>
  <c r="AH23" i="20"/>
  <c r="BS31" i="20"/>
  <c r="BO39" i="20"/>
  <c r="X43" i="20"/>
  <c r="BP23" i="21"/>
  <c r="BQ31" i="21"/>
  <c r="BP39" i="21"/>
  <c r="BI4" i="48"/>
  <c r="AX16" i="48"/>
  <c r="AJ24" i="48"/>
  <c r="AJ32" i="48"/>
  <c r="AH36" i="48"/>
  <c r="BG13" i="51"/>
  <c r="BK21" i="51"/>
  <c r="AG25" i="51"/>
  <c r="BF35" i="51"/>
  <c r="AS39" i="51"/>
  <c r="BO44" i="51"/>
  <c r="AF4" i="52"/>
  <c r="T28" i="52"/>
  <c r="AX40" i="52"/>
  <c r="I13" i="40"/>
  <c r="B5" i="41"/>
  <c r="B9" i="41"/>
  <c r="B13" i="41"/>
  <c r="B5" i="22"/>
  <c r="B9" i="22"/>
  <c r="B7" i="30"/>
  <c r="B7" i="36"/>
  <c r="Q13" i="36" s="1"/>
  <c r="I11" i="42"/>
  <c r="I4" i="43"/>
  <c r="I8" i="43"/>
  <c r="I12" i="43"/>
  <c r="B4" i="43"/>
  <c r="B8" i="43"/>
  <c r="B12" i="43"/>
  <c r="I4" i="44"/>
  <c r="I8" i="44"/>
  <c r="B4" i="44"/>
  <c r="B8" i="44"/>
  <c r="B12" i="44"/>
  <c r="I6" i="23"/>
  <c r="I6" i="28"/>
  <c r="I6" i="30"/>
  <c r="I10" i="30"/>
  <c r="AU11" i="52"/>
  <c r="BI16" i="3"/>
  <c r="AG33" i="52"/>
  <c r="AX19" i="52"/>
  <c r="BB33" i="52"/>
  <c r="BR40" i="51"/>
  <c r="BN20" i="51"/>
  <c r="AG12" i="51"/>
  <c r="AK4" i="51"/>
  <c r="BM27" i="48"/>
  <c r="Z23" i="48"/>
  <c r="AY7" i="48"/>
  <c r="AO22" i="51"/>
  <c r="AS19" i="48"/>
  <c r="AC7" i="48"/>
  <c r="BF7" i="52"/>
  <c r="BJ4" i="51"/>
  <c r="U27" i="52"/>
  <c r="U23" i="52"/>
  <c r="AX11" i="52"/>
  <c r="AZ41" i="52"/>
  <c r="T27" i="52"/>
  <c r="BK23" i="52"/>
  <c r="Z19" i="52"/>
  <c r="AP7" i="52"/>
  <c r="BO37" i="52"/>
  <c r="BG24" i="51"/>
  <c r="AV36" i="51"/>
  <c r="BA8" i="51"/>
  <c r="AV40" i="21"/>
  <c r="AA33" i="52"/>
  <c r="AV27" i="52"/>
  <c r="BP23" i="52"/>
  <c r="AE19" i="52"/>
  <c r="AZ15" i="52"/>
  <c r="BR32" i="51"/>
  <c r="AS16" i="51"/>
  <c r="AS40" i="21"/>
  <c r="AN44" i="21"/>
  <c r="AJ40" i="21"/>
  <c r="BF40" i="21"/>
  <c r="BA44" i="21"/>
  <c r="AU37" i="52"/>
  <c r="BD8" i="3"/>
  <c r="AL28" i="3"/>
  <c r="BA36" i="3"/>
  <c r="BN33" i="52"/>
  <c r="AX27" i="52"/>
  <c r="AG23" i="52"/>
  <c r="BN15" i="52"/>
  <c r="Y11" i="52"/>
  <c r="AX40" i="51"/>
  <c r="Y20" i="51"/>
  <c r="AG8" i="51"/>
  <c r="AO37" i="52"/>
  <c r="BJ37" i="48"/>
  <c r="Y33" i="48"/>
  <c r="AW27" i="48"/>
  <c r="BG23" i="48"/>
  <c r="AY19" i="48"/>
  <c r="Z11" i="48"/>
  <c r="BR27" i="52"/>
  <c r="BB19" i="52"/>
  <c r="AM37" i="48"/>
  <c r="BR33" i="48"/>
  <c r="BD27" i="48"/>
  <c r="BD19" i="48"/>
  <c r="AI11" i="48"/>
  <c r="BR27" i="48"/>
  <c r="Y41" i="52"/>
  <c r="BJ7" i="52"/>
  <c r="AS15" i="52"/>
  <c r="BB7" i="52"/>
  <c r="W41" i="52"/>
  <c r="Z37" i="52"/>
  <c r="BI33" i="52"/>
  <c r="AD33" i="52"/>
  <c r="BK27" i="52"/>
  <c r="AH27" i="52"/>
  <c r="AP23" i="52"/>
  <c r="AU19" i="52"/>
  <c r="BA15" i="52"/>
  <c r="BQ11" i="52"/>
  <c r="Z11" i="52"/>
  <c r="BK7" i="52"/>
  <c r="T7" i="52"/>
  <c r="BC40" i="51"/>
  <c r="AN41" i="52"/>
  <c r="BG36" i="51"/>
  <c r="BG28" i="51"/>
  <c r="BG20" i="51"/>
  <c r="BE12" i="51"/>
  <c r="W32" i="51"/>
  <c r="BD16" i="51"/>
  <c r="Z4" i="21"/>
  <c r="S44" i="21"/>
  <c r="BF4" i="21"/>
  <c r="AZ7" i="52"/>
  <c r="W40" i="51"/>
  <c r="S8" i="51"/>
  <c r="BU44" i="21"/>
  <c r="AR40" i="21"/>
  <c r="AO44" i="21"/>
  <c r="AF40" i="21"/>
  <c r="BR44" i="21"/>
  <c r="BP40" i="21"/>
  <c r="BK44" i="21"/>
  <c r="AX40" i="21"/>
  <c r="AX40" i="3"/>
  <c r="BQ32" i="3"/>
  <c r="AP12" i="3"/>
  <c r="AH12" i="3"/>
  <c r="AX33" i="52"/>
  <c r="BN27" i="52"/>
  <c r="AG27" i="52"/>
  <c r="AX23" i="52"/>
  <c r="BN19" i="52"/>
  <c r="AG19" i="52"/>
  <c r="AX15" i="52"/>
  <c r="BF11" i="52"/>
  <c r="Y36" i="51"/>
  <c r="BF28" i="51"/>
  <c r="AO16" i="51"/>
  <c r="BF12" i="51"/>
  <c r="BN4" i="51"/>
  <c r="AP41" i="48"/>
  <c r="U37" i="52"/>
  <c r="U33" i="52"/>
  <c r="BB13" i="52"/>
  <c r="BC41" i="48"/>
  <c r="AS37" i="48"/>
  <c r="BF33" i="48"/>
  <c r="AW29" i="48"/>
  <c r="BE27" i="48"/>
  <c r="AN27" i="48"/>
  <c r="X27" i="48"/>
  <c r="AP23" i="48"/>
  <c r="BO19" i="48"/>
  <c r="AH19" i="48"/>
  <c r="AP11" i="48"/>
  <c r="BO7" i="48"/>
  <c r="AH7" i="48"/>
  <c r="U19" i="52"/>
  <c r="AX12" i="51"/>
  <c r="AI27" i="48"/>
  <c r="AA23" i="48"/>
  <c r="BU11" i="48"/>
  <c r="BD7" i="48"/>
  <c r="AG37" i="52"/>
  <c r="AG32" i="51"/>
  <c r="AK23" i="52"/>
  <c r="AS21" i="52"/>
  <c r="AC27" i="48"/>
  <c r="BN41" i="52"/>
  <c r="AX37" i="52"/>
  <c r="U15" i="52"/>
  <c r="AC7" i="52"/>
  <c r="AA37" i="48"/>
  <c r="AC15" i="52"/>
  <c r="AK23" i="48"/>
  <c r="Y37" i="52"/>
  <c r="AS19" i="52"/>
  <c r="AD41" i="48"/>
  <c r="AC30" i="20"/>
  <c r="BO6" i="20"/>
  <c r="AY34" i="20"/>
  <c r="BP41" i="52"/>
  <c r="AI41" i="52"/>
  <c r="BH37" i="52"/>
  <c r="AI37" i="52"/>
  <c r="T37" i="52"/>
  <c r="BQ33" i="52"/>
  <c r="BA33" i="52"/>
  <c r="AL33" i="52"/>
  <c r="Z33" i="52"/>
  <c r="BQ27" i="52"/>
  <c r="BC27" i="52"/>
  <c r="AP27" i="52"/>
  <c r="Z27" i="52"/>
  <c r="BA23" i="52"/>
  <c r="AD23" i="52"/>
  <c r="BG19" i="52"/>
  <c r="AJ19" i="52"/>
  <c r="BK15" i="52"/>
  <c r="AP15" i="52"/>
  <c r="T15" i="52"/>
  <c r="BG11" i="52"/>
  <c r="AJ11" i="52"/>
  <c r="BA7" i="52"/>
  <c r="AD7" i="52"/>
  <c r="AB41" i="52"/>
  <c r="AY41" i="52"/>
  <c r="AH37" i="52"/>
  <c r="BE37" i="52"/>
  <c r="AJ36" i="51"/>
  <c r="AJ32" i="51"/>
  <c r="AJ28" i="51"/>
  <c r="AJ24" i="51"/>
  <c r="AJ20" i="51"/>
  <c r="AJ16" i="51"/>
  <c r="AH12" i="51"/>
  <c r="BM8" i="51"/>
  <c r="BL32" i="51"/>
  <c r="AM28" i="51"/>
  <c r="AI20" i="51"/>
  <c r="AE12" i="51"/>
  <c r="AF8" i="51"/>
  <c r="AY4" i="51"/>
  <c r="AB4" i="21"/>
  <c r="S40" i="21"/>
  <c r="AO4" i="21"/>
  <c r="AV44" i="21"/>
  <c r="AC41" i="52"/>
  <c r="AE37" i="52"/>
  <c r="AZ33" i="52"/>
  <c r="AI23" i="52"/>
  <c r="BH19" i="52"/>
  <c r="AZ11" i="52"/>
  <c r="BJ28" i="51"/>
  <c r="BR20" i="51"/>
  <c r="AK12" i="51"/>
  <c r="BK33" i="48"/>
  <c r="AZ33" i="48"/>
  <c r="BT40" i="21"/>
  <c r="AS44" i="21"/>
  <c r="AN40" i="21"/>
  <c r="AJ44" i="21"/>
  <c r="AF44" i="21"/>
  <c r="BS44" i="21"/>
  <c r="BO44" i="21"/>
  <c r="BI44" i="21"/>
  <c r="AY44" i="21"/>
  <c r="Z10" i="20"/>
  <c r="T34" i="60"/>
  <c r="U36" i="60"/>
  <c r="B7" i="34"/>
  <c r="B9" i="36"/>
  <c r="Q8" i="36" s="1"/>
  <c r="X5" i="61"/>
  <c r="I6" i="22"/>
  <c r="I10" i="22"/>
  <c r="R5" i="22" s="1"/>
  <c r="I12" i="22"/>
  <c r="I7" i="22"/>
  <c r="I11" i="22"/>
  <c r="B11" i="22"/>
  <c r="B13" i="22"/>
  <c r="I10" i="23"/>
  <c r="I13" i="23"/>
  <c r="I5" i="23"/>
  <c r="I9" i="23"/>
  <c r="I12" i="23"/>
  <c r="B6" i="22"/>
  <c r="B4" i="23"/>
  <c r="B7" i="23"/>
  <c r="B11" i="23"/>
  <c r="B12" i="23"/>
  <c r="B8" i="23"/>
  <c r="Q11" i="23" s="1"/>
  <c r="B13" i="23"/>
  <c r="I12" i="24"/>
  <c r="I10" i="28"/>
  <c r="I13" i="28"/>
  <c r="B5" i="28"/>
  <c r="B7" i="28"/>
  <c r="B11" i="28"/>
  <c r="B4" i="28"/>
  <c r="Q7" i="28" s="1"/>
  <c r="B8" i="28"/>
  <c r="Q15" i="28" s="1"/>
  <c r="B13" i="28"/>
  <c r="I7" i="29"/>
  <c r="I11" i="29"/>
  <c r="I6" i="29"/>
  <c r="I10" i="29"/>
  <c r="B6" i="29"/>
  <c r="B4" i="29"/>
  <c r="B10" i="29"/>
  <c r="B11" i="29" s="1"/>
  <c r="B5" i="29"/>
  <c r="B9" i="29"/>
  <c r="B13" i="29"/>
  <c r="B5" i="24"/>
  <c r="B9" i="24"/>
  <c r="B13" i="24"/>
  <c r="B10" i="24"/>
  <c r="B11" i="24" s="1"/>
  <c r="I13" i="30"/>
  <c r="I7" i="30"/>
  <c r="R11" i="30" s="1"/>
  <c r="I11" i="30"/>
  <c r="I12" i="30"/>
  <c r="B9" i="30"/>
  <c r="B11" i="30"/>
  <c r="Q7" i="30" s="1"/>
  <c r="B13" i="30"/>
  <c r="B4" i="30"/>
  <c r="Q4" i="30" s="1"/>
  <c r="B12" i="30"/>
  <c r="Q10" i="30" s="1"/>
  <c r="I13" i="34"/>
  <c r="R12" i="34" s="1"/>
  <c r="I4" i="34"/>
  <c r="I8" i="34"/>
  <c r="R6" i="34" s="1"/>
  <c r="B9" i="34"/>
  <c r="B11" i="34"/>
  <c r="B10" i="34"/>
  <c r="B13" i="34"/>
  <c r="I5" i="35"/>
  <c r="I7" i="35"/>
  <c r="I9" i="35"/>
  <c r="I11" i="35"/>
  <c r="I4" i="35"/>
  <c r="I8" i="35"/>
  <c r="B13" i="35"/>
  <c r="B8" i="35"/>
  <c r="X4" i="37"/>
  <c r="I13" i="36"/>
  <c r="B11" i="36"/>
  <c r="B13" i="36"/>
  <c r="B6" i="36"/>
  <c r="B5" i="25"/>
  <c r="B5" i="33"/>
  <c r="B9" i="33"/>
  <c r="B5" i="32"/>
  <c r="Y6" i="51"/>
  <c r="AN6" i="51"/>
  <c r="AZ31" i="52"/>
  <c r="AF31" i="52"/>
  <c r="BA35" i="52"/>
  <c r="AQ35" i="52"/>
  <c r="AZ39" i="52"/>
  <c r="AW39" i="52"/>
  <c r="BH43" i="52"/>
  <c r="AM43" i="52"/>
  <c r="BJ44" i="52"/>
  <c r="T44" i="52"/>
  <c r="BB38" i="51"/>
  <c r="BQ5" i="52"/>
  <c r="AI5" i="20"/>
  <c r="AW5" i="20"/>
  <c r="BO5" i="20"/>
  <c r="AM25" i="20"/>
  <c r="AL25" i="20"/>
  <c r="T26" i="21"/>
  <c r="AJ26" i="21"/>
  <c r="BI28" i="21"/>
  <c r="V28" i="21"/>
  <c r="BU32" i="21"/>
  <c r="BN32" i="21"/>
  <c r="AV32" i="21"/>
  <c r="BU6" i="48"/>
  <c r="AG6" i="48"/>
  <c r="BF6" i="48"/>
  <c r="AC6" i="48"/>
  <c r="BN6" i="48"/>
  <c r="AA6" i="48"/>
  <c r="AQ6" i="48"/>
  <c r="BH6" i="48"/>
  <c r="AX6" i="48"/>
  <c r="AO6" i="48"/>
  <c r="AS6" i="48"/>
  <c r="AI6" i="48"/>
  <c r="BD6" i="48"/>
  <c r="Y6" i="48"/>
  <c r="AK6" i="48"/>
  <c r="AE6" i="48"/>
  <c r="AZ6" i="48"/>
  <c r="BT6" i="48"/>
  <c r="BR10" i="48"/>
  <c r="Y10" i="48"/>
  <c r="AG10" i="48"/>
  <c r="AS10" i="48"/>
  <c r="BT10" i="48"/>
  <c r="BB10" i="48"/>
  <c r="BL10" i="48"/>
  <c r="AV10" i="48"/>
  <c r="AE10" i="48"/>
  <c r="AO10" i="48"/>
  <c r="BN10" i="48"/>
  <c r="AK10" i="48"/>
  <c r="BP10" i="48"/>
  <c r="AZ10" i="48"/>
  <c r="AI10" i="48"/>
  <c r="BU14" i="48"/>
  <c r="BF14" i="48"/>
  <c r="BN14" i="48"/>
  <c r="AS14" i="48"/>
  <c r="Y14" i="48"/>
  <c r="BB14" i="48"/>
  <c r="W14" i="48"/>
  <c r="AM14" i="48"/>
  <c r="BD14" i="48"/>
  <c r="BT14" i="48"/>
  <c r="AX14" i="48"/>
  <c r="AK14" i="48"/>
  <c r="AI14" i="48"/>
  <c r="AZ14" i="48"/>
  <c r="BP14" i="48"/>
  <c r="BU18" i="48"/>
  <c r="AK18" i="48"/>
  <c r="BR18" i="48"/>
  <c r="AG18" i="48"/>
  <c r="AC18" i="48"/>
  <c r="AI18" i="48"/>
  <c r="AZ18" i="48"/>
  <c r="BP18" i="48"/>
  <c r="BF18" i="48"/>
  <c r="U18" i="48"/>
  <c r="BJ18" i="48"/>
  <c r="AE18" i="48"/>
  <c r="AV18" i="48"/>
  <c r="BL18" i="48"/>
  <c r="BU22" i="48"/>
  <c r="BN22" i="48"/>
  <c r="AC22" i="48"/>
  <c r="BJ22" i="48"/>
  <c r="U22" i="48"/>
  <c r="BR22" i="48"/>
  <c r="AA22" i="48"/>
  <c r="AQ22" i="48"/>
  <c r="BH22" i="48"/>
  <c r="AX22" i="48"/>
  <c r="BB22" i="48"/>
  <c r="W22" i="48"/>
  <c r="AM22" i="48"/>
  <c r="BD22" i="48"/>
  <c r="BT22" i="48"/>
  <c r="BU26" i="48"/>
  <c r="AO26" i="48"/>
  <c r="Y26" i="48"/>
  <c r="AG26" i="48"/>
  <c r="AK26" i="48"/>
  <c r="BR26" i="48"/>
  <c r="BN26" i="48"/>
  <c r="BB26" i="48"/>
  <c r="AI26" i="48"/>
  <c r="AZ26" i="48"/>
  <c r="BP26" i="48"/>
  <c r="BF26" i="48"/>
  <c r="AX26" i="48"/>
  <c r="AS26" i="48"/>
  <c r="AE26" i="48"/>
  <c r="AV26" i="48"/>
  <c r="BL26" i="48"/>
  <c r="AA30" i="48"/>
  <c r="AO30" i="48"/>
  <c r="BH30" i="48"/>
  <c r="BA30" i="48"/>
  <c r="AE30" i="48"/>
  <c r="AX30" i="48"/>
  <c r="S30" i="48"/>
  <c r="AQ30" i="48"/>
  <c r="BI30" i="48"/>
  <c r="AF30" i="48"/>
  <c r="AN30" i="48"/>
  <c r="W30" i="48"/>
  <c r="BP30" i="48"/>
  <c r="BM30" i="48"/>
  <c r="AW30" i="48"/>
  <c r="AZ30" i="48"/>
  <c r="T30" i="48"/>
  <c r="BB30" i="48"/>
  <c r="AE34" i="48"/>
  <c r="BD34" i="48"/>
  <c r="BE34" i="48"/>
  <c r="X34" i="48"/>
  <c r="W34" i="48"/>
  <c r="BP34" i="48"/>
  <c r="BQ34" i="48"/>
  <c r="AJ34" i="48"/>
  <c r="AI34" i="48"/>
  <c r="AN34" i="48"/>
  <c r="T34" i="48"/>
  <c r="AZ34" i="48"/>
  <c r="AW34" i="48"/>
  <c r="AS34" i="48"/>
  <c r="BJ34" i="48"/>
  <c r="U34" i="48"/>
  <c r="AN38" i="48"/>
  <c r="BI38" i="48"/>
  <c r="U38" i="48"/>
  <c r="AR38" i="48"/>
  <c r="S38" i="48"/>
  <c r="AW38" i="48"/>
  <c r="BM38" i="48"/>
  <c r="W38" i="48"/>
  <c r="AQ38" i="48"/>
  <c r="AZ38" i="48"/>
  <c r="BE38" i="48"/>
  <c r="AI38" i="48"/>
  <c r="AE38" i="48"/>
  <c r="BL38" i="48"/>
  <c r="AF42" i="48"/>
  <c r="BA42" i="48"/>
  <c r="S42" i="48"/>
  <c r="AA42" i="48"/>
  <c r="AI42" i="48"/>
  <c r="AQ42" i="48"/>
  <c r="AZ42" i="48"/>
  <c r="BH42" i="48"/>
  <c r="BP42" i="48"/>
  <c r="T42" i="48"/>
  <c r="AW42" i="48"/>
  <c r="U42" i="48"/>
  <c r="AE42" i="48"/>
  <c r="AO42" i="48"/>
  <c r="BB42" i="48"/>
  <c r="BL42" i="48"/>
  <c r="AJ42" i="48"/>
  <c r="BQ42" i="48"/>
  <c r="W42" i="48"/>
  <c r="AK42" i="48"/>
  <c r="AX42" i="48"/>
  <c r="BN42" i="48"/>
  <c r="BM42" i="48"/>
  <c r="AC42" i="48"/>
  <c r="AV42" i="48"/>
  <c r="BR42" i="48"/>
  <c r="BE42" i="48"/>
  <c r="Y42" i="48"/>
  <c r="AS42" i="48"/>
  <c r="BJ42" i="48"/>
  <c r="AL42" i="48"/>
  <c r="BU7" i="51"/>
  <c r="V7" i="51"/>
  <c r="AD7" i="51"/>
  <c r="AL7" i="51"/>
  <c r="BC7" i="51"/>
  <c r="BK7" i="51"/>
  <c r="BS7" i="51"/>
  <c r="AC7" i="51"/>
  <c r="Z7" i="51"/>
  <c r="AJ7" i="51"/>
  <c r="AW7" i="51"/>
  <c r="BG7" i="51"/>
  <c r="BQ7" i="51"/>
  <c r="BB7" i="51"/>
  <c r="X7" i="51"/>
  <c r="AH7" i="51"/>
  <c r="AR7" i="51"/>
  <c r="BE7" i="51"/>
  <c r="BO7" i="51"/>
  <c r="AK7" i="51"/>
  <c r="BF7" i="51"/>
  <c r="BS11" i="51"/>
  <c r="BK11" i="51"/>
  <c r="BC11" i="51"/>
  <c r="AL11" i="51"/>
  <c r="AD11" i="51"/>
  <c r="V11" i="51"/>
  <c r="BU11" i="51"/>
  <c r="BI11" i="51"/>
  <c r="AY11" i="51"/>
  <c r="AN11" i="51"/>
  <c r="AB11" i="51"/>
  <c r="BO11" i="51"/>
  <c r="BA11" i="51"/>
  <c r="AJ11" i="51"/>
  <c r="X11" i="51"/>
  <c r="AS11" i="51"/>
  <c r="BG11" i="51"/>
  <c r="AP11" i="51"/>
  <c r="T11" i="51"/>
  <c r="BM11" i="51"/>
  <c r="AR11" i="51"/>
  <c r="Z11" i="51"/>
  <c r="BJ11" i="51"/>
  <c r="AK11" i="51"/>
  <c r="AY15" i="51"/>
  <c r="BO15" i="51"/>
  <c r="Z15" i="51"/>
  <c r="AH15" i="51"/>
  <c r="AC15" i="51"/>
  <c r="BB15" i="51"/>
  <c r="AM19" i="51"/>
  <c r="BS19" i="51"/>
  <c r="BK19" i="51"/>
  <c r="BC19" i="51"/>
  <c r="AL19" i="51"/>
  <c r="AD19" i="51"/>
  <c r="V19" i="51"/>
  <c r="BI19" i="51"/>
  <c r="AY19" i="51"/>
  <c r="AN19" i="51"/>
  <c r="AB19" i="51"/>
  <c r="BG19" i="51"/>
  <c r="AR19" i="51"/>
  <c r="AF19" i="51"/>
  <c r="BJ19" i="51"/>
  <c r="BO19" i="51"/>
  <c r="AW19" i="51"/>
  <c r="Z19" i="51"/>
  <c r="AS19" i="51"/>
  <c r="AC19" i="51"/>
  <c r="BQ19" i="51"/>
  <c r="BA19" i="51"/>
  <c r="AH19" i="51"/>
  <c r="BU19" i="51"/>
  <c r="BR19" i="51"/>
  <c r="BO23" i="51"/>
  <c r="BS23" i="51"/>
  <c r="BI23" i="51"/>
  <c r="BA23" i="51"/>
  <c r="AR23" i="51"/>
  <c r="AJ23" i="51"/>
  <c r="AB23" i="51"/>
  <c r="T23" i="51"/>
  <c r="BQ23" i="51"/>
  <c r="BE23" i="51"/>
  <c r="AH23" i="51"/>
  <c r="X23" i="51"/>
  <c r="BU23" i="51"/>
  <c r="BK23" i="51"/>
  <c r="AW23" i="51"/>
  <c r="AF23" i="51"/>
  <c r="BB23" i="51"/>
  <c r="BM23" i="51"/>
  <c r="AY23" i="51"/>
  <c r="AL23" i="51"/>
  <c r="V23" i="51"/>
  <c r="AK23" i="51"/>
  <c r="BM27" i="51"/>
  <c r="BE27" i="51"/>
  <c r="AW27" i="51"/>
  <c r="AN27" i="51"/>
  <c r="AF27" i="51"/>
  <c r="X27" i="51"/>
  <c r="BO27" i="51"/>
  <c r="BC27" i="51"/>
  <c r="AR27" i="51"/>
  <c r="AH27" i="51"/>
  <c r="V27" i="51"/>
  <c r="BS27" i="51"/>
  <c r="BG27" i="51"/>
  <c r="AP27" i="51"/>
  <c r="AB27" i="51"/>
  <c r="BU27" i="51"/>
  <c r="AM27" i="51"/>
  <c r="BI27" i="51"/>
  <c r="AD27" i="51"/>
  <c r="AS27" i="51"/>
  <c r="BJ27" i="51"/>
  <c r="BB27" i="51"/>
  <c r="BS33" i="51"/>
  <c r="BK33" i="51"/>
  <c r="BC33" i="51"/>
  <c r="AL33" i="51"/>
  <c r="AD33" i="51"/>
  <c r="V33" i="51"/>
  <c r="BO33" i="51"/>
  <c r="BE33" i="51"/>
  <c r="AR33" i="51"/>
  <c r="AH33" i="51"/>
  <c r="X33" i="51"/>
  <c r="AC33" i="51"/>
  <c r="BR33" i="51"/>
  <c r="BQ33" i="51"/>
  <c r="BA33" i="51"/>
  <c r="AN33" i="51"/>
  <c r="Z33" i="51"/>
  <c r="BG33" i="51"/>
  <c r="AP33" i="51"/>
  <c r="AB33" i="51"/>
  <c r="BB33" i="51"/>
  <c r="AO33" i="51"/>
  <c r="BO37" i="51"/>
  <c r="BG37" i="51"/>
  <c r="AY37" i="51"/>
  <c r="AP37" i="51"/>
  <c r="AH37" i="51"/>
  <c r="BM37" i="51"/>
  <c r="BC37" i="51"/>
  <c r="AR37" i="51"/>
  <c r="AF37" i="51"/>
  <c r="X37" i="51"/>
  <c r="BJ37" i="51"/>
  <c r="BR37" i="51"/>
  <c r="BK37" i="51"/>
  <c r="AW37" i="51"/>
  <c r="AJ37" i="51"/>
  <c r="V37" i="51"/>
  <c r="U37" i="51"/>
  <c r="Y37" i="51"/>
  <c r="BF37" i="51"/>
  <c r="BQ37" i="51"/>
  <c r="BA37" i="51"/>
  <c r="AL37" i="51"/>
  <c r="Z37" i="51"/>
  <c r="AC37" i="51"/>
  <c r="AX37" i="51"/>
  <c r="BS41" i="51"/>
  <c r="AA41" i="51"/>
  <c r="T41" i="51"/>
  <c r="AB41" i="51"/>
  <c r="AJ41" i="51"/>
  <c r="AR41" i="51"/>
  <c r="BA41" i="51"/>
  <c r="BI41" i="51"/>
  <c r="BQ41" i="51"/>
  <c r="AX41" i="51"/>
  <c r="Z41" i="51"/>
  <c r="AL41" i="51"/>
  <c r="AW41" i="51"/>
  <c r="BG41" i="51"/>
  <c r="BU41" i="51"/>
  <c r="Y41" i="51"/>
  <c r="BN41" i="51"/>
  <c r="X41" i="51"/>
  <c r="AH41" i="51"/>
  <c r="BE41" i="51"/>
  <c r="BO41" i="51"/>
  <c r="BF41" i="51"/>
  <c r="AU11" i="51"/>
  <c r="AU19" i="51"/>
  <c r="AU33" i="51"/>
  <c r="AU23" i="51"/>
  <c r="AU7" i="51"/>
  <c r="AU27" i="51"/>
  <c r="AU41" i="51"/>
  <c r="BB41" i="51"/>
  <c r="BJ41" i="51"/>
  <c r="BQ25" i="20"/>
  <c r="AX42" i="52"/>
  <c r="AO39" i="52"/>
  <c r="AO38" i="52"/>
  <c r="AO31" i="52"/>
  <c r="Y17" i="52"/>
  <c r="BN13" i="52"/>
  <c r="AO10" i="52"/>
  <c r="BF6" i="52"/>
  <c r="Y6" i="52"/>
  <c r="AX27" i="51"/>
  <c r="BN23" i="51"/>
  <c r="AG23" i="51"/>
  <c r="BF19" i="51"/>
  <c r="Y19" i="51"/>
  <c r="AO11" i="51"/>
  <c r="BN6" i="51"/>
  <c r="BF38" i="48"/>
  <c r="AO38" i="48"/>
  <c r="X38" i="48"/>
  <c r="AO34" i="48"/>
  <c r="BF30" i="48"/>
  <c r="BQ26" i="48"/>
  <c r="BA26" i="48"/>
  <c r="AJ26" i="48"/>
  <c r="T26" i="48"/>
  <c r="BM22" i="48"/>
  <c r="AW22" i="48"/>
  <c r="AF22" i="48"/>
  <c r="S22" i="48"/>
  <c r="BE18" i="48"/>
  <c r="AN18" i="48"/>
  <c r="X18" i="48"/>
  <c r="BQ14" i="48"/>
  <c r="BA14" i="48"/>
  <c r="AJ14" i="48"/>
  <c r="T14" i="48"/>
  <c r="BM10" i="48"/>
  <c r="AW10" i="48"/>
  <c r="AF10" i="48"/>
  <c r="S10" i="48"/>
  <c r="BE6" i="48"/>
  <c r="AN6" i="48"/>
  <c r="X6" i="48"/>
  <c r="BR38" i="52"/>
  <c r="AG33" i="51"/>
  <c r="U27" i="51"/>
  <c r="U19" i="51"/>
  <c r="U11" i="51"/>
  <c r="AO7" i="51"/>
  <c r="BT38" i="48"/>
  <c r="T38" i="48"/>
  <c r="BR34" i="48"/>
  <c r="AB30" i="48"/>
  <c r="AK35" i="52"/>
  <c r="AG18" i="52"/>
  <c r="AO37" i="51"/>
  <c r="U23" i="51"/>
  <c r="AH42" i="48"/>
  <c r="BH26" i="48"/>
  <c r="AA26" i="48"/>
  <c r="BL22" i="48"/>
  <c r="AE22" i="48"/>
  <c r="BD18" i="48"/>
  <c r="W18" i="48"/>
  <c r="AQ14" i="48"/>
  <c r="BD10" i="48"/>
  <c r="AC10" i="48"/>
  <c r="BL6" i="48"/>
  <c r="BB37" i="51"/>
  <c r="BR7" i="51"/>
  <c r="AX10" i="52"/>
  <c r="BJ26" i="48"/>
  <c r="BB18" i="48"/>
  <c r="U6" i="48"/>
  <c r="AG7" i="51"/>
  <c r="BF14" i="52"/>
  <c r="BR14" i="48"/>
  <c r="AS42" i="52"/>
  <c r="U25" i="48"/>
  <c r="AX10" i="48"/>
  <c r="U30" i="52"/>
  <c r="AG14" i="48"/>
  <c r="BH38" i="48"/>
  <c r="AG22" i="48"/>
  <c r="U26" i="52"/>
  <c r="BI34" i="52"/>
  <c r="Z34" i="52"/>
  <c r="AW30" i="52"/>
  <c r="AN26" i="52"/>
  <c r="AJ22" i="52"/>
  <c r="BA18" i="52"/>
  <c r="BM14" i="52"/>
  <c r="AN10" i="52"/>
  <c r="AJ6" i="52"/>
  <c r="BK41" i="51"/>
  <c r="AN41" i="51"/>
  <c r="BU33" i="51"/>
  <c r="AW42" i="52"/>
  <c r="AJ38" i="52"/>
  <c r="X39" i="52"/>
  <c r="BM7" i="51"/>
  <c r="AP7" i="51"/>
  <c r="T7" i="51"/>
  <c r="T37" i="51"/>
  <c r="AU37" i="51"/>
  <c r="T33" i="51"/>
  <c r="AY33" i="51"/>
  <c r="T27" i="51"/>
  <c r="AY27" i="51"/>
  <c r="Z23" i="51"/>
  <c r="BC23" i="51"/>
  <c r="AJ19" i="51"/>
  <c r="AP15" i="51"/>
  <c r="AW11" i="51"/>
  <c r="BF42" i="48"/>
  <c r="AA13" i="52"/>
  <c r="X42" i="48"/>
  <c r="AG30" i="48"/>
  <c r="BC18" i="51"/>
  <c r="AF18" i="51"/>
  <c r="Y18" i="51"/>
  <c r="AO9" i="52"/>
  <c r="AO38" i="51"/>
  <c r="U13" i="52"/>
  <c r="V13" i="48"/>
  <c r="BA10" i="21"/>
  <c r="BJ6" i="51"/>
  <c r="BT9" i="20"/>
  <c r="BH9" i="20"/>
  <c r="BE36" i="21"/>
  <c r="AR36" i="21"/>
  <c r="S38" i="21"/>
  <c r="T38" i="21"/>
  <c r="BU6" i="52"/>
  <c r="AE6" i="52"/>
  <c r="AV6" i="52"/>
  <c r="BL6" i="52"/>
  <c r="W6" i="52"/>
  <c r="AQ6" i="52"/>
  <c r="BP6" i="52"/>
  <c r="S6" i="52"/>
  <c r="AZ6" i="52"/>
  <c r="X6" i="52"/>
  <c r="AN6" i="52"/>
  <c r="BE6" i="52"/>
  <c r="AS6" i="52"/>
  <c r="AK6" i="52"/>
  <c r="AA6" i="52"/>
  <c r="BH6" i="52"/>
  <c r="AF6" i="52"/>
  <c r="BA6" i="52"/>
  <c r="BJ6" i="52"/>
  <c r="BR6" i="52"/>
  <c r="BD6" i="52"/>
  <c r="AB6" i="52"/>
  <c r="AW6" i="52"/>
  <c r="BQ6" i="52"/>
  <c r="U6" i="52"/>
  <c r="BB6" i="52"/>
  <c r="BR10" i="52"/>
  <c r="U10" i="52"/>
  <c r="BB10" i="52"/>
  <c r="BP10" i="52"/>
  <c r="AZ10" i="52"/>
  <c r="AI10" i="52"/>
  <c r="S10" i="52"/>
  <c r="AK10" i="52"/>
  <c r="BT10" i="52"/>
  <c r="AV10" i="52"/>
  <c r="AA10" i="52"/>
  <c r="BU10" i="52"/>
  <c r="AQ10" i="52"/>
  <c r="AB10" i="52"/>
  <c r="AR10" i="52"/>
  <c r="BI10" i="52"/>
  <c r="AS10" i="52"/>
  <c r="BD10" i="52"/>
  <c r="AF10" i="52"/>
  <c r="BA10" i="52"/>
  <c r="AC10" i="52"/>
  <c r="BH10" i="52"/>
  <c r="W10" i="52"/>
  <c r="X10" i="52"/>
  <c r="AW10" i="52"/>
  <c r="BQ10" i="52"/>
  <c r="BU14" i="52"/>
  <c r="W14" i="52"/>
  <c r="AM14" i="52"/>
  <c r="BD14" i="52"/>
  <c r="BT14" i="52"/>
  <c r="S14" i="52"/>
  <c r="AQ14" i="52"/>
  <c r="BL14" i="52"/>
  <c r="AI14" i="52"/>
  <c r="BP14" i="52"/>
  <c r="T14" i="52"/>
  <c r="AJ14" i="52"/>
  <c r="BA14" i="52"/>
  <c r="BQ14" i="52"/>
  <c r="BJ14" i="52"/>
  <c r="U14" i="52"/>
  <c r="AO14" i="52"/>
  <c r="AV14" i="52"/>
  <c r="AN14" i="52"/>
  <c r="BI14" i="52"/>
  <c r="AS14" i="52"/>
  <c r="BR14" i="52"/>
  <c r="AX14" i="52"/>
  <c r="AE14" i="52"/>
  <c r="AF14" i="52"/>
  <c r="BE14" i="52"/>
  <c r="BB14" i="52"/>
  <c r="AG14" i="52"/>
  <c r="BU18" i="52"/>
  <c r="W18" i="52"/>
  <c r="AM18" i="52"/>
  <c r="BD18" i="52"/>
  <c r="BT18" i="52"/>
  <c r="S18" i="52"/>
  <c r="AQ18" i="52"/>
  <c r="BL18" i="52"/>
  <c r="AE18" i="52"/>
  <c r="BH18" i="52"/>
  <c r="AB18" i="52"/>
  <c r="AR18" i="52"/>
  <c r="BI18" i="52"/>
  <c r="AK18" i="52"/>
  <c r="AZ18" i="52"/>
  <c r="X18" i="52"/>
  <c r="AW18" i="52"/>
  <c r="BQ18" i="52"/>
  <c r="BJ18" i="52"/>
  <c r="BB18" i="52"/>
  <c r="AX18" i="52"/>
  <c r="AV18" i="52"/>
  <c r="T18" i="52"/>
  <c r="AN18" i="52"/>
  <c r="BM18" i="52"/>
  <c r="AC18" i="52"/>
  <c r="Y18" i="52"/>
  <c r="AO18" i="52"/>
  <c r="BU22" i="52"/>
  <c r="W22" i="52"/>
  <c r="AM22" i="52"/>
  <c r="BD22" i="52"/>
  <c r="BT22" i="52"/>
  <c r="S22" i="52"/>
  <c r="AQ22" i="52"/>
  <c r="BL22" i="52"/>
  <c r="AA22" i="52"/>
  <c r="AZ22" i="52"/>
  <c r="AF22" i="52"/>
  <c r="AW22" i="52"/>
  <c r="BM22" i="52"/>
  <c r="BJ22" i="52"/>
  <c r="BR22" i="52"/>
  <c r="AX22" i="52"/>
  <c r="AE22" i="52"/>
  <c r="BP22" i="52"/>
  <c r="AB22" i="52"/>
  <c r="BA22" i="52"/>
  <c r="AK22" i="52"/>
  <c r="AO22" i="52"/>
  <c r="BH22" i="52"/>
  <c r="X22" i="52"/>
  <c r="AR22" i="52"/>
  <c r="BQ22" i="52"/>
  <c r="U22" i="52"/>
  <c r="AG22" i="52"/>
  <c r="W26" i="52"/>
  <c r="AM26" i="52"/>
  <c r="BD26" i="52"/>
  <c r="BT26" i="52"/>
  <c r="S26" i="52"/>
  <c r="AQ26" i="52"/>
  <c r="BL26" i="52"/>
  <c r="AV26" i="52"/>
  <c r="T26" i="52"/>
  <c r="AF26" i="52"/>
  <c r="AR26" i="52"/>
  <c r="BG26" i="52"/>
  <c r="BU26" i="52"/>
  <c r="BB26" i="52"/>
  <c r="Y26" i="52"/>
  <c r="BF26" i="52"/>
  <c r="AE26" i="52"/>
  <c r="BP26" i="52"/>
  <c r="AB26" i="52"/>
  <c r="AW26" i="52"/>
  <c r="BM26" i="52"/>
  <c r="BJ26" i="52"/>
  <c r="AG26" i="52"/>
  <c r="AA26" i="52"/>
  <c r="BH26" i="52"/>
  <c r="Z26" i="52"/>
  <c r="AP26" i="52"/>
  <c r="BI26" i="52"/>
  <c r="AS26" i="52"/>
  <c r="BR26" i="52"/>
  <c r="W30" i="52"/>
  <c r="AM30" i="52"/>
  <c r="BD30" i="52"/>
  <c r="BT30" i="52"/>
  <c r="S30" i="52"/>
  <c r="AQ30" i="52"/>
  <c r="BL30" i="52"/>
  <c r="AI30" i="52"/>
  <c r="BP30" i="52"/>
  <c r="X30" i="52"/>
  <c r="AL30" i="52"/>
  <c r="BA30" i="52"/>
  <c r="BM30" i="52"/>
  <c r="AK30" i="52"/>
  <c r="AO30" i="52"/>
  <c r="AE30" i="52"/>
  <c r="V30" i="52"/>
  <c r="AN30" i="52"/>
  <c r="BE30" i="52"/>
  <c r="BJ30" i="52"/>
  <c r="Y30" i="52"/>
  <c r="BN30" i="52"/>
  <c r="AA30" i="52"/>
  <c r="BH30" i="52"/>
  <c r="T30" i="52"/>
  <c r="AJ30" i="52"/>
  <c r="BC30" i="52"/>
  <c r="BU30" i="52"/>
  <c r="AC30" i="52"/>
  <c r="BR30" i="52"/>
  <c r="BF30" i="52"/>
  <c r="W34" i="52"/>
  <c r="AM34" i="52"/>
  <c r="BD34" i="52"/>
  <c r="BT34" i="52"/>
  <c r="S34" i="52"/>
  <c r="AQ34" i="52"/>
  <c r="BL34" i="52"/>
  <c r="AE34" i="52"/>
  <c r="BH34" i="52"/>
  <c r="T34" i="52"/>
  <c r="AF34" i="52"/>
  <c r="AR34" i="52"/>
  <c r="BG34" i="52"/>
  <c r="BU34" i="52"/>
  <c r="AS34" i="52"/>
  <c r="AG34" i="52"/>
  <c r="BR34" i="52"/>
  <c r="AV34" i="52"/>
  <c r="AJ34" i="52"/>
  <c r="BA34" i="52"/>
  <c r="BQ34" i="52"/>
  <c r="Y34" i="52"/>
  <c r="BN34" i="52"/>
  <c r="AI34" i="52"/>
  <c r="AB34" i="52"/>
  <c r="AW34" i="52"/>
  <c r="BM34" i="52"/>
  <c r="BF34" i="52"/>
  <c r="W38" i="52"/>
  <c r="AM38" i="52"/>
  <c r="BD38" i="52"/>
  <c r="S38" i="52"/>
  <c r="AQ38" i="52"/>
  <c r="BL38" i="52"/>
  <c r="AA38" i="52"/>
  <c r="AZ38" i="52"/>
  <c r="BU38" i="52"/>
  <c r="BE38" i="52"/>
  <c r="AN38" i="52"/>
  <c r="X38" i="52"/>
  <c r="BH38" i="52"/>
  <c r="BM38" i="52"/>
  <c r="AR38" i="52"/>
  <c r="T38" i="52"/>
  <c r="AV38" i="52"/>
  <c r="BQ38" i="52"/>
  <c r="AW38" i="52"/>
  <c r="AB38" i="52"/>
  <c r="BJ38" i="52"/>
  <c r="AE42" i="52"/>
  <c r="AV42" i="52"/>
  <c r="BL42" i="52"/>
  <c r="W42" i="52"/>
  <c r="AQ42" i="52"/>
  <c r="BP42" i="52"/>
  <c r="S42" i="52"/>
  <c r="AZ42" i="52"/>
  <c r="BI42" i="52"/>
  <c r="AR42" i="52"/>
  <c r="AB42" i="52"/>
  <c r="BJ42" i="52"/>
  <c r="AI42" i="52"/>
  <c r="BA42" i="52"/>
  <c r="AF42" i="52"/>
  <c r="AC42" i="52"/>
  <c r="BR42" i="52"/>
  <c r="AA42" i="52"/>
  <c r="BH42" i="52"/>
  <c r="BE42" i="52"/>
  <c r="AJ42" i="52"/>
  <c r="U42" i="52"/>
  <c r="BB42" i="52"/>
  <c r="Y22" i="48"/>
  <c r="AO22" i="48"/>
  <c r="BF42" i="52"/>
  <c r="Y42" i="52"/>
  <c r="AX38" i="52"/>
  <c r="AX35" i="52"/>
  <c r="AX31" i="52"/>
  <c r="Y21" i="52"/>
  <c r="BF10" i="52"/>
  <c r="BN6" i="52"/>
  <c r="AG6" i="52"/>
  <c r="BF27" i="51"/>
  <c r="Y27" i="51"/>
  <c r="AO23" i="51"/>
  <c r="BN19" i="51"/>
  <c r="AG19" i="51"/>
  <c r="Y15" i="51"/>
  <c r="AX11" i="51"/>
  <c r="AU42" i="48"/>
  <c r="BJ38" i="48"/>
  <c r="AS38" i="48"/>
  <c r="AC38" i="48"/>
  <c r="AX34" i="48"/>
  <c r="BN30" i="48"/>
  <c r="BE26" i="48"/>
  <c r="AN26" i="48"/>
  <c r="X26" i="48"/>
  <c r="BQ22" i="48"/>
  <c r="BA22" i="48"/>
  <c r="AJ22" i="48"/>
  <c r="T22" i="48"/>
  <c r="BI18" i="48"/>
  <c r="AR18" i="48"/>
  <c r="AB18" i="48"/>
  <c r="BE14" i="48"/>
  <c r="AN14" i="48"/>
  <c r="X14" i="48"/>
  <c r="BQ10" i="48"/>
  <c r="BA10" i="48"/>
  <c r="AJ10" i="48"/>
  <c r="T10" i="48"/>
  <c r="BI6" i="48"/>
  <c r="AR6" i="48"/>
  <c r="AB6" i="48"/>
  <c r="BD5" i="20"/>
  <c r="U38" i="52"/>
  <c r="AX33" i="51"/>
  <c r="AK27" i="51"/>
  <c r="AK19" i="51"/>
  <c r="BB11" i="51"/>
  <c r="AX7" i="51"/>
  <c r="AM38" i="48"/>
  <c r="AJ30" i="48"/>
  <c r="AK42" i="52"/>
  <c r="AC21" i="52"/>
  <c r="BF18" i="52"/>
  <c r="BN37" i="51"/>
  <c r="BR23" i="51"/>
  <c r="AC11" i="51"/>
  <c r="BT26" i="48"/>
  <c r="AM26" i="48"/>
  <c r="BP22" i="48"/>
  <c r="AI22" i="48"/>
  <c r="BH18" i="48"/>
  <c r="AA18" i="48"/>
  <c r="AV14" i="48"/>
  <c r="AQ10" i="48"/>
  <c r="BJ10" i="48"/>
  <c r="BP6" i="48"/>
  <c r="W6" i="48"/>
  <c r="AC38" i="52"/>
  <c r="U33" i="51"/>
  <c r="Y14" i="51"/>
  <c r="BB6" i="48"/>
  <c r="BJ7" i="51"/>
  <c r="AS38" i="52"/>
  <c r="BN14" i="52"/>
  <c r="BB6" i="51"/>
  <c r="X30" i="48"/>
  <c r="U14" i="48"/>
  <c r="AS33" i="51"/>
  <c r="AK22" i="48"/>
  <c r="AS7" i="51"/>
  <c r="BB30" i="52"/>
  <c r="AO26" i="52"/>
  <c r="Y22" i="52"/>
  <c r="AX18" i="48"/>
  <c r="BB22" i="52"/>
  <c r="AG41" i="51"/>
  <c r="Y18" i="48"/>
  <c r="AS37" i="51"/>
  <c r="AC34" i="52"/>
  <c r="BI35" i="52"/>
  <c r="AN34" i="52"/>
  <c r="BI30" i="52"/>
  <c r="AB30" i="52"/>
  <c r="BA26" i="52"/>
  <c r="AN22" i="52"/>
  <c r="BE18" i="52"/>
  <c r="AB14" i="52"/>
  <c r="BE10" i="52"/>
  <c r="AR6" i="52"/>
  <c r="BM41" i="51"/>
  <c r="AP41" i="51"/>
  <c r="V41" i="51"/>
  <c r="BU37" i="51"/>
  <c r="AN42" i="52"/>
  <c r="AF38" i="52"/>
  <c r="BU42" i="52"/>
  <c r="AF34" i="51"/>
  <c r="AY7" i="51"/>
  <c r="AB7" i="51"/>
  <c r="AN37" i="51"/>
  <c r="BS37" i="51"/>
  <c r="AW33" i="51"/>
  <c r="AL27" i="51"/>
  <c r="BQ27" i="51"/>
  <c r="AP23" i="51"/>
  <c r="X19" i="51"/>
  <c r="BM19" i="51"/>
  <c r="AH11" i="51"/>
  <c r="BT42" i="48"/>
  <c r="AG42" i="48"/>
  <c r="AX5" i="20"/>
  <c r="BP38" i="52"/>
  <c r="BP34" i="52"/>
  <c r="AA14" i="52"/>
  <c r="AM10" i="52"/>
  <c r="BT6" i="52"/>
  <c r="AN42" i="48"/>
  <c r="BM34" i="48"/>
  <c r="AM30" i="48"/>
  <c r="AU28" i="48"/>
  <c r="W4" i="34"/>
  <c r="W4" i="38"/>
  <c r="AA12" i="48"/>
  <c r="AE12" i="48"/>
  <c r="AD12" i="48"/>
  <c r="BM20" i="48"/>
  <c r="BR20" i="48"/>
  <c r="BL20" i="48"/>
  <c r="BC20" i="48"/>
  <c r="BA36" i="52"/>
  <c r="AK36" i="52"/>
  <c r="S28" i="48"/>
  <c r="AD44" i="51"/>
  <c r="BK9" i="51"/>
  <c r="AF9" i="51"/>
  <c r="AB16" i="52"/>
  <c r="BA16" i="52"/>
  <c r="BF16" i="52"/>
  <c r="AX20" i="52"/>
  <c r="AN20" i="52"/>
  <c r="V32" i="52"/>
  <c r="AO32" i="52"/>
  <c r="BS20" i="48"/>
  <c r="AA4" i="48"/>
  <c r="BJ36" i="48"/>
  <c r="AS32" i="48"/>
  <c r="BJ38" i="51"/>
  <c r="AD38" i="51"/>
  <c r="AJ42" i="51"/>
  <c r="AS42" i="51"/>
  <c r="BG42" i="51"/>
  <c r="BD5" i="52"/>
  <c r="X5" i="52"/>
  <c r="AO5" i="52"/>
  <c r="AA5" i="52"/>
  <c r="AN5" i="52"/>
  <c r="AS9" i="52"/>
  <c r="AQ9" i="52"/>
  <c r="BM9" i="52"/>
  <c r="AM9" i="52"/>
  <c r="AQ13" i="52"/>
  <c r="AF13" i="52"/>
  <c r="AJ13" i="52"/>
  <c r="AV17" i="52"/>
  <c r="AG17" i="52"/>
  <c r="AF17" i="52"/>
  <c r="W21" i="52"/>
  <c r="BP21" i="52"/>
  <c r="BQ21" i="52"/>
  <c r="AJ25" i="52"/>
  <c r="T25" i="52"/>
  <c r="BB25" i="52"/>
  <c r="AM25" i="52"/>
  <c r="AF25" i="52"/>
  <c r="X29" i="52"/>
  <c r="AN29" i="52"/>
  <c r="BF29" i="52"/>
  <c r="BA29" i="52"/>
  <c r="BI43" i="52"/>
  <c r="BM43" i="52"/>
  <c r="BT43" i="52"/>
  <c r="BN43" i="52"/>
  <c r="AC43" i="52"/>
  <c r="AL43" i="52"/>
  <c r="AA43" i="52"/>
  <c r="V44" i="52"/>
  <c r="AH44" i="52"/>
  <c r="BP44" i="52"/>
  <c r="AR44" i="52"/>
  <c r="AO29" i="52"/>
  <c r="AX25" i="52"/>
  <c r="AG13" i="52"/>
  <c r="Y9" i="52"/>
  <c r="BR4" i="52"/>
  <c r="Y32" i="48"/>
  <c r="AN20" i="48"/>
  <c r="BI16" i="48"/>
  <c r="BB29" i="52"/>
  <c r="BR21" i="52"/>
  <c r="AO12" i="52"/>
  <c r="AK20" i="52"/>
  <c r="BJ13" i="52"/>
  <c r="AG21" i="51"/>
  <c r="U9" i="51"/>
  <c r="BN29" i="51"/>
  <c r="BF13" i="51"/>
  <c r="BD16" i="48"/>
  <c r="AS5" i="51"/>
  <c r="AV28" i="48"/>
  <c r="U16" i="48"/>
  <c r="AM13" i="48"/>
  <c r="BJ12" i="48"/>
  <c r="BB42" i="51"/>
  <c r="AS31" i="48"/>
  <c r="BQ25" i="52"/>
  <c r="BI12" i="52"/>
  <c r="T9" i="52"/>
  <c r="AF26" i="51"/>
  <c r="AZ44" i="52"/>
  <c r="BD28" i="52"/>
  <c r="BT25" i="52"/>
  <c r="AA36" i="48"/>
  <c r="BB4" i="48"/>
  <c r="AL4" i="48"/>
  <c r="BN8" i="48"/>
  <c r="AF8" i="48"/>
  <c r="BR24" i="48"/>
  <c r="AM24" i="48"/>
  <c r="X24" i="48"/>
  <c r="BS17" i="51"/>
  <c r="AR17" i="51"/>
  <c r="AC17" i="51"/>
  <c r="AC21" i="51"/>
  <c r="AS21" i="51"/>
  <c r="AH43" i="51"/>
  <c r="AK43" i="51"/>
  <c r="W4" i="52"/>
  <c r="BN4" i="52"/>
  <c r="BA8" i="52"/>
  <c r="BB8" i="52"/>
  <c r="W8" i="52"/>
  <c r="AF8" i="52"/>
  <c r="AG31" i="51"/>
  <c r="BA24" i="48"/>
  <c r="AG17" i="51"/>
  <c r="BT39" i="48"/>
  <c r="BR39" i="48"/>
  <c r="U10" i="51"/>
  <c r="AX10" i="51"/>
  <c r="BI10" i="51"/>
  <c r="BE14" i="51"/>
  <c r="BI14" i="51"/>
  <c r="BE22" i="51"/>
  <c r="BI22" i="51"/>
  <c r="BE30" i="51"/>
  <c r="BI30" i="51"/>
  <c r="AH31" i="52"/>
  <c r="BA31" i="52"/>
  <c r="AC31" i="52"/>
  <c r="BR31" i="52"/>
  <c r="BO31" i="52"/>
  <c r="AJ35" i="52"/>
  <c r="BP35" i="52"/>
  <c r="T35" i="52"/>
  <c r="X35" i="52"/>
  <c r="U39" i="52"/>
  <c r="BU39" i="52"/>
  <c r="BL39" i="52"/>
  <c r="BM39" i="52"/>
  <c r="BE44" i="51"/>
  <c r="AO43" i="52"/>
  <c r="BF39" i="52"/>
  <c r="BN35" i="52"/>
  <c r="AO25" i="52"/>
  <c r="AO21" i="52"/>
  <c r="Y13" i="52"/>
  <c r="AG8" i="52"/>
  <c r="AG42" i="51"/>
  <c r="AX36" i="48"/>
  <c r="BI28" i="48"/>
  <c r="AB20" i="48"/>
  <c r="AN16" i="48"/>
  <c r="BQ12" i="48"/>
  <c r="BA8" i="48"/>
  <c r="V4" i="48"/>
  <c r="BF36" i="52"/>
  <c r="U29" i="52"/>
  <c r="U17" i="52"/>
  <c r="BF10" i="51"/>
  <c r="AC13" i="52"/>
  <c r="AX5" i="52"/>
  <c r="AX43" i="52"/>
  <c r="BJ25" i="52"/>
  <c r="BK17" i="21"/>
  <c r="AO8" i="48"/>
  <c r="W8" i="48"/>
  <c r="BJ13" i="51"/>
  <c r="Y24" i="48"/>
  <c r="AA39" i="52"/>
  <c r="BU32" i="52"/>
  <c r="T29" i="52"/>
  <c r="BE25" i="52"/>
  <c r="AN21" i="52"/>
  <c r="AW17" i="52"/>
  <c r="AW43" i="51"/>
  <c r="X43" i="52"/>
  <c r="AL30" i="51"/>
  <c r="AL14" i="51"/>
  <c r="V25" i="51"/>
  <c r="AC44" i="52"/>
  <c r="AM17" i="52"/>
  <c r="BA5" i="20"/>
  <c r="BB27" i="3"/>
  <c r="Y27" i="3"/>
  <c r="BS11" i="20"/>
  <c r="BA11" i="20"/>
  <c r="BM23" i="20"/>
  <c r="AW23" i="20"/>
  <c r="Y23" i="20"/>
  <c r="BG9" i="21"/>
  <c r="X9" i="21"/>
  <c r="AP9" i="21"/>
  <c r="Z9" i="21"/>
  <c r="BF15" i="21"/>
  <c r="AL15" i="21"/>
  <c r="AD29" i="21"/>
  <c r="BO29" i="21"/>
  <c r="AL29" i="21"/>
  <c r="BT29" i="21"/>
  <c r="BU4" i="48"/>
  <c r="BN4" i="48"/>
  <c r="AS4" i="48"/>
  <c r="W4" i="48"/>
  <c r="AM4" i="48"/>
  <c r="BD4" i="48"/>
  <c r="BT4" i="48"/>
  <c r="T4" i="48"/>
  <c r="AD4" i="48"/>
  <c r="AN4" i="48"/>
  <c r="BA4" i="48"/>
  <c r="BK4" i="48"/>
  <c r="AO4" i="48"/>
  <c r="AG4" i="48"/>
  <c r="U4" i="48"/>
  <c r="BJ4" i="48"/>
  <c r="AI4" i="48"/>
  <c r="BH4" i="48"/>
  <c r="AB4" i="48"/>
  <c r="AR4" i="48"/>
  <c r="BE4" i="48"/>
  <c r="BS4" i="48"/>
  <c r="AX4" i="48"/>
  <c r="AC4" i="48"/>
  <c r="BR4" i="48"/>
  <c r="S4" i="48"/>
  <c r="AQ4" i="48"/>
  <c r="BL4" i="48"/>
  <c r="BU28" i="48"/>
  <c r="AS28" i="48"/>
  <c r="W28" i="48"/>
  <c r="AM28" i="48"/>
  <c r="BD28" i="48"/>
  <c r="BT28" i="48"/>
  <c r="V28" i="48"/>
  <c r="AF28" i="48"/>
  <c r="AR28" i="48"/>
  <c r="BC28" i="48"/>
  <c r="BM28" i="48"/>
  <c r="AG28" i="48"/>
  <c r="U28" i="48"/>
  <c r="BJ28" i="48"/>
  <c r="AE28" i="48"/>
  <c r="AZ28" i="48"/>
  <c r="AX28" i="48"/>
  <c r="AC28" i="48"/>
  <c r="BR28" i="48"/>
  <c r="AI28" i="48"/>
  <c r="BH28" i="48"/>
  <c r="BO21" i="51"/>
  <c r="BG21" i="51"/>
  <c r="AY21" i="51"/>
  <c r="AP21" i="51"/>
  <c r="AH21" i="51"/>
  <c r="Z21" i="51"/>
  <c r="BQ21" i="51"/>
  <c r="BE21" i="51"/>
  <c r="AU21" i="51"/>
  <c r="AJ21" i="51"/>
  <c r="X21" i="51"/>
  <c r="U21" i="51"/>
  <c r="AO21" i="51"/>
  <c r="BS21" i="51"/>
  <c r="BC21" i="51"/>
  <c r="AN21" i="51"/>
  <c r="AB21" i="51"/>
  <c r="BM21" i="51"/>
  <c r="BA21" i="51"/>
  <c r="AL21" i="51"/>
  <c r="V21" i="51"/>
  <c r="BI21" i="51"/>
  <c r="AD21" i="51"/>
  <c r="BU21" i="51"/>
  <c r="BJ21" i="51"/>
  <c r="AK21" i="51"/>
  <c r="BF21" i="51"/>
  <c r="AW21" i="51"/>
  <c r="T21" i="51"/>
  <c r="BB21" i="51"/>
  <c r="Y21" i="51"/>
  <c r="BN21" i="51"/>
  <c r="BO25" i="51"/>
  <c r="BG25" i="51"/>
  <c r="AY25" i="51"/>
  <c r="AP25" i="51"/>
  <c r="AH25" i="51"/>
  <c r="Z25" i="51"/>
  <c r="BK25" i="51"/>
  <c r="BA25" i="51"/>
  <c r="AN25" i="51"/>
  <c r="AD25" i="51"/>
  <c r="T25" i="51"/>
  <c r="BR25" i="51"/>
  <c r="AO25" i="51"/>
  <c r="BI25" i="51"/>
  <c r="AU25" i="51"/>
  <c r="AF25" i="51"/>
  <c r="BU25" i="51"/>
  <c r="BS25" i="51"/>
  <c r="BE25" i="51"/>
  <c r="AR25" i="51"/>
  <c r="AB25" i="51"/>
  <c r="BQ25" i="51"/>
  <c r="AL25" i="51"/>
  <c r="AK25" i="51"/>
  <c r="BF25" i="51"/>
  <c r="BM25" i="51"/>
  <c r="AJ25" i="51"/>
  <c r="AS25" i="51"/>
  <c r="AC25" i="51"/>
  <c r="BB25" i="51"/>
  <c r="Y25" i="51"/>
  <c r="BN25" i="51"/>
  <c r="BO29" i="51"/>
  <c r="BG29" i="51"/>
  <c r="AY29" i="51"/>
  <c r="AP29" i="51"/>
  <c r="AH29" i="51"/>
  <c r="Z29" i="51"/>
  <c r="BQ29" i="51"/>
  <c r="BE29" i="51"/>
  <c r="AU29" i="51"/>
  <c r="AJ29" i="51"/>
  <c r="X29" i="51"/>
  <c r="AS29" i="51"/>
  <c r="AC29" i="51"/>
  <c r="AK29" i="51"/>
  <c r="BF29" i="51"/>
  <c r="BK29" i="51"/>
  <c r="AW29" i="51"/>
  <c r="AF29" i="51"/>
  <c r="T29" i="51"/>
  <c r="BI29" i="51"/>
  <c r="AR29" i="51"/>
  <c r="AD29" i="51"/>
  <c r="BC29" i="51"/>
  <c r="AB29" i="51"/>
  <c r="BR29" i="51"/>
  <c r="AG29" i="51"/>
  <c r="BA29" i="51"/>
  <c r="V29" i="51"/>
  <c r="AO29" i="51"/>
  <c r="BU44" i="51"/>
  <c r="X44" i="51"/>
  <c r="AC44" i="51"/>
  <c r="AH44" i="51"/>
  <c r="AN44" i="51"/>
  <c r="AS44" i="51"/>
  <c r="BN44" i="51"/>
  <c r="BS44" i="51"/>
  <c r="AX44" i="51"/>
  <c r="BC44" i="51"/>
  <c r="BI44" i="51"/>
  <c r="Y44" i="51"/>
  <c r="AF44" i="51"/>
  <c r="AL44" i="51"/>
  <c r="AU44" i="51"/>
  <c r="BQ44" i="51"/>
  <c r="T44" i="51"/>
  <c r="Z44" i="51"/>
  <c r="AG44" i="51"/>
  <c r="AO44" i="51"/>
  <c r="BK44" i="51"/>
  <c r="BR44" i="51"/>
  <c r="BJ44" i="51"/>
  <c r="AG19" i="20"/>
  <c r="AX4" i="52"/>
  <c r="BN31" i="51"/>
  <c r="BS28" i="48"/>
  <c r="AH24" i="48"/>
  <c r="BE16" i="48"/>
  <c r="S16" i="48"/>
  <c r="X12" i="48"/>
  <c r="AW8" i="48"/>
  <c r="AG32" i="52"/>
  <c r="Y12" i="52"/>
  <c r="Y17" i="51"/>
  <c r="U25" i="51"/>
  <c r="AZ4" i="48"/>
  <c r="U17" i="51"/>
  <c r="BB29" i="51"/>
  <c r="AP44" i="51"/>
  <c r="U43" i="51"/>
  <c r="BF4" i="48"/>
  <c r="AJ16" i="52"/>
  <c r="BO43" i="51"/>
  <c r="BS29" i="51"/>
  <c r="AE12" i="20"/>
  <c r="AK12" i="20"/>
  <c r="AM25" i="48"/>
  <c r="AW25" i="48"/>
  <c r="AC29" i="48"/>
  <c r="X29" i="48"/>
  <c r="W29" i="48"/>
  <c r="BD29" i="48"/>
  <c r="AS35" i="48"/>
  <c r="BJ35" i="48"/>
  <c r="AC35" i="48"/>
  <c r="BI27" i="20"/>
  <c r="AA27" i="20"/>
  <c r="BA35" i="20"/>
  <c r="AF35" i="20"/>
  <c r="BQ35" i="20"/>
  <c r="X5" i="21"/>
  <c r="BH5" i="21"/>
  <c r="BI5" i="21"/>
  <c r="BQ5" i="21"/>
  <c r="S5" i="21"/>
  <c r="BC5" i="21"/>
  <c r="BM5" i="21"/>
  <c r="AO25" i="21"/>
  <c r="BD25" i="21"/>
  <c r="AN25" i="21"/>
  <c r="AY25" i="21"/>
  <c r="S33" i="21"/>
  <c r="V33" i="21"/>
  <c r="BC33" i="21"/>
  <c r="AH33" i="21"/>
  <c r="AS33" i="21"/>
  <c r="AL33" i="21"/>
  <c r="Z33" i="21"/>
  <c r="BG33" i="21"/>
  <c r="AP33" i="21"/>
  <c r="AW33" i="21"/>
  <c r="BU12" i="48"/>
  <c r="AO12" i="48"/>
  <c r="BF12" i="48"/>
  <c r="BN12" i="48"/>
  <c r="BB12" i="48"/>
  <c r="AI12" i="48"/>
  <c r="AZ12" i="48"/>
  <c r="BP12" i="48"/>
  <c r="S12" i="48"/>
  <c r="AB12" i="48"/>
  <c r="AL12" i="48"/>
  <c r="AW12" i="48"/>
  <c r="BI12" i="48"/>
  <c r="BS12" i="48"/>
  <c r="AC12" i="48"/>
  <c r="BR12" i="48"/>
  <c r="AM12" i="48"/>
  <c r="BH12" i="48"/>
  <c r="T12" i="48"/>
  <c r="AF12" i="48"/>
  <c r="AU12" i="48"/>
  <c r="BK12" i="48"/>
  <c r="Y12" i="48"/>
  <c r="U12" i="48"/>
  <c r="AK12" i="48"/>
  <c r="W12" i="48"/>
  <c r="AQ12" i="48"/>
  <c r="BL12" i="48"/>
  <c r="BU16" i="48"/>
  <c r="AK16" i="48"/>
  <c r="BR16" i="48"/>
  <c r="AI16" i="48"/>
  <c r="AZ16" i="48"/>
  <c r="BP16" i="48"/>
  <c r="T16" i="48"/>
  <c r="AF16" i="48"/>
  <c r="AP16" i="48"/>
  <c r="BA16" i="48"/>
  <c r="BM16" i="48"/>
  <c r="BN16" i="48"/>
  <c r="AC16" i="48"/>
  <c r="AM16" i="48"/>
  <c r="BH16" i="48"/>
  <c r="AB16" i="48"/>
  <c r="AR16" i="48"/>
  <c r="BG16" i="48"/>
  <c r="AO16" i="48"/>
  <c r="Y16" i="48"/>
  <c r="AS16" i="48"/>
  <c r="W16" i="48"/>
  <c r="AQ16" i="48"/>
  <c r="BL16" i="48"/>
  <c r="BU20" i="48"/>
  <c r="AX20" i="48"/>
  <c r="Y20" i="48"/>
  <c r="BB20" i="48"/>
  <c r="AI20" i="48"/>
  <c r="AZ20" i="48"/>
  <c r="BP20" i="48"/>
  <c r="X20" i="48"/>
  <c r="AJ20" i="48"/>
  <c r="AU20" i="48"/>
  <c r="BE20" i="48"/>
  <c r="BQ20" i="48"/>
  <c r="AO20" i="48"/>
  <c r="AA20" i="48"/>
  <c r="AG20" i="48"/>
  <c r="AK20" i="48"/>
  <c r="AV20" i="48"/>
  <c r="BT20" i="48"/>
  <c r="BN20" i="48"/>
  <c r="AS20" i="48"/>
  <c r="AE20" i="48"/>
  <c r="BD20" i="48"/>
  <c r="BU24" i="48"/>
  <c r="BF24" i="48"/>
  <c r="BN24" i="48"/>
  <c r="AC24" i="48"/>
  <c r="BJ24" i="48"/>
  <c r="AA24" i="48"/>
  <c r="AQ24" i="48"/>
  <c r="BH24" i="48"/>
  <c r="S24" i="48"/>
  <c r="AB24" i="48"/>
  <c r="AN24" i="48"/>
  <c r="AY24" i="48"/>
  <c r="BI24" i="48"/>
  <c r="AS24" i="48"/>
  <c r="W24" i="48"/>
  <c r="AV24" i="48"/>
  <c r="BP24" i="48"/>
  <c r="BB24" i="48"/>
  <c r="AE24" i="48"/>
  <c r="AZ24" i="48"/>
  <c r="BT24" i="48"/>
  <c r="BT32" i="48"/>
  <c r="S32" i="48"/>
  <c r="AI32" i="48"/>
  <c r="AZ32" i="48"/>
  <c r="BP32" i="48"/>
  <c r="BM32" i="48"/>
  <c r="AW32" i="48"/>
  <c r="AF32" i="48"/>
  <c r="AE32" i="48"/>
  <c r="BD32" i="48"/>
  <c r="BU32" i="48"/>
  <c r="BA32" i="48"/>
  <c r="AB32" i="48"/>
  <c r="AM32" i="48"/>
  <c r="BL32" i="48"/>
  <c r="BQ32" i="48"/>
  <c r="AN32" i="48"/>
  <c r="BR32" i="48"/>
  <c r="AG32" i="48"/>
  <c r="BN32" i="48"/>
  <c r="AV32" i="48"/>
  <c r="BE32" i="48"/>
  <c r="T32" i="48"/>
  <c r="W32" i="48"/>
  <c r="BH32" i="48"/>
  <c r="AR32" i="48"/>
  <c r="AA32" i="48"/>
  <c r="BB32" i="48"/>
  <c r="AQ32" i="48"/>
  <c r="BI32" i="48"/>
  <c r="AC32" i="48"/>
  <c r="BT36" i="48"/>
  <c r="W36" i="48"/>
  <c r="AM36" i="48"/>
  <c r="BD36" i="48"/>
  <c r="BQ36" i="48"/>
  <c r="BA36" i="48"/>
  <c r="AJ36" i="48"/>
  <c r="X36" i="48"/>
  <c r="AE36" i="48"/>
  <c r="AZ36" i="48"/>
  <c r="BM36" i="48"/>
  <c r="AR36" i="48"/>
  <c r="AB36" i="48"/>
  <c r="AQ36" i="48"/>
  <c r="BP36" i="48"/>
  <c r="AW36" i="48"/>
  <c r="T36" i="48"/>
  <c r="AS36" i="48"/>
  <c r="BB36" i="48"/>
  <c r="AG36" i="48"/>
  <c r="BN36" i="48"/>
  <c r="AI36" i="48"/>
  <c r="BE36" i="48"/>
  <c r="AV36" i="48"/>
  <c r="AN36" i="48"/>
  <c r="BH36" i="48"/>
  <c r="AF36" i="48"/>
  <c r="AK36" i="48"/>
  <c r="BL36" i="48"/>
  <c r="BU36" i="48"/>
  <c r="AC36" i="48"/>
  <c r="BR36" i="48"/>
  <c r="BU40" i="48"/>
  <c r="AF40" i="48"/>
  <c r="AW40" i="48"/>
  <c r="BM40" i="48"/>
  <c r="AB40" i="48"/>
  <c r="BA40" i="48"/>
  <c r="S40" i="48"/>
  <c r="AA40" i="48"/>
  <c r="AI40" i="48"/>
  <c r="AQ40" i="48"/>
  <c r="AZ40" i="48"/>
  <c r="BH40" i="48"/>
  <c r="BP40" i="48"/>
  <c r="AN40" i="48"/>
  <c r="BQ40" i="48"/>
  <c r="U40" i="48"/>
  <c r="AE40" i="48"/>
  <c r="AO40" i="48"/>
  <c r="BB40" i="48"/>
  <c r="BL40" i="48"/>
  <c r="BK40" i="48"/>
  <c r="T40" i="48"/>
  <c r="BE40" i="48"/>
  <c r="AC40" i="48"/>
  <c r="AS40" i="48"/>
  <c r="BF40" i="48"/>
  <c r="X40" i="48"/>
  <c r="BI40" i="48"/>
  <c r="AG40" i="48"/>
  <c r="AV40" i="48"/>
  <c r="BJ40" i="48"/>
  <c r="AK40" i="48"/>
  <c r="BN40" i="48"/>
  <c r="AD40" i="48"/>
  <c r="AJ40" i="48"/>
  <c r="AM40" i="48"/>
  <c r="BT40" i="48"/>
  <c r="BR40" i="48"/>
  <c r="BU5" i="51"/>
  <c r="X5" i="51"/>
  <c r="AF5" i="51"/>
  <c r="AN5" i="51"/>
  <c r="AW5" i="51"/>
  <c r="BE5" i="51"/>
  <c r="BM5" i="51"/>
  <c r="AM5" i="51"/>
  <c r="V5" i="51"/>
  <c r="AH5" i="51"/>
  <c r="AR5" i="51"/>
  <c r="BC5" i="51"/>
  <c r="BO5" i="51"/>
  <c r="AO5" i="51"/>
  <c r="AK5" i="51"/>
  <c r="BR5" i="51"/>
  <c r="Z5" i="51"/>
  <c r="AL5" i="51"/>
  <c r="BA5" i="51"/>
  <c r="BQ5" i="51"/>
  <c r="AB5" i="51"/>
  <c r="AP5" i="51"/>
  <c r="BG5" i="51"/>
  <c r="BS5" i="51"/>
  <c r="AJ5" i="51"/>
  <c r="BK5" i="51"/>
  <c r="Y5" i="51"/>
  <c r="BB5" i="51"/>
  <c r="AU5" i="51"/>
  <c r="BF5" i="51"/>
  <c r="AG5" i="51"/>
  <c r="U5" i="51"/>
  <c r="BJ5" i="51"/>
  <c r="BU13" i="51"/>
  <c r="BM13" i="51"/>
  <c r="BE13" i="51"/>
  <c r="AW13" i="51"/>
  <c r="AN13" i="51"/>
  <c r="AF13" i="51"/>
  <c r="X13" i="51"/>
  <c r="BO13" i="51"/>
  <c r="BC13" i="51"/>
  <c r="AR13" i="51"/>
  <c r="AH13" i="51"/>
  <c r="V13" i="51"/>
  <c r="BB13" i="51"/>
  <c r="AO13" i="51"/>
  <c r="BK13" i="51"/>
  <c r="AY13" i="51"/>
  <c r="AJ13" i="51"/>
  <c r="T13" i="51"/>
  <c r="BI13" i="51"/>
  <c r="AU13" i="51"/>
  <c r="AD13" i="51"/>
  <c r="BS13" i="51"/>
  <c r="AP13" i="51"/>
  <c r="AS13" i="51"/>
  <c r="AK13" i="51"/>
  <c r="Y13" i="51"/>
  <c r="BN13" i="51"/>
  <c r="BQ13" i="51"/>
  <c r="AL13" i="51"/>
  <c r="BR13" i="51"/>
  <c r="AG13" i="51"/>
  <c r="BS35" i="51"/>
  <c r="BK35" i="51"/>
  <c r="BC35" i="51"/>
  <c r="AU35" i="51"/>
  <c r="AL35" i="51"/>
  <c r="AD35" i="51"/>
  <c r="V35" i="51"/>
  <c r="BU35" i="51"/>
  <c r="BQ35" i="51"/>
  <c r="BG35" i="51"/>
  <c r="AW35" i="51"/>
  <c r="AJ35" i="51"/>
  <c r="Z35" i="51"/>
  <c r="BJ35" i="51"/>
  <c r="BB35" i="51"/>
  <c r="AX35" i="51"/>
  <c r="BE35" i="51"/>
  <c r="AP35" i="51"/>
  <c r="AB35" i="51"/>
  <c r="BO35" i="51"/>
  <c r="BA35" i="51"/>
  <c r="AN35" i="51"/>
  <c r="X35" i="51"/>
  <c r="BI35" i="51"/>
  <c r="AF35" i="51"/>
  <c r="AS35" i="51"/>
  <c r="AC35" i="51"/>
  <c r="U35" i="51"/>
  <c r="AY35" i="51"/>
  <c r="T35" i="51"/>
  <c r="AK35" i="51"/>
  <c r="BS39" i="51"/>
  <c r="S39" i="51"/>
  <c r="V39" i="51"/>
  <c r="AD39" i="51"/>
  <c r="AL39" i="51"/>
  <c r="AU39" i="51"/>
  <c r="BC39" i="51"/>
  <c r="BK39" i="51"/>
  <c r="BU39" i="51"/>
  <c r="BB39" i="51"/>
  <c r="AO39" i="51"/>
  <c r="T39" i="51"/>
  <c r="AF39" i="51"/>
  <c r="AP39" i="51"/>
  <c r="BA39" i="51"/>
  <c r="BM39" i="51"/>
  <c r="X39" i="51"/>
  <c r="AH39" i="51"/>
  <c r="AR39" i="51"/>
  <c r="BE39" i="51"/>
  <c r="BO39" i="51"/>
  <c r="AN39" i="51"/>
  <c r="BI39" i="51"/>
  <c r="AK39" i="51"/>
  <c r="AG39" i="51"/>
  <c r="Z39" i="51"/>
  <c r="AW39" i="51"/>
  <c r="BQ39" i="51"/>
  <c r="BR39" i="51"/>
  <c r="AX39" i="51"/>
  <c r="BU20" i="52"/>
  <c r="S20" i="52"/>
  <c r="AI20" i="52"/>
  <c r="AZ20" i="52"/>
  <c r="BP20" i="52"/>
  <c r="W20" i="52"/>
  <c r="AQ20" i="52"/>
  <c r="BL20" i="52"/>
  <c r="AB20" i="52"/>
  <c r="AR20" i="52"/>
  <c r="BI20" i="52"/>
  <c r="BJ20" i="52"/>
  <c r="BR20" i="52"/>
  <c r="AO20" i="52"/>
  <c r="AV20" i="52"/>
  <c r="AA20" i="52"/>
  <c r="BD20" i="52"/>
  <c r="BH20" i="52"/>
  <c r="AF20" i="52"/>
  <c r="BA20" i="52"/>
  <c r="BF20" i="52"/>
  <c r="BT20" i="52"/>
  <c r="AJ20" i="52"/>
  <c r="BE20" i="52"/>
  <c r="U20" i="52"/>
  <c r="Y20" i="52"/>
  <c r="BN20" i="52"/>
  <c r="W24" i="52"/>
  <c r="AM24" i="52"/>
  <c r="BD24" i="52"/>
  <c r="BT24" i="52"/>
  <c r="AA24" i="52"/>
  <c r="AV24" i="52"/>
  <c r="BP24" i="52"/>
  <c r="T24" i="52"/>
  <c r="AF24" i="52"/>
  <c r="AR24" i="52"/>
  <c r="BG24" i="52"/>
  <c r="BU24" i="52"/>
  <c r="U24" i="52"/>
  <c r="AX24" i="52"/>
  <c r="AQ24" i="52"/>
  <c r="S24" i="52"/>
  <c r="AZ24" i="52"/>
  <c r="AI24" i="52"/>
  <c r="AJ24" i="52"/>
  <c r="BA24" i="52"/>
  <c r="BQ24" i="52"/>
  <c r="AC24" i="52"/>
  <c r="AK24" i="52"/>
  <c r="AG24" i="52"/>
  <c r="BH24" i="52"/>
  <c r="X24" i="52"/>
  <c r="AN24" i="52"/>
  <c r="BE24" i="52"/>
  <c r="BJ24" i="52"/>
  <c r="BB24" i="52"/>
  <c r="AO24" i="52"/>
  <c r="AA28" i="52"/>
  <c r="AQ28" i="52"/>
  <c r="BH28" i="52"/>
  <c r="AE28" i="52"/>
  <c r="AZ28" i="52"/>
  <c r="BT28" i="52"/>
  <c r="X28" i="52"/>
  <c r="AL28" i="52"/>
  <c r="BA28" i="52"/>
  <c r="BM28" i="52"/>
  <c r="BJ28" i="52"/>
  <c r="BB28" i="52"/>
  <c r="AX28" i="52"/>
  <c r="AM28" i="52"/>
  <c r="BP28" i="52"/>
  <c r="S28" i="52"/>
  <c r="AV28" i="52"/>
  <c r="W28" i="52"/>
  <c r="AB28" i="52"/>
  <c r="AR28" i="52"/>
  <c r="BI28" i="52"/>
  <c r="AC28" i="52"/>
  <c r="AO28" i="52"/>
  <c r="AI28" i="52"/>
  <c r="AF28" i="52"/>
  <c r="AW28" i="52"/>
  <c r="BQ28" i="52"/>
  <c r="BF28" i="52"/>
  <c r="S32" i="52"/>
  <c r="AI32" i="52"/>
  <c r="AZ32" i="52"/>
  <c r="BP32" i="52"/>
  <c r="AM32" i="52"/>
  <c r="BH32" i="52"/>
  <c r="X32" i="52"/>
  <c r="AL32" i="52"/>
  <c r="BA32" i="52"/>
  <c r="BM32" i="52"/>
  <c r="U32" i="52"/>
  <c r="AX32" i="52"/>
  <c r="AQ32" i="52"/>
  <c r="BT32" i="52"/>
  <c r="W32" i="52"/>
  <c r="AV32" i="52"/>
  <c r="AA32" i="52"/>
  <c r="AB32" i="52"/>
  <c r="AR32" i="52"/>
  <c r="BI32" i="52"/>
  <c r="AC32" i="52"/>
  <c r="BB32" i="52"/>
  <c r="BF32" i="52"/>
  <c r="AE32" i="52"/>
  <c r="AF32" i="52"/>
  <c r="AW32" i="52"/>
  <c r="BQ32" i="52"/>
  <c r="AS32" i="52"/>
  <c r="BJ32" i="52"/>
  <c r="BR32" i="52"/>
  <c r="Y32" i="52"/>
  <c r="BN32" i="52"/>
  <c r="S36" i="52"/>
  <c r="AI36" i="52"/>
  <c r="AZ36" i="52"/>
  <c r="BP36" i="52"/>
  <c r="AM36" i="52"/>
  <c r="BH36" i="52"/>
  <c r="X36" i="52"/>
  <c r="AJ36" i="52"/>
  <c r="AW36" i="52"/>
  <c r="BI36" i="52"/>
  <c r="U36" i="52"/>
  <c r="AX36" i="52"/>
  <c r="AA36" i="52"/>
  <c r="BD36" i="52"/>
  <c r="AE36" i="52"/>
  <c r="BL36" i="52"/>
  <c r="AV36" i="52"/>
  <c r="Z36" i="52"/>
  <c r="AP36" i="52"/>
  <c r="BG36" i="52"/>
  <c r="AC36" i="52"/>
  <c r="BR36" i="52"/>
  <c r="Y36" i="52"/>
  <c r="BN36" i="52"/>
  <c r="BT36" i="52"/>
  <c r="AB36" i="52"/>
  <c r="AR36" i="52"/>
  <c r="BM36" i="52"/>
  <c r="AS36" i="52"/>
  <c r="BJ36" i="52"/>
  <c r="AG36" i="52"/>
  <c r="BT40" i="52"/>
  <c r="S40" i="52"/>
  <c r="AI40" i="52"/>
  <c r="AZ40" i="52"/>
  <c r="BP40" i="52"/>
  <c r="BI40" i="52"/>
  <c r="AR40" i="52"/>
  <c r="AB40" i="52"/>
  <c r="AM40" i="52"/>
  <c r="BH40" i="52"/>
  <c r="BA40" i="52"/>
  <c r="AF40" i="52"/>
  <c r="AK40" i="52"/>
  <c r="U40" i="52"/>
  <c r="BJ40" i="52"/>
  <c r="AO40" i="52"/>
  <c r="BN40" i="52"/>
  <c r="AQ40" i="52"/>
  <c r="BU40" i="52"/>
  <c r="BQ40" i="52"/>
  <c r="AN40" i="52"/>
  <c r="W40" i="52"/>
  <c r="AV40" i="52"/>
  <c r="BM40" i="52"/>
  <c r="AJ40" i="52"/>
  <c r="AA40" i="52"/>
  <c r="X40" i="52"/>
  <c r="AC40" i="52"/>
  <c r="Y40" i="52"/>
  <c r="BR40" i="52"/>
  <c r="AE40" i="52"/>
  <c r="T40" i="52"/>
  <c r="AS40" i="52"/>
  <c r="AG40" i="52"/>
  <c r="AO21" i="48"/>
  <c r="AG21" i="48"/>
  <c r="S21" i="48"/>
  <c r="BT21" i="48"/>
  <c r="Y28" i="48"/>
  <c r="BG44" i="51"/>
  <c r="BA44" i="51"/>
  <c r="BB19" i="20"/>
  <c r="BQ19" i="20"/>
  <c r="AO4" i="52"/>
  <c r="BF8" i="52"/>
  <c r="U4" i="52"/>
  <c r="AG35" i="51"/>
  <c r="BF31" i="51"/>
  <c r="Y36" i="48"/>
  <c r="AX32" i="48"/>
  <c r="BQ28" i="48"/>
  <c r="BA28" i="48"/>
  <c r="AL28" i="48"/>
  <c r="X28" i="48"/>
  <c r="BG24" i="48"/>
  <c r="AR24" i="48"/>
  <c r="AF24" i="48"/>
  <c r="BK20" i="48"/>
  <c r="AW20" i="48"/>
  <c r="AF20" i="48"/>
  <c r="T20" i="48"/>
  <c r="BQ16" i="48"/>
  <c r="AY16" i="48"/>
  <c r="AH16" i="48"/>
  <c r="BE12" i="48"/>
  <c r="AN12" i="48"/>
  <c r="V12" i="48"/>
  <c r="BI8" i="48"/>
  <c r="AP8" i="48"/>
  <c r="Z8" i="48"/>
  <c r="BQ4" i="48"/>
  <c r="AW4" i="48"/>
  <c r="AF4" i="48"/>
  <c r="Y28" i="52"/>
  <c r="BF24" i="52"/>
  <c r="AG20" i="52"/>
  <c r="AO43" i="51"/>
  <c r="BF39" i="51"/>
  <c r="Y9" i="51"/>
  <c r="AB25" i="48"/>
  <c r="AD5" i="21"/>
  <c r="BR12" i="52"/>
  <c r="AS8" i="52"/>
  <c r="AV4" i="48"/>
  <c r="AP5" i="21"/>
  <c r="BR24" i="52"/>
  <c r="BR21" i="51"/>
  <c r="BJ4" i="52"/>
  <c r="BL24" i="48"/>
  <c r="AZ17" i="48"/>
  <c r="AE16" i="48"/>
  <c r="AK16" i="52"/>
  <c r="Y29" i="51"/>
  <c r="U13" i="51"/>
  <c r="BJ32" i="48"/>
  <c r="BP28" i="48"/>
  <c r="AA28" i="48"/>
  <c r="BJ16" i="48"/>
  <c r="BD12" i="48"/>
  <c r="BN5" i="51"/>
  <c r="AK24" i="48"/>
  <c r="AQ20" i="48"/>
  <c r="BJ8" i="48"/>
  <c r="U8" i="48"/>
  <c r="BJ29" i="51"/>
  <c r="BB40" i="52"/>
  <c r="AK28" i="52"/>
  <c r="AS4" i="52"/>
  <c r="AC20" i="48"/>
  <c r="AX12" i="48"/>
  <c r="AS28" i="52"/>
  <c r="U12" i="52"/>
  <c r="AK44" i="51"/>
  <c r="V44" i="51"/>
  <c r="BB28" i="48"/>
  <c r="W20" i="48"/>
  <c r="AG16" i="48"/>
  <c r="Y4" i="48"/>
  <c r="BQ36" i="52"/>
  <c r="AF36" i="52"/>
  <c r="BC32" i="52"/>
  <c r="T32" i="52"/>
  <c r="BU28" i="52"/>
  <c r="AJ28" i="52"/>
  <c r="BM24" i="52"/>
  <c r="AB24" i="52"/>
  <c r="BM20" i="52"/>
  <c r="T20" i="52"/>
  <c r="AN12" i="52"/>
  <c r="BI4" i="52"/>
  <c r="BM43" i="51"/>
  <c r="AY39" i="51"/>
  <c r="AW40" i="52"/>
  <c r="AY5" i="51"/>
  <c r="AR35" i="51"/>
  <c r="AL29" i="51"/>
  <c r="AW25" i="51"/>
  <c r="AF21" i="51"/>
  <c r="AB13" i="51"/>
  <c r="Y40" i="48"/>
  <c r="W35" i="20"/>
  <c r="BD40" i="52"/>
  <c r="W36" i="52"/>
  <c r="BD32" i="52"/>
  <c r="BL24" i="52"/>
  <c r="AE20" i="52"/>
  <c r="AV9" i="21"/>
  <c r="AD33" i="21"/>
  <c r="BQ25" i="21"/>
  <c r="AK15" i="3"/>
  <c r="AJ15" i="3"/>
  <c r="AE7" i="20"/>
  <c r="AG7" i="20"/>
  <c r="AI31" i="20"/>
  <c r="BA31" i="20"/>
  <c r="BS43" i="20"/>
  <c r="AK43" i="20"/>
  <c r="BJ43" i="20"/>
  <c r="BN7" i="21"/>
  <c r="BG7" i="21"/>
  <c r="AJ7" i="21"/>
  <c r="BC7" i="21"/>
  <c r="BD11" i="21"/>
  <c r="BS11" i="21"/>
  <c r="AF11" i="21"/>
  <c r="AO11" i="21"/>
  <c r="AH11" i="21"/>
  <c r="BU13" i="21"/>
  <c r="AO13" i="21"/>
  <c r="BD13" i="21"/>
  <c r="BL13" i="21"/>
  <c r="BK13" i="21"/>
  <c r="AF13" i="21"/>
  <c r="BP17" i="21"/>
  <c r="AJ17" i="21"/>
  <c r="BE17" i="21"/>
  <c r="AS17" i="21"/>
  <c r="AB19" i="21"/>
  <c r="BP19" i="21"/>
  <c r="AS19" i="21"/>
  <c r="BK19" i="21"/>
  <c r="AH19" i="21"/>
  <c r="AW19" i="21"/>
  <c r="AC19" i="21"/>
  <c r="BH19" i="21"/>
  <c r="AR19" i="21"/>
  <c r="AP21" i="21"/>
  <c r="X21" i="21"/>
  <c r="BC21" i="21"/>
  <c r="BP21" i="21"/>
  <c r="AS21" i="21"/>
  <c r="BU21" i="21"/>
  <c r="AZ23" i="21"/>
  <c r="BU23" i="21"/>
  <c r="AC23" i="21"/>
  <c r="AH23" i="21"/>
  <c r="BS23" i="21"/>
  <c r="X23" i="21"/>
  <c r="AS23" i="21"/>
  <c r="AN27" i="21"/>
  <c r="BK27" i="21"/>
  <c r="BT27" i="21"/>
  <c r="AL27" i="21"/>
  <c r="AW27" i="21"/>
  <c r="BR27" i="21"/>
  <c r="Z27" i="21"/>
  <c r="AJ31" i="21"/>
  <c r="BU31" i="21"/>
  <c r="AQ31" i="21"/>
  <c r="AY35" i="21"/>
  <c r="AX35" i="21"/>
  <c r="AM35" i="21"/>
  <c r="AO35" i="21"/>
  <c r="BU35" i="21"/>
  <c r="AQ35" i="21"/>
  <c r="T35" i="21"/>
  <c r="T37" i="21"/>
  <c r="AS37" i="21"/>
  <c r="BU37" i="21"/>
  <c r="BK37" i="21"/>
  <c r="BH37" i="21"/>
  <c r="AW37" i="21"/>
  <c r="BD37" i="21"/>
  <c r="AQ37" i="21"/>
  <c r="BQ42" i="21"/>
  <c r="BP42" i="21"/>
  <c r="S42" i="21"/>
  <c r="BT42" i="21"/>
  <c r="BU8" i="48"/>
  <c r="AQ8" i="48"/>
  <c r="AV8" i="48"/>
  <c r="AG8" i="48"/>
  <c r="AX8" i="48"/>
  <c r="BR8" i="48"/>
  <c r="BT8" i="48"/>
  <c r="X8" i="48"/>
  <c r="AH8" i="48"/>
  <c r="AR8" i="48"/>
  <c r="BE8" i="48"/>
  <c r="BO8" i="48"/>
  <c r="AA8" i="48"/>
  <c r="AM8" i="48"/>
  <c r="Y8" i="48"/>
  <c r="AS8" i="48"/>
  <c r="BP8" i="48"/>
  <c r="T8" i="48"/>
  <c r="AJ8" i="48"/>
  <c r="AY8" i="48"/>
  <c r="BM8" i="48"/>
  <c r="BH8" i="48"/>
  <c r="BD8" i="48"/>
  <c r="AC8" i="48"/>
  <c r="BB8" i="48"/>
  <c r="BQ9" i="51"/>
  <c r="BI9" i="51"/>
  <c r="BA9" i="51"/>
  <c r="AR9" i="51"/>
  <c r="AJ9" i="51"/>
  <c r="AB9" i="51"/>
  <c r="T9" i="51"/>
  <c r="BS9" i="51"/>
  <c r="BG9" i="51"/>
  <c r="AW9" i="51"/>
  <c r="AL9" i="51"/>
  <c r="Z9" i="51"/>
  <c r="AS9" i="51"/>
  <c r="AK9" i="51"/>
  <c r="AO9" i="51"/>
  <c r="BU9" i="51"/>
  <c r="BE9" i="51"/>
  <c r="AP9" i="51"/>
  <c r="AD9" i="51"/>
  <c r="BO9" i="51"/>
  <c r="BC9" i="51"/>
  <c r="AN9" i="51"/>
  <c r="X9" i="51"/>
  <c r="AY9" i="51"/>
  <c r="V9" i="51"/>
  <c r="AC9" i="51"/>
  <c r="BB9" i="51"/>
  <c r="AG9" i="51"/>
  <c r="AU9" i="51"/>
  <c r="BJ9" i="51"/>
  <c r="BR9" i="51"/>
  <c r="AX9" i="51"/>
  <c r="BO17" i="51"/>
  <c r="BG17" i="51"/>
  <c r="AY17" i="51"/>
  <c r="AP17" i="51"/>
  <c r="AH17" i="51"/>
  <c r="Z17" i="51"/>
  <c r="BU17" i="51"/>
  <c r="BK17" i="51"/>
  <c r="BA17" i="51"/>
  <c r="AN17" i="51"/>
  <c r="AD17" i="51"/>
  <c r="T17" i="51"/>
  <c r="BJ17" i="51"/>
  <c r="BB17" i="51"/>
  <c r="AO17" i="51"/>
  <c r="BQ17" i="51"/>
  <c r="BC17" i="51"/>
  <c r="AL17" i="51"/>
  <c r="X17" i="51"/>
  <c r="BM17" i="51"/>
  <c r="AW17" i="51"/>
  <c r="AJ17" i="51"/>
  <c r="V17" i="51"/>
  <c r="BE17" i="51"/>
  <c r="AB17" i="51"/>
  <c r="AS17" i="51"/>
  <c r="AK17" i="51"/>
  <c r="AX17" i="51"/>
  <c r="AU17" i="51"/>
  <c r="BR17" i="51"/>
  <c r="BF17" i="51"/>
  <c r="AQ31" i="51"/>
  <c r="BS31" i="51"/>
  <c r="BK31" i="51"/>
  <c r="BC31" i="51"/>
  <c r="AU31" i="51"/>
  <c r="AL31" i="51"/>
  <c r="AD31" i="51"/>
  <c r="V31" i="51"/>
  <c r="BO31" i="51"/>
  <c r="BE31" i="51"/>
  <c r="AR31" i="51"/>
  <c r="AH31" i="51"/>
  <c r="X31" i="51"/>
  <c r="BJ31" i="51"/>
  <c r="BB31" i="51"/>
  <c r="AO31" i="51"/>
  <c r="BG31" i="51"/>
  <c r="AP31" i="51"/>
  <c r="AB31" i="51"/>
  <c r="BQ31" i="51"/>
  <c r="BA31" i="51"/>
  <c r="AN31" i="51"/>
  <c r="Z31" i="51"/>
  <c r="AY31" i="51"/>
  <c r="T31" i="51"/>
  <c r="BU31" i="51"/>
  <c r="U31" i="51"/>
  <c r="AW31" i="51"/>
  <c r="AC31" i="51"/>
  <c r="AK31" i="51"/>
  <c r="BS43" i="51"/>
  <c r="V43" i="51"/>
  <c r="AD43" i="51"/>
  <c r="AL43" i="51"/>
  <c r="AU43" i="51"/>
  <c r="BC43" i="51"/>
  <c r="BK43" i="51"/>
  <c r="BR43" i="51"/>
  <c r="AX43" i="51"/>
  <c r="AC43" i="51"/>
  <c r="AB43" i="51"/>
  <c r="AN43" i="51"/>
  <c r="AY43" i="51"/>
  <c r="BI43" i="51"/>
  <c r="T43" i="51"/>
  <c r="AF43" i="51"/>
  <c r="BU43" i="51"/>
  <c r="X43" i="51"/>
  <c r="AP43" i="51"/>
  <c r="BE43" i="51"/>
  <c r="BQ43" i="51"/>
  <c r="BB43" i="51"/>
  <c r="BF43" i="51"/>
  <c r="Z43" i="51"/>
  <c r="AR43" i="51"/>
  <c r="BG43" i="51"/>
  <c r="Y43" i="51"/>
  <c r="BN43" i="51"/>
  <c r="BU4" i="52"/>
  <c r="S4" i="52"/>
  <c r="AI4" i="52"/>
  <c r="AZ4" i="52"/>
  <c r="BP4" i="52"/>
  <c r="AA4" i="52"/>
  <c r="AV4" i="52"/>
  <c r="BT4" i="52"/>
  <c r="T4" i="52"/>
  <c r="AJ4" i="52"/>
  <c r="BA4" i="52"/>
  <c r="BQ4" i="52"/>
  <c r="AK4" i="52"/>
  <c r="Y4" i="52"/>
  <c r="BF4" i="52"/>
  <c r="AE4" i="52"/>
  <c r="BH4" i="52"/>
  <c r="X4" i="52"/>
  <c r="AR4" i="52"/>
  <c r="BM4" i="52"/>
  <c r="AM4" i="52"/>
  <c r="BL4" i="52"/>
  <c r="AQ4" i="52"/>
  <c r="AW4" i="52"/>
  <c r="BD4" i="52"/>
  <c r="AB4" i="52"/>
  <c r="BE4" i="52"/>
  <c r="BR8" i="52"/>
  <c r="AA8" i="52"/>
  <c r="AQ8" i="52"/>
  <c r="BJ8" i="52"/>
  <c r="BT8" i="52"/>
  <c r="AI8" i="52"/>
  <c r="BD8" i="52"/>
  <c r="BP8" i="52"/>
  <c r="AB8" i="52"/>
  <c r="AR8" i="52"/>
  <c r="BI8" i="52"/>
  <c r="AX8" i="52"/>
  <c r="AE8" i="52"/>
  <c r="BH8" i="52"/>
  <c r="AM8" i="52"/>
  <c r="AV8" i="52"/>
  <c r="BU8" i="52"/>
  <c r="T8" i="52"/>
  <c r="AN8" i="52"/>
  <c r="BM8" i="52"/>
  <c r="AZ8" i="52"/>
  <c r="BL8" i="52"/>
  <c r="X8" i="52"/>
  <c r="AW8" i="52"/>
  <c r="BQ8" i="52"/>
  <c r="AK8" i="52"/>
  <c r="AC8" i="52"/>
  <c r="BU12" i="52"/>
  <c r="W12" i="52"/>
  <c r="AM12" i="52"/>
  <c r="BD12" i="52"/>
  <c r="BT12" i="52"/>
  <c r="AE12" i="52"/>
  <c r="AZ12" i="52"/>
  <c r="T12" i="52"/>
  <c r="AJ12" i="52"/>
  <c r="BA12" i="52"/>
  <c r="BQ12" i="52"/>
  <c r="AS12" i="52"/>
  <c r="AC12" i="52"/>
  <c r="AG12" i="52"/>
  <c r="BN12" i="52"/>
  <c r="S12" i="52"/>
  <c r="AV12" i="52"/>
  <c r="AA12" i="52"/>
  <c r="BH12" i="52"/>
  <c r="BP12" i="52"/>
  <c r="AB12" i="52"/>
  <c r="AW12" i="52"/>
  <c r="BJ12" i="52"/>
  <c r="AX12" i="52"/>
  <c r="AI12" i="52"/>
  <c r="AF12" i="52"/>
  <c r="BE12" i="52"/>
  <c r="AK12" i="52"/>
  <c r="BF12" i="52"/>
  <c r="BU16" i="52"/>
  <c r="AE16" i="52"/>
  <c r="AV16" i="52"/>
  <c r="BL16" i="52"/>
  <c r="S16" i="52"/>
  <c r="AM16" i="52"/>
  <c r="BH16" i="52"/>
  <c r="AF16" i="52"/>
  <c r="AW16" i="52"/>
  <c r="BM16" i="52"/>
  <c r="AC16" i="52"/>
  <c r="BR16" i="52"/>
  <c r="AG16" i="52"/>
  <c r="BN16" i="52"/>
  <c r="W16" i="52"/>
  <c r="AZ16" i="52"/>
  <c r="AA16" i="52"/>
  <c r="BD16" i="52"/>
  <c r="BT16" i="52"/>
  <c r="T16" i="52"/>
  <c r="AN16" i="52"/>
  <c r="BI16" i="52"/>
  <c r="Y16" i="52"/>
  <c r="AI16" i="52"/>
  <c r="X16" i="52"/>
  <c r="AR16" i="52"/>
  <c r="BQ16" i="52"/>
  <c r="U16" i="52"/>
  <c r="AO16" i="52"/>
  <c r="BB44" i="51"/>
  <c r="AS43" i="51"/>
  <c r="AO28" i="48"/>
  <c r="X19" i="20"/>
  <c r="AI43" i="20"/>
  <c r="Y8" i="52"/>
  <c r="BB4" i="52"/>
  <c r="AO35" i="51"/>
  <c r="Y31" i="51"/>
  <c r="AO36" i="48"/>
  <c r="BF32" i="48"/>
  <c r="BE28" i="48"/>
  <c r="AN28" i="48"/>
  <c r="AB28" i="48"/>
  <c r="BM24" i="48"/>
  <c r="AW24" i="48"/>
  <c r="T24" i="48"/>
  <c r="BA20" i="48"/>
  <c r="AL20" i="48"/>
  <c r="V20" i="48"/>
  <c r="AJ16" i="48"/>
  <c r="BM12" i="48"/>
  <c r="AR12" i="48"/>
  <c r="BQ8" i="48"/>
  <c r="AB8" i="48"/>
  <c r="BC4" i="48"/>
  <c r="AJ4" i="48"/>
  <c r="AO36" i="52"/>
  <c r="AG28" i="52"/>
  <c r="BN24" i="52"/>
  <c r="AX16" i="52"/>
  <c r="BN39" i="51"/>
  <c r="BF9" i="51"/>
  <c r="BM44" i="51"/>
  <c r="BN8" i="52"/>
  <c r="BO13" i="21"/>
  <c r="AX29" i="51"/>
  <c r="AX13" i="51"/>
  <c r="AC20" i="52"/>
  <c r="AI24" i="48"/>
  <c r="AV16" i="48"/>
  <c r="BB16" i="52"/>
  <c r="AC5" i="51"/>
  <c r="AQ28" i="48"/>
  <c r="BT12" i="48"/>
  <c r="BL8" i="48"/>
  <c r="BH20" i="48"/>
  <c r="AS12" i="48"/>
  <c r="AK8" i="48"/>
  <c r="AK4" i="48"/>
  <c r="AS31" i="51"/>
  <c r="BJ20" i="48"/>
  <c r="AP11" i="21"/>
  <c r="AB44" i="51"/>
  <c r="AC13" i="51"/>
  <c r="AG24" i="48"/>
  <c r="BF16" i="48"/>
  <c r="BU36" i="52"/>
  <c r="AN36" i="52"/>
  <c r="BE32" i="52"/>
  <c r="AN28" i="52"/>
  <c r="AP24" i="52"/>
  <c r="BQ20" i="52"/>
  <c r="X20" i="52"/>
  <c r="AR12" i="52"/>
  <c r="BE8" i="52"/>
  <c r="AJ43" i="51"/>
  <c r="BG39" i="51"/>
  <c r="BU29" i="51"/>
  <c r="BI5" i="51"/>
  <c r="AH35" i="51"/>
  <c r="BM31" i="51"/>
  <c r="X25" i="51"/>
  <c r="BI17" i="51"/>
  <c r="Z13" i="51"/>
  <c r="AH9" i="51"/>
  <c r="AX40" i="48"/>
  <c r="BU11" i="21"/>
  <c r="BT27" i="20"/>
  <c r="BL40" i="52"/>
  <c r="AQ36" i="52"/>
  <c r="BL32" i="52"/>
  <c r="AM20" i="52"/>
  <c r="AQ16" i="52"/>
  <c r="S8" i="52"/>
  <c r="BI36" i="48"/>
  <c r="S36" i="48"/>
  <c r="BH23" i="21"/>
  <c r="AZ44" i="3"/>
  <c r="AP44" i="3"/>
  <c r="AG16" i="20"/>
  <c r="AQ16" i="20"/>
  <c r="AP22" i="21"/>
  <c r="AG22" i="21"/>
  <c r="V22" i="21"/>
  <c r="BT22" i="21"/>
  <c r="Y5" i="48"/>
  <c r="BR5" i="48"/>
  <c r="AI8" i="48"/>
  <c r="BF44" i="51"/>
  <c r="AY44" i="51"/>
  <c r="BG23" i="20"/>
  <c r="AM23" i="20"/>
  <c r="BR23" i="20"/>
  <c r="AG4" i="52"/>
  <c r="AO8" i="52"/>
  <c r="BN35" i="51"/>
  <c r="Y35" i="51"/>
  <c r="AX31" i="51"/>
  <c r="BF36" i="48"/>
  <c r="AO32" i="48"/>
  <c r="BK28" i="48"/>
  <c r="AW28" i="48"/>
  <c r="AJ28" i="48"/>
  <c r="T28" i="48"/>
  <c r="BQ24" i="48"/>
  <c r="BE24" i="48"/>
  <c r="AP24" i="48"/>
  <c r="Z24" i="48"/>
  <c r="BI20" i="48"/>
  <c r="AR20" i="48"/>
  <c r="AD20" i="48"/>
  <c r="S20" i="48"/>
  <c r="BO16" i="48"/>
  <c r="AW16" i="48"/>
  <c r="Z16" i="48"/>
  <c r="BC12" i="48"/>
  <c r="AJ12" i="48"/>
  <c r="BG8" i="48"/>
  <c r="AN8" i="48"/>
  <c r="S8" i="48"/>
  <c r="BM4" i="48"/>
  <c r="AU4" i="48"/>
  <c r="X4" i="48"/>
  <c r="Y24" i="52"/>
  <c r="AG43" i="51"/>
  <c r="Y39" i="51"/>
  <c r="AX25" i="51"/>
  <c r="BN17" i="51"/>
  <c r="BB36" i="52"/>
  <c r="BR28" i="52"/>
  <c r="BB20" i="52"/>
  <c r="BB12" i="52"/>
  <c r="U39" i="51"/>
  <c r="AX21" i="51"/>
  <c r="AK32" i="48"/>
  <c r="AE4" i="48"/>
  <c r="BJ39" i="51"/>
  <c r="BR31" i="51"/>
  <c r="BJ25" i="51"/>
  <c r="AC4" i="52"/>
  <c r="BD24" i="48"/>
  <c r="BT16" i="48"/>
  <c r="AA16" i="48"/>
  <c r="BF40" i="52"/>
  <c r="AK32" i="52"/>
  <c r="BL28" i="48"/>
  <c r="BB16" i="48"/>
  <c r="AV12" i="48"/>
  <c r="BJ16" i="52"/>
  <c r="AX5" i="51"/>
  <c r="U24" i="48"/>
  <c r="AM20" i="48"/>
  <c r="BF8" i="48"/>
  <c r="AF7" i="20"/>
  <c r="U28" i="52"/>
  <c r="AS24" i="52"/>
  <c r="AS20" i="52"/>
  <c r="AS16" i="52"/>
  <c r="U8" i="52"/>
  <c r="U20" i="48"/>
  <c r="AG12" i="48"/>
  <c r="AE8" i="48"/>
  <c r="AJ44" i="51"/>
  <c r="U44" i="51"/>
  <c r="AK28" i="48"/>
  <c r="BN28" i="48"/>
  <c r="BE36" i="52"/>
  <c r="T36" i="52"/>
  <c r="AN32" i="52"/>
  <c r="BE28" i="52"/>
  <c r="V28" i="52"/>
  <c r="BI24" i="52"/>
  <c r="Z24" i="52"/>
  <c r="AW20" i="52"/>
  <c r="BE16" i="52"/>
  <c r="BM12" i="52"/>
  <c r="X12" i="52"/>
  <c r="AJ8" i="52"/>
  <c r="AN4" i="52"/>
  <c r="BA43" i="51"/>
  <c r="AJ39" i="51"/>
  <c r="BE40" i="52"/>
  <c r="AD5" i="51"/>
  <c r="BM35" i="51"/>
  <c r="AJ31" i="51"/>
  <c r="AN29" i="51"/>
  <c r="BC25" i="51"/>
  <c r="AR21" i="51"/>
  <c r="AF17" i="51"/>
  <c r="BA13" i="51"/>
  <c r="BM9" i="51"/>
  <c r="W40" i="48"/>
  <c r="BL28" i="52"/>
  <c r="AE24" i="52"/>
  <c r="AQ12" i="52"/>
  <c r="AA43" i="51"/>
  <c r="AM35" i="51"/>
  <c r="W25" i="51"/>
  <c r="AZ9" i="51"/>
  <c r="AR40" i="48"/>
  <c r="X32" i="48"/>
  <c r="AB31" i="21"/>
  <c r="BQ19" i="21"/>
  <c r="AL44" i="48"/>
  <c r="BN44" i="48"/>
  <c r="AK43" i="48"/>
  <c r="S15" i="3"/>
  <c r="AQ15" i="3"/>
  <c r="AU41" i="3"/>
  <c r="BK32" i="21"/>
  <c r="BF32" i="21"/>
  <c r="AX32" i="21"/>
  <c r="BJ32" i="21"/>
  <c r="S32" i="21"/>
  <c r="AL38" i="21"/>
  <c r="AR38" i="21"/>
  <c r="AD38" i="21"/>
  <c r="BU38" i="21"/>
  <c r="BI36" i="21"/>
  <c r="AB36" i="21"/>
  <c r="AQ36" i="21"/>
  <c r="AV36" i="21"/>
  <c r="AB28" i="21"/>
  <c r="BT32" i="21"/>
  <c r="BM36" i="21"/>
  <c r="AW24" i="21"/>
  <c r="X32" i="21"/>
  <c r="U30" i="48"/>
  <c r="AC30" i="48"/>
  <c r="AK30" i="48"/>
  <c r="AS30" i="48"/>
  <c r="BD30" i="48"/>
  <c r="BU30" i="48"/>
  <c r="BE30" i="48"/>
  <c r="AA34" i="48"/>
  <c r="AQ34" i="48"/>
  <c r="BH34" i="48"/>
  <c r="BI34" i="48"/>
  <c r="AR34" i="48"/>
  <c r="AB34" i="48"/>
  <c r="BU38" i="48"/>
  <c r="AJ38" i="48"/>
  <c r="BA38" i="48"/>
  <c r="BQ38" i="48"/>
  <c r="BU42" i="48"/>
  <c r="AB42" i="48"/>
  <c r="AR42" i="48"/>
  <c r="BI42" i="48"/>
  <c r="AF34" i="48"/>
  <c r="BA34" i="48"/>
  <c r="BU34" i="48"/>
  <c r="BQ30" i="48"/>
  <c r="BL34" i="48"/>
  <c r="AM34" i="48"/>
  <c r="S34" i="48"/>
  <c r="BL30" i="48"/>
  <c r="AV30" i="48"/>
  <c r="AI30" i="48"/>
  <c r="Y30" i="48"/>
  <c r="Z27" i="3"/>
  <c r="Q36" i="60"/>
  <c r="X4" i="60"/>
  <c r="X5" i="60"/>
  <c r="T31" i="3"/>
  <c r="AV31" i="3"/>
  <c r="BB39" i="20"/>
  <c r="AV27" i="21"/>
  <c r="AH34" i="48"/>
  <c r="AL32" i="48"/>
  <c r="AP42" i="48"/>
  <c r="AY32" i="48"/>
  <c r="BS36" i="48"/>
  <c r="AA29" i="51"/>
  <c r="AQ43" i="51"/>
  <c r="AV27" i="51"/>
  <c r="BD5" i="51"/>
  <c r="BH23" i="51"/>
  <c r="BL9" i="51"/>
  <c r="AY24" i="52"/>
  <c r="AO4" i="20"/>
  <c r="S4" i="20"/>
  <c r="AS4" i="20"/>
  <c r="BM6" i="21"/>
  <c r="AZ6" i="21"/>
  <c r="V6" i="21"/>
  <c r="BH6" i="21"/>
  <c r="Z6" i="21"/>
  <c r="BC6" i="21"/>
  <c r="BE6" i="21"/>
  <c r="AL8" i="21"/>
  <c r="AO8" i="21"/>
  <c r="AB8" i="21"/>
  <c r="Z8" i="21"/>
  <c r="AJ8" i="21"/>
  <c r="BE8" i="21"/>
  <c r="AL12" i="21"/>
  <c r="BR12" i="21"/>
  <c r="BS12" i="21"/>
  <c r="T12" i="21"/>
  <c r="AH12" i="21"/>
  <c r="AF12" i="21"/>
  <c r="AE12" i="21"/>
  <c r="V12" i="21"/>
  <c r="BI12" i="21"/>
  <c r="BG12" i="21"/>
  <c r="S12" i="21"/>
  <c r="BC14" i="21"/>
  <c r="AQ14" i="21"/>
  <c r="AU14" i="21"/>
  <c r="BI14" i="21"/>
  <c r="AP14" i="21"/>
  <c r="BS14" i="21"/>
  <c r="T14" i="21"/>
  <c r="AF14" i="21"/>
  <c r="AN14" i="21"/>
  <c r="AH14" i="21"/>
  <c r="AL18" i="21"/>
  <c r="AW18" i="21"/>
  <c r="BH18" i="21"/>
  <c r="BP18" i="21"/>
  <c r="S18" i="21"/>
  <c r="AV18" i="21"/>
  <c r="BK18" i="21"/>
  <c r="BM18" i="21"/>
  <c r="AP20" i="21"/>
  <c r="BD20" i="21"/>
  <c r="AX20" i="21"/>
  <c r="BL20" i="21"/>
  <c r="V20" i="21"/>
  <c r="BH20" i="21"/>
  <c r="U20" i="21"/>
  <c r="S20" i="21"/>
  <c r="Z20" i="21"/>
  <c r="W20" i="21"/>
  <c r="AR20" i="21"/>
  <c r="AO20" i="21"/>
  <c r="AV20" i="21"/>
  <c r="AL20" i="21"/>
  <c r="AE41" i="21"/>
  <c r="AS41" i="21"/>
  <c r="S41" i="21"/>
  <c r="BT41" i="21"/>
  <c r="AP41" i="21"/>
  <c r="AW41" i="21"/>
  <c r="Z41" i="21"/>
  <c r="AI41" i="21"/>
  <c r="AD43" i="21"/>
  <c r="BS43" i="21"/>
  <c r="AQ43" i="21"/>
  <c r="AL43" i="21"/>
  <c r="AM43" i="21"/>
  <c r="S5" i="48"/>
  <c r="AX5" i="48"/>
  <c r="BS5" i="48"/>
  <c r="BN5" i="48"/>
  <c r="AC9" i="48"/>
  <c r="AX9" i="48"/>
  <c r="AM9" i="48"/>
  <c r="BT9" i="48"/>
  <c r="AD9" i="48"/>
  <c r="AI9" i="48"/>
  <c r="BR9" i="48"/>
  <c r="BL9" i="48"/>
  <c r="BR17" i="48"/>
  <c r="AA17" i="48"/>
  <c r="BH17" i="48"/>
  <c r="BC17" i="48"/>
  <c r="BB17" i="48"/>
  <c r="BB25" i="48"/>
  <c r="AE25" i="48"/>
  <c r="BL25" i="48"/>
  <c r="X25" i="48"/>
  <c r="AN25" i="48"/>
  <c r="BE25" i="48"/>
  <c r="AK25" i="48"/>
  <c r="AZ31" i="48"/>
  <c r="AI31" i="48"/>
  <c r="S31" i="48"/>
  <c r="BP31" i="48"/>
  <c r="BB31" i="48"/>
  <c r="AG31" i="48"/>
  <c r="BN31" i="48"/>
  <c r="AK31" i="48"/>
  <c r="X39" i="48"/>
  <c r="AW39" i="48"/>
  <c r="BM39" i="48"/>
  <c r="U39" i="48"/>
  <c r="AK39" i="48"/>
  <c r="BP39" i="48"/>
  <c r="BL39" i="48"/>
  <c r="BF39" i="48"/>
  <c r="AC39" i="48"/>
  <c r="BD39" i="48"/>
  <c r="AX44" i="48"/>
  <c r="AO44" i="48"/>
  <c r="Y44" i="48"/>
  <c r="BF44" i="48"/>
  <c r="X44" i="48"/>
  <c r="AF44" i="48"/>
  <c r="AR44" i="48"/>
  <c r="AW44" i="48"/>
  <c r="BM44" i="48"/>
  <c r="AG44" i="48"/>
  <c r="AJ44" i="48"/>
  <c r="BU6" i="51"/>
  <c r="AZ6" i="51"/>
  <c r="T6" i="51"/>
  <c r="AB6" i="51"/>
  <c r="AJ6" i="51"/>
  <c r="AR6" i="51"/>
  <c r="BA6" i="51"/>
  <c r="BI6" i="51"/>
  <c r="BQ6" i="51"/>
  <c r="X6" i="51"/>
  <c r="AH6" i="51"/>
  <c r="AU6" i="51"/>
  <c r="BE6" i="51"/>
  <c r="BO6" i="51"/>
  <c r="AO6" i="51"/>
  <c r="V6" i="51"/>
  <c r="AF6" i="51"/>
  <c r="AP6" i="51"/>
  <c r="BC6" i="51"/>
  <c r="BM6" i="51"/>
  <c r="AC10" i="51"/>
  <c r="BJ10" i="51"/>
  <c r="AS10" i="51"/>
  <c r="AK10" i="51"/>
  <c r="BU10" i="51"/>
  <c r="BM10" i="51"/>
  <c r="BE10" i="51"/>
  <c r="AW10" i="51"/>
  <c r="AN10" i="51"/>
  <c r="AF10" i="51"/>
  <c r="X10" i="51"/>
  <c r="BO10" i="51"/>
  <c r="BC10" i="51"/>
  <c r="AR10" i="51"/>
  <c r="AH10" i="51"/>
  <c r="V10" i="51"/>
  <c r="BN10" i="51"/>
  <c r="Y10" i="51"/>
  <c r="BR10" i="51"/>
  <c r="BQ10" i="51"/>
  <c r="BG10" i="51"/>
  <c r="AU10" i="51"/>
  <c r="AJ10" i="51"/>
  <c r="Z10" i="51"/>
  <c r="AC18" i="51"/>
  <c r="BJ18" i="51"/>
  <c r="AS18" i="51"/>
  <c r="U18" i="51"/>
  <c r="BO18" i="51"/>
  <c r="BG18" i="51"/>
  <c r="AY18" i="51"/>
  <c r="AP18" i="51"/>
  <c r="AH18" i="51"/>
  <c r="Z18" i="51"/>
  <c r="AK18" i="51"/>
  <c r="BQ18" i="51"/>
  <c r="BE18" i="51"/>
  <c r="AU18" i="51"/>
  <c r="AJ18" i="51"/>
  <c r="X18" i="51"/>
  <c r="AX18" i="51"/>
  <c r="BN18" i="51"/>
  <c r="BF18" i="51"/>
  <c r="BS18" i="51"/>
  <c r="BI18" i="51"/>
  <c r="AW18" i="51"/>
  <c r="AL18" i="51"/>
  <c r="AB18" i="51"/>
  <c r="BU18" i="51"/>
  <c r="AS26" i="51"/>
  <c r="U26" i="51"/>
  <c r="BJ26" i="51"/>
  <c r="AC26" i="51"/>
  <c r="AZ26" i="51"/>
  <c r="BO26" i="51"/>
  <c r="BG26" i="51"/>
  <c r="AY26" i="51"/>
  <c r="AP26" i="51"/>
  <c r="AH26" i="51"/>
  <c r="Z26" i="51"/>
  <c r="BR26" i="51"/>
  <c r="BQ26" i="51"/>
  <c r="BE26" i="51"/>
  <c r="AU26" i="51"/>
  <c r="AJ26" i="51"/>
  <c r="X26" i="51"/>
  <c r="Y26" i="51"/>
  <c r="BB26" i="51"/>
  <c r="BS26" i="51"/>
  <c r="BI26" i="51"/>
  <c r="AW26" i="51"/>
  <c r="AL26" i="51"/>
  <c r="AB26" i="51"/>
  <c r="AC34" i="51"/>
  <c r="BJ34" i="51"/>
  <c r="AK34" i="51"/>
  <c r="AS34" i="51"/>
  <c r="BO34" i="51"/>
  <c r="BG34" i="51"/>
  <c r="AY34" i="51"/>
  <c r="AP34" i="51"/>
  <c r="AH34" i="51"/>
  <c r="Z34" i="51"/>
  <c r="BB34" i="51"/>
  <c r="BQ34" i="51"/>
  <c r="BE34" i="51"/>
  <c r="AU34" i="51"/>
  <c r="AJ34" i="51"/>
  <c r="X34" i="51"/>
  <c r="AG34" i="51"/>
  <c r="U34" i="51"/>
  <c r="BD34" i="51"/>
  <c r="BS34" i="51"/>
  <c r="BI34" i="51"/>
  <c r="AW34" i="51"/>
  <c r="AL34" i="51"/>
  <c r="AB34" i="51"/>
  <c r="BS38" i="51"/>
  <c r="W38" i="51"/>
  <c r="X38" i="51"/>
  <c r="AF38" i="51"/>
  <c r="AN38" i="51"/>
  <c r="AW38" i="51"/>
  <c r="BE38" i="51"/>
  <c r="BM38" i="51"/>
  <c r="AB38" i="51"/>
  <c r="AL38" i="51"/>
  <c r="AY38" i="51"/>
  <c r="BI38" i="51"/>
  <c r="BU38" i="51"/>
  <c r="AC38" i="51"/>
  <c r="AK38" i="51"/>
  <c r="AX38" i="51"/>
  <c r="Z38" i="51"/>
  <c r="AJ38" i="51"/>
  <c r="AU38" i="51"/>
  <c r="BG38" i="51"/>
  <c r="BQ38" i="51"/>
  <c r="AS38" i="51"/>
  <c r="BS42" i="51"/>
  <c r="W42" i="51"/>
  <c r="X42" i="51"/>
  <c r="AF42" i="51"/>
  <c r="AN42" i="51"/>
  <c r="AW42" i="51"/>
  <c r="BE42" i="51"/>
  <c r="BM42" i="51"/>
  <c r="V42" i="51"/>
  <c r="AH42" i="51"/>
  <c r="AR42" i="51"/>
  <c r="BC42" i="51"/>
  <c r="BO42" i="51"/>
  <c r="AK42" i="51"/>
  <c r="Y42" i="51"/>
  <c r="BF42" i="51"/>
  <c r="T42" i="51"/>
  <c r="AD42" i="51"/>
  <c r="AP42" i="51"/>
  <c r="BA42" i="51"/>
  <c r="BK42" i="51"/>
  <c r="U42" i="51"/>
  <c r="Y29" i="48"/>
  <c r="Y13" i="48"/>
  <c r="BF30" i="3"/>
  <c r="BN42" i="51"/>
  <c r="AG38" i="51"/>
  <c r="BF6" i="51"/>
  <c r="BF34" i="51"/>
  <c r="AO10" i="51"/>
  <c r="BI44" i="48"/>
  <c r="V44" i="48"/>
  <c r="BN39" i="48"/>
  <c r="AL39" i="48"/>
  <c r="BM29" i="48"/>
  <c r="AN29" i="48"/>
  <c r="T29" i="48"/>
  <c r="BM25" i="48"/>
  <c r="AR25" i="48"/>
  <c r="T25" i="48"/>
  <c r="BK21" i="48"/>
  <c r="V17" i="48"/>
  <c r="AU9" i="48"/>
  <c r="BC5" i="48"/>
  <c r="AP6" i="21"/>
  <c r="U38" i="51"/>
  <c r="Y22" i="51"/>
  <c r="Y31" i="48"/>
  <c r="BR6" i="51"/>
  <c r="BF30" i="51"/>
  <c r="AX26" i="51"/>
  <c r="AG18" i="51"/>
  <c r="AS6" i="51"/>
  <c r="BN35" i="48"/>
  <c r="BT25" i="48"/>
  <c r="W25" i="48"/>
  <c r="AQ17" i="48"/>
  <c r="BF5" i="48"/>
  <c r="AX34" i="51"/>
  <c r="U6" i="51"/>
  <c r="U35" i="48"/>
  <c r="BR31" i="48"/>
  <c r="AZ29" i="48"/>
  <c r="S29" i="48"/>
  <c r="AE13" i="48"/>
  <c r="BL21" i="48"/>
  <c r="AX25" i="48"/>
  <c r="AA9" i="48"/>
  <c r="AR8" i="21"/>
  <c r="BH5" i="48"/>
  <c r="BF9" i="48"/>
  <c r="AI5" i="48"/>
  <c r="BU42" i="51"/>
  <c r="AY42" i="51"/>
  <c r="AB42" i="51"/>
  <c r="BO38" i="51"/>
  <c r="AR38" i="51"/>
  <c r="V38" i="51"/>
  <c r="BU34" i="51"/>
  <c r="BU22" i="51"/>
  <c r="T34" i="51"/>
  <c r="AN34" i="51"/>
  <c r="BK34" i="51"/>
  <c r="X30" i="51"/>
  <c r="AU30" i="51"/>
  <c r="BQ30" i="51"/>
  <c r="T26" i="51"/>
  <c r="AN26" i="51"/>
  <c r="BK26" i="51"/>
  <c r="X22" i="51"/>
  <c r="AU22" i="51"/>
  <c r="BQ22" i="51"/>
  <c r="T18" i="51"/>
  <c r="AN18" i="51"/>
  <c r="BK18" i="51"/>
  <c r="X14" i="51"/>
  <c r="AU14" i="51"/>
  <c r="BQ14" i="51"/>
  <c r="T10" i="51"/>
  <c r="AP10" i="51"/>
  <c r="BK10" i="51"/>
  <c r="BP22" i="51"/>
  <c r="BG6" i="51"/>
  <c r="AL6" i="51"/>
  <c r="AC43" i="48"/>
  <c r="AF8" i="21"/>
  <c r="BK14" i="21"/>
  <c r="AJ20" i="21"/>
  <c r="BQ14" i="21"/>
  <c r="T22" i="21"/>
  <c r="V14" i="21"/>
  <c r="AV14" i="21"/>
  <c r="BR34" i="51"/>
  <c r="AK22" i="51"/>
  <c r="BR18" i="51"/>
  <c r="AS14" i="51"/>
  <c r="BA43" i="48"/>
  <c r="BE39" i="48"/>
  <c r="AZ35" i="48"/>
  <c r="BK8" i="21"/>
  <c r="X6" i="21"/>
  <c r="AB12" i="20"/>
  <c r="AH4" i="20"/>
  <c r="AJ44" i="20"/>
  <c r="AL9" i="3"/>
  <c r="BK9" i="3"/>
  <c r="AD9" i="3"/>
  <c r="AW9" i="3"/>
  <c r="AI37" i="3"/>
  <c r="S37" i="3"/>
  <c r="BN43" i="3"/>
  <c r="BI43" i="3"/>
  <c r="BR13" i="20"/>
  <c r="BO13" i="20"/>
  <c r="BS29" i="20"/>
  <c r="BC29" i="20"/>
  <c r="AH29" i="20"/>
  <c r="BC33" i="20"/>
  <c r="BS33" i="20"/>
  <c r="AE41" i="20"/>
  <c r="Y41" i="20"/>
  <c r="AO35" i="52"/>
  <c r="Y31" i="52"/>
  <c r="AG29" i="52"/>
  <c r="AG25" i="52"/>
  <c r="BF21" i="52"/>
  <c r="BF17" i="52"/>
  <c r="BF13" i="52"/>
  <c r="AX42" i="51"/>
  <c r="BN38" i="51"/>
  <c r="Y38" i="51"/>
  <c r="AX6" i="51"/>
  <c r="AG39" i="52"/>
  <c r="U25" i="52"/>
  <c r="BB21" i="52"/>
  <c r="BF26" i="51"/>
  <c r="BE44" i="48"/>
  <c r="V43" i="48"/>
  <c r="BJ39" i="48"/>
  <c r="BE29" i="48"/>
  <c r="AJ29" i="48"/>
  <c r="AJ25" i="48"/>
  <c r="BI41" i="20"/>
  <c r="AQ25" i="20"/>
  <c r="AJ18" i="3"/>
  <c r="BF43" i="52"/>
  <c r="AG35" i="52"/>
  <c r="BF31" i="52"/>
  <c r="BN29" i="52"/>
  <c r="Y29" i="52"/>
  <c r="BN25" i="52"/>
  <c r="AX21" i="52"/>
  <c r="AX17" i="52"/>
  <c r="AO13" i="52"/>
  <c r="BF9" i="52"/>
  <c r="AO42" i="51"/>
  <c r="BF38" i="51"/>
  <c r="AG6" i="51"/>
  <c r="AY43" i="48"/>
  <c r="BR29" i="52"/>
  <c r="U21" i="52"/>
  <c r="AK17" i="52"/>
  <c r="BR13" i="52"/>
  <c r="Y34" i="51"/>
  <c r="AO26" i="51"/>
  <c r="AO18" i="51"/>
  <c r="BA44" i="48"/>
  <c r="BB39" i="48"/>
  <c r="BA29" i="48"/>
  <c r="AF29" i="48"/>
  <c r="BA25" i="48"/>
  <c r="AF25" i="48"/>
  <c r="AD21" i="48"/>
  <c r="BS17" i="48"/>
  <c r="AL13" i="48"/>
  <c r="V5" i="48"/>
  <c r="BP5" i="48"/>
  <c r="BB35" i="52"/>
  <c r="AC29" i="52"/>
  <c r="BF5" i="52"/>
  <c r="BR38" i="51"/>
  <c r="AG26" i="51"/>
  <c r="AG10" i="51"/>
  <c r="AX31" i="48"/>
  <c r="BG6" i="21"/>
  <c r="AX39" i="52"/>
  <c r="BN34" i="51"/>
  <c r="BF14" i="51"/>
  <c r="AO35" i="48"/>
  <c r="AV25" i="48"/>
  <c r="BP17" i="48"/>
  <c r="S17" i="48"/>
  <c r="AG5" i="48"/>
  <c r="AS31" i="52"/>
  <c r="BJ17" i="52"/>
  <c r="AC5" i="52"/>
  <c r="T44" i="48"/>
  <c r="BR35" i="48"/>
  <c r="BP29" i="48"/>
  <c r="AI29" i="48"/>
  <c r="U17" i="48"/>
  <c r="BL13" i="48"/>
  <c r="AE5" i="48"/>
  <c r="AC31" i="48"/>
  <c r="BR25" i="48"/>
  <c r="AV9" i="48"/>
  <c r="AG9" i="52"/>
  <c r="U31" i="52"/>
  <c r="AA21" i="48"/>
  <c r="BR42" i="51"/>
  <c r="BF25" i="48"/>
  <c r="AO17" i="48"/>
  <c r="AK31" i="52"/>
  <c r="AQ43" i="52"/>
  <c r="BP39" i="52"/>
  <c r="AE39" i="52"/>
  <c r="BU35" i="52"/>
  <c r="BQ31" i="52"/>
  <c r="BI29" i="52"/>
  <c r="BU25" i="52"/>
  <c r="AW21" i="52"/>
  <c r="BA17" i="52"/>
  <c r="BA13" i="52"/>
  <c r="AN9" i="52"/>
  <c r="AW5" i="52"/>
  <c r="BI42" i="51"/>
  <c r="AL42" i="51"/>
  <c r="BC38" i="51"/>
  <c r="AH38" i="51"/>
  <c r="T43" i="52"/>
  <c r="AR39" i="52"/>
  <c r="AD34" i="51"/>
  <c r="BA34" i="51"/>
  <c r="AJ30" i="51"/>
  <c r="AD26" i="51"/>
  <c r="BA26" i="51"/>
  <c r="AJ22" i="51"/>
  <c r="AD18" i="51"/>
  <c r="BA18" i="51"/>
  <c r="AJ14" i="51"/>
  <c r="AD10" i="51"/>
  <c r="BA10" i="51"/>
  <c r="AQ18" i="51"/>
  <c r="BS6" i="51"/>
  <c r="AW6" i="51"/>
  <c r="Z6" i="51"/>
  <c r="AS39" i="48"/>
  <c r="S14" i="21"/>
  <c r="BL44" i="52"/>
  <c r="BA44" i="52"/>
  <c r="AJ44" i="52"/>
  <c r="BB10" i="51"/>
  <c r="AG20" i="21"/>
  <c r="BI20" i="21"/>
  <c r="AL10" i="21"/>
  <c r="BR10" i="21"/>
  <c r="BG10" i="21"/>
  <c r="AH10" i="21"/>
  <c r="AW10" i="21"/>
  <c r="Z10" i="21"/>
  <c r="AN10" i="21"/>
  <c r="Z16" i="21"/>
  <c r="BH16" i="21"/>
  <c r="AS16" i="21"/>
  <c r="AV16" i="21"/>
  <c r="BU16" i="21"/>
  <c r="AR16" i="21"/>
  <c r="AH16" i="21"/>
  <c r="BO16" i="21"/>
  <c r="AX22" i="21"/>
  <c r="Z22" i="21"/>
  <c r="BD22" i="21"/>
  <c r="AO22" i="21"/>
  <c r="BU22" i="21"/>
  <c r="AH22" i="21"/>
  <c r="AS22" i="21"/>
  <c r="AR22" i="21"/>
  <c r="BP22" i="21"/>
  <c r="AV22" i="21"/>
  <c r="AL22" i="21"/>
  <c r="BG22" i="21"/>
  <c r="BL22" i="21"/>
  <c r="S22" i="21"/>
  <c r="BN13" i="48"/>
  <c r="AS13" i="48"/>
  <c r="W13" i="48"/>
  <c r="BD13" i="48"/>
  <c r="BC13" i="48"/>
  <c r="AG13" i="48"/>
  <c r="AC13" i="48"/>
  <c r="AV13" i="48"/>
  <c r="U21" i="48"/>
  <c r="BB21" i="48"/>
  <c r="BD21" i="48"/>
  <c r="AK21" i="48"/>
  <c r="AV21" i="48"/>
  <c r="AE29" i="48"/>
  <c r="AV29" i="48"/>
  <c r="BL29" i="48"/>
  <c r="AB29" i="48"/>
  <c r="AR29" i="48"/>
  <c r="BI29" i="48"/>
  <c r="AO29" i="48"/>
  <c r="AG29" i="48"/>
  <c r="BJ29" i="48"/>
  <c r="AA29" i="48"/>
  <c r="AQ29" i="48"/>
  <c r="BH29" i="48"/>
  <c r="BP35" i="48"/>
  <c r="S35" i="48"/>
  <c r="AG35" i="48"/>
  <c r="BB35" i="48"/>
  <c r="AX35" i="48"/>
  <c r="Y35" i="48"/>
  <c r="AK35" i="48"/>
  <c r="AB43" i="48"/>
  <c r="BQ43" i="48"/>
  <c r="AJ43" i="48"/>
  <c r="AG43" i="48"/>
  <c r="AX43" i="48"/>
  <c r="BN43" i="48"/>
  <c r="Y43" i="48"/>
  <c r="AS43" i="48"/>
  <c r="BR43" i="48"/>
  <c r="U43" i="48"/>
  <c r="AO43" i="48"/>
  <c r="BJ43" i="48"/>
  <c r="AU43" i="48"/>
  <c r="AC14" i="51"/>
  <c r="BJ14" i="51"/>
  <c r="U14" i="51"/>
  <c r="BR14" i="51"/>
  <c r="AK14" i="51"/>
  <c r="S14" i="51"/>
  <c r="BO14" i="51"/>
  <c r="BG14" i="51"/>
  <c r="AY14" i="51"/>
  <c r="AP14" i="51"/>
  <c r="AH14" i="51"/>
  <c r="Z14" i="51"/>
  <c r="BL14" i="51"/>
  <c r="BU14" i="51"/>
  <c r="BK14" i="51"/>
  <c r="BA14" i="51"/>
  <c r="AN14" i="51"/>
  <c r="AD14" i="51"/>
  <c r="T14" i="51"/>
  <c r="AX14" i="51"/>
  <c r="BN14" i="51"/>
  <c r="AO14" i="51"/>
  <c r="BM14" i="51"/>
  <c r="BC14" i="51"/>
  <c r="AR14" i="51"/>
  <c r="AF14" i="51"/>
  <c r="V14" i="51"/>
  <c r="AG14" i="51"/>
  <c r="U22" i="51"/>
  <c r="BB22" i="51"/>
  <c r="BJ22" i="51"/>
  <c r="AS22" i="51"/>
  <c r="BO22" i="51"/>
  <c r="BG22" i="51"/>
  <c r="AY22" i="51"/>
  <c r="AP22" i="51"/>
  <c r="AH22" i="51"/>
  <c r="Z22" i="51"/>
  <c r="AA22" i="51"/>
  <c r="BK22" i="51"/>
  <c r="BA22" i="51"/>
  <c r="AN22" i="51"/>
  <c r="AD22" i="51"/>
  <c r="T22" i="51"/>
  <c r="BN22" i="51"/>
  <c r="BF22" i="51"/>
  <c r="BR22" i="51"/>
  <c r="BM22" i="51"/>
  <c r="BC22" i="51"/>
  <c r="AR22" i="51"/>
  <c r="AF22" i="51"/>
  <c r="V22" i="51"/>
  <c r="AX22" i="51"/>
  <c r="AK30" i="51"/>
  <c r="BR30" i="51"/>
  <c r="U30" i="51"/>
  <c r="BJ30" i="51"/>
  <c r="BB30" i="51"/>
  <c r="BO30" i="51"/>
  <c r="BG30" i="51"/>
  <c r="AY30" i="51"/>
  <c r="AP30" i="51"/>
  <c r="AH30" i="51"/>
  <c r="Z30" i="51"/>
  <c r="BU30" i="51"/>
  <c r="AS30" i="51"/>
  <c r="AE30" i="51"/>
  <c r="BK30" i="51"/>
  <c r="BA30" i="51"/>
  <c r="AN30" i="51"/>
  <c r="AD30" i="51"/>
  <c r="T30" i="51"/>
  <c r="BN30" i="51"/>
  <c r="Y30" i="51"/>
  <c r="AC30" i="51"/>
  <c r="BM30" i="51"/>
  <c r="BC30" i="51"/>
  <c r="AR30" i="51"/>
  <c r="AF30" i="51"/>
  <c r="V30" i="51"/>
  <c r="AX30" i="51"/>
  <c r="BU5" i="52"/>
  <c r="S5" i="52"/>
  <c r="AI5" i="52"/>
  <c r="AZ5" i="52"/>
  <c r="BP5" i="52"/>
  <c r="W5" i="52"/>
  <c r="AQ5" i="52"/>
  <c r="BL5" i="52"/>
  <c r="AE5" i="52"/>
  <c r="BH5" i="52"/>
  <c r="AB5" i="52"/>
  <c r="AR5" i="52"/>
  <c r="BI5" i="52"/>
  <c r="AV5" i="52"/>
  <c r="AJ5" i="52"/>
  <c r="BE5" i="52"/>
  <c r="AK5" i="52"/>
  <c r="AS5" i="52"/>
  <c r="AG5" i="52"/>
  <c r="BR5" i="52"/>
  <c r="BN5" i="52"/>
  <c r="AM5" i="52"/>
  <c r="AF5" i="52"/>
  <c r="BA5" i="52"/>
  <c r="BB5" i="52"/>
  <c r="BR9" i="52"/>
  <c r="U9" i="52"/>
  <c r="BB9" i="52"/>
  <c r="BL9" i="52"/>
  <c r="AV9" i="52"/>
  <c r="AE9" i="52"/>
  <c r="AC9" i="52"/>
  <c r="BT9" i="52"/>
  <c r="AZ9" i="52"/>
  <c r="AA9" i="52"/>
  <c r="AK9" i="52"/>
  <c r="BH9" i="52"/>
  <c r="AI9" i="52"/>
  <c r="AB9" i="52"/>
  <c r="AR9" i="52"/>
  <c r="BI9" i="52"/>
  <c r="BD9" i="52"/>
  <c r="S9" i="52"/>
  <c r="AF9" i="52"/>
  <c r="BA9" i="52"/>
  <c r="BP9" i="52"/>
  <c r="W9" i="52"/>
  <c r="X9" i="52"/>
  <c r="AW9" i="52"/>
  <c r="BQ9" i="52"/>
  <c r="BU13" i="52"/>
  <c r="W13" i="52"/>
  <c r="AM13" i="52"/>
  <c r="BD13" i="52"/>
  <c r="BT13" i="52"/>
  <c r="AE13" i="52"/>
  <c r="AZ13" i="52"/>
  <c r="AI13" i="52"/>
  <c r="BL13" i="52"/>
  <c r="AB13" i="52"/>
  <c r="AR13" i="52"/>
  <c r="BI13" i="52"/>
  <c r="S13" i="52"/>
  <c r="BH13" i="52"/>
  <c r="X13" i="52"/>
  <c r="AW13" i="52"/>
  <c r="BQ13" i="52"/>
  <c r="AK13" i="52"/>
  <c r="AX13" i="52"/>
  <c r="AV13" i="52"/>
  <c r="T13" i="52"/>
  <c r="AN13" i="52"/>
  <c r="BM13" i="52"/>
  <c r="BU17" i="52"/>
  <c r="AA17" i="52"/>
  <c r="AQ17" i="52"/>
  <c r="BH17" i="52"/>
  <c r="AI17" i="52"/>
  <c r="BD17" i="52"/>
  <c r="W17" i="52"/>
  <c r="AZ17" i="52"/>
  <c r="AB17" i="52"/>
  <c r="AR17" i="52"/>
  <c r="BI17" i="52"/>
  <c r="AE17" i="52"/>
  <c r="BP17" i="52"/>
  <c r="T17" i="52"/>
  <c r="AN17" i="52"/>
  <c r="BM17" i="52"/>
  <c r="AS17" i="52"/>
  <c r="AC17" i="52"/>
  <c r="BR17" i="52"/>
  <c r="AO17" i="52"/>
  <c r="S17" i="52"/>
  <c r="BL17" i="52"/>
  <c r="AJ17" i="52"/>
  <c r="BE17" i="52"/>
  <c r="BU21" i="52"/>
  <c r="AA21" i="52"/>
  <c r="AQ21" i="52"/>
  <c r="BH21" i="52"/>
  <c r="AE21" i="52"/>
  <c r="AZ21" i="52"/>
  <c r="BT21" i="52"/>
  <c r="AI21" i="52"/>
  <c r="BL21" i="52"/>
  <c r="AB21" i="52"/>
  <c r="AR21" i="52"/>
  <c r="BI21" i="52"/>
  <c r="S21" i="52"/>
  <c r="BD21" i="52"/>
  <c r="AJ21" i="52"/>
  <c r="BE21" i="52"/>
  <c r="BJ21" i="52"/>
  <c r="AK21" i="52"/>
  <c r="AG21" i="52"/>
  <c r="BN21" i="52"/>
  <c r="AV21" i="52"/>
  <c r="AF21" i="52"/>
  <c r="BA21" i="52"/>
  <c r="AA25" i="52"/>
  <c r="AQ25" i="52"/>
  <c r="BH25" i="52"/>
  <c r="W25" i="52"/>
  <c r="AV25" i="52"/>
  <c r="BP25" i="52"/>
  <c r="S25" i="52"/>
  <c r="AZ25" i="52"/>
  <c r="AB25" i="52"/>
  <c r="AN25" i="52"/>
  <c r="BA25" i="52"/>
  <c r="BM25" i="52"/>
  <c r="AE25" i="52"/>
  <c r="BL25" i="52"/>
  <c r="AD25" i="52"/>
  <c r="AU25" i="52"/>
  <c r="BK25" i="52"/>
  <c r="AS25" i="52"/>
  <c r="AC25" i="52"/>
  <c r="BR25" i="52"/>
  <c r="Y25" i="52"/>
  <c r="BF25" i="52"/>
  <c r="BD25" i="52"/>
  <c r="X25" i="52"/>
  <c r="AR25" i="52"/>
  <c r="BI25" i="52"/>
  <c r="AE29" i="52"/>
  <c r="AV29" i="52"/>
  <c r="BL29" i="52"/>
  <c r="W29" i="52"/>
  <c r="AQ29" i="52"/>
  <c r="BP29" i="52"/>
  <c r="AM29" i="52"/>
  <c r="BT29" i="52"/>
  <c r="AF29" i="52"/>
  <c r="AR29" i="52"/>
  <c r="BE29" i="52"/>
  <c r="BQ29" i="52"/>
  <c r="AA29" i="52"/>
  <c r="BH29" i="52"/>
  <c r="AH29" i="52"/>
  <c r="AY29" i="52"/>
  <c r="BO29" i="52"/>
  <c r="AS29" i="52"/>
  <c r="AK29" i="52"/>
  <c r="AX29" i="52"/>
  <c r="S29" i="52"/>
  <c r="BD29" i="52"/>
  <c r="AB29" i="52"/>
  <c r="AW29" i="52"/>
  <c r="BM29" i="52"/>
  <c r="AE31" i="52"/>
  <c r="AV31" i="52"/>
  <c r="BL31" i="52"/>
  <c r="S31" i="52"/>
  <c r="AM31" i="52"/>
  <c r="BH31" i="52"/>
  <c r="AA31" i="52"/>
  <c r="BD31" i="52"/>
  <c r="X31" i="52"/>
  <c r="AJ31" i="52"/>
  <c r="AY31" i="52"/>
  <c r="BM31" i="52"/>
  <c r="AI31" i="52"/>
  <c r="BT31" i="52"/>
  <c r="AB31" i="52"/>
  <c r="AR31" i="52"/>
  <c r="BI31" i="52"/>
  <c r="AG31" i="52"/>
  <c r="BN31" i="52"/>
  <c r="W31" i="52"/>
  <c r="BP31" i="52"/>
  <c r="T31" i="52"/>
  <c r="AN31" i="52"/>
  <c r="BE31" i="52"/>
  <c r="BU31" i="52"/>
  <c r="AE35" i="52"/>
  <c r="AV35" i="52"/>
  <c r="AI35" i="52"/>
  <c r="BD35" i="52"/>
  <c r="BT35" i="52"/>
  <c r="AM35" i="52"/>
  <c r="BL35" i="52"/>
  <c r="AD35" i="52"/>
  <c r="AR35" i="52"/>
  <c r="BE35" i="52"/>
  <c r="BQ35" i="52"/>
  <c r="W35" i="52"/>
  <c r="BH35" i="52"/>
  <c r="AF35" i="52"/>
  <c r="AW35" i="52"/>
  <c r="BM35" i="52"/>
  <c r="BJ35" i="52"/>
  <c r="U35" i="52"/>
  <c r="Y35" i="52"/>
  <c r="BF35" i="52"/>
  <c r="S35" i="52"/>
  <c r="AZ35" i="52"/>
  <c r="AB35" i="52"/>
  <c r="AU35" i="52"/>
  <c r="BK35" i="52"/>
  <c r="AC35" i="52"/>
  <c r="BR39" i="52"/>
  <c r="AS39" i="52"/>
  <c r="AK39" i="52"/>
  <c r="BI39" i="52"/>
  <c r="AU39" i="52"/>
  <c r="AF39" i="52"/>
  <c r="S39" i="52"/>
  <c r="AI39" i="52"/>
  <c r="BB39" i="52"/>
  <c r="BA39" i="52"/>
  <c r="AJ39" i="52"/>
  <c r="W39" i="52"/>
  <c r="AQ39" i="52"/>
  <c r="BH39" i="52"/>
  <c r="BN39" i="52"/>
  <c r="Y39" i="52"/>
  <c r="AC39" i="52"/>
  <c r="BE39" i="52"/>
  <c r="AN39" i="52"/>
  <c r="T39" i="52"/>
  <c r="AM39" i="52"/>
  <c r="BD39" i="52"/>
  <c r="BT39" i="52"/>
  <c r="BR43" i="52"/>
  <c r="AK43" i="52"/>
  <c r="AS43" i="52"/>
  <c r="BS43" i="52"/>
  <c r="BE43" i="52"/>
  <c r="AN43" i="52"/>
  <c r="AB43" i="52"/>
  <c r="BJ43" i="52"/>
  <c r="BQ43" i="52"/>
  <c r="AW43" i="52"/>
  <c r="AF43" i="52"/>
  <c r="S43" i="52"/>
  <c r="AI43" i="52"/>
  <c r="AZ43" i="52"/>
  <c r="BP43" i="52"/>
  <c r="AG43" i="52"/>
  <c r="BB43" i="52"/>
  <c r="BA43" i="52"/>
  <c r="AJ43" i="52"/>
  <c r="BU43" i="52"/>
  <c r="AE43" i="52"/>
  <c r="AV43" i="52"/>
  <c r="BL43" i="52"/>
  <c r="S44" i="52"/>
  <c r="W44" i="52"/>
  <c r="AA44" i="52"/>
  <c r="AE44" i="52"/>
  <c r="AI44" i="52"/>
  <c r="AM44" i="52"/>
  <c r="AQ44" i="52"/>
  <c r="AW44" i="52"/>
  <c r="BB44" i="52"/>
  <c r="BH44" i="52"/>
  <c r="BT44" i="52"/>
  <c r="BN44" i="52"/>
  <c r="U44" i="52"/>
  <c r="Z44" i="52"/>
  <c r="AF44" i="52"/>
  <c r="AK44" i="52"/>
  <c r="AP44" i="52"/>
  <c r="AX44" i="52"/>
  <c r="BE44" i="52"/>
  <c r="BU44" i="52"/>
  <c r="BM44" i="52"/>
  <c r="Y44" i="52"/>
  <c r="AG44" i="52"/>
  <c r="AN44" i="52"/>
  <c r="AV44" i="52"/>
  <c r="BF44" i="52"/>
  <c r="BQ44" i="52"/>
  <c r="X44" i="52"/>
  <c r="AD44" i="52"/>
  <c r="AL44" i="52"/>
  <c r="AS44" i="52"/>
  <c r="BD44" i="52"/>
  <c r="BR44" i="52"/>
  <c r="AC29" i="20"/>
  <c r="BB17" i="52"/>
  <c r="AO34" i="51"/>
  <c r="BI25" i="48"/>
  <c r="AU21" i="48"/>
  <c r="BS13" i="48"/>
  <c r="AL5" i="48"/>
  <c r="BR35" i="52"/>
  <c r="BJ29" i="52"/>
  <c r="BN9" i="52"/>
  <c r="Y5" i="52"/>
  <c r="BN26" i="51"/>
  <c r="BF31" i="48"/>
  <c r="AO30" i="51"/>
  <c r="AG22" i="51"/>
  <c r="AC6" i="51"/>
  <c r="BF35" i="48"/>
  <c r="BD25" i="48"/>
  <c r="AI17" i="48"/>
  <c r="AO5" i="48"/>
  <c r="BO22" i="21"/>
  <c r="BJ31" i="52"/>
  <c r="AX9" i="52"/>
  <c r="BJ5" i="52"/>
  <c r="AG30" i="51"/>
  <c r="AB44" i="48"/>
  <c r="U31" i="48"/>
  <c r="BT29" i="48"/>
  <c r="AM29" i="48"/>
  <c r="AK17" i="48"/>
  <c r="BT13" i="48"/>
  <c r="AV5" i="48"/>
  <c r="AK6" i="51"/>
  <c r="BO44" i="48"/>
  <c r="BJ31" i="48"/>
  <c r="AM21" i="48"/>
  <c r="AX17" i="48"/>
  <c r="BD9" i="48"/>
  <c r="BB9" i="48"/>
  <c r="BB31" i="52"/>
  <c r="BR21" i="48"/>
  <c r="S9" i="48"/>
  <c r="AD6" i="21"/>
  <c r="AS29" i="48"/>
  <c r="BF17" i="48"/>
  <c r="AA5" i="48"/>
  <c r="AS35" i="52"/>
  <c r="BD43" i="52"/>
  <c r="W43" i="52"/>
  <c r="AV39" i="52"/>
  <c r="AN35" i="52"/>
  <c r="AW31" i="52"/>
  <c r="BU29" i="52"/>
  <c r="AJ29" i="52"/>
  <c r="AW25" i="52"/>
  <c r="BM21" i="52"/>
  <c r="T21" i="52"/>
  <c r="BQ17" i="52"/>
  <c r="X17" i="52"/>
  <c r="BE13" i="52"/>
  <c r="BE9" i="52"/>
  <c r="BM5" i="52"/>
  <c r="T5" i="52"/>
  <c r="BQ42" i="51"/>
  <c r="AU42" i="51"/>
  <c r="Z42" i="51"/>
  <c r="BK38" i="51"/>
  <c r="AP38" i="51"/>
  <c r="T38" i="51"/>
  <c r="BU26" i="51"/>
  <c r="AR43" i="52"/>
  <c r="AB39" i="52"/>
  <c r="BQ39" i="52"/>
  <c r="V34" i="51"/>
  <c r="AR34" i="51"/>
  <c r="BM34" i="51"/>
  <c r="AB30" i="51"/>
  <c r="AW30" i="51"/>
  <c r="BS30" i="51"/>
  <c r="V26" i="51"/>
  <c r="AR26" i="51"/>
  <c r="BM26" i="51"/>
  <c r="AB22" i="51"/>
  <c r="AW22" i="51"/>
  <c r="BS22" i="51"/>
  <c r="V18" i="51"/>
  <c r="AR18" i="51"/>
  <c r="BM18" i="51"/>
  <c r="AB14" i="51"/>
  <c r="AW14" i="51"/>
  <c r="BS14" i="51"/>
  <c r="AB10" i="51"/>
  <c r="AY10" i="51"/>
  <c r="BS10" i="51"/>
  <c r="AM10" i="51"/>
  <c r="AY6" i="51"/>
  <c r="AD6" i="51"/>
  <c r="BF43" i="48"/>
  <c r="AJ16" i="21"/>
  <c r="BM16" i="21"/>
  <c r="S16" i="21"/>
  <c r="T20" i="21"/>
  <c r="AV12" i="21"/>
  <c r="BI44" i="52"/>
  <c r="AO44" i="52"/>
  <c r="AB44" i="52"/>
  <c r="U43" i="52"/>
  <c r="BJ39" i="52"/>
  <c r="AA35" i="52"/>
  <c r="AQ31" i="52"/>
  <c r="AI29" i="52"/>
  <c r="AI25" i="52"/>
  <c r="AM21" i="52"/>
  <c r="BT17" i="52"/>
  <c r="BP13" i="52"/>
  <c r="BU9" i="52"/>
  <c r="BJ9" i="52"/>
  <c r="BT5" i="52"/>
  <c r="AK26" i="51"/>
  <c r="AC22" i="51"/>
  <c r="BB18" i="51"/>
  <c r="T43" i="48"/>
  <c r="AF39" i="48"/>
  <c r="AI35" i="48"/>
  <c r="AY6" i="21"/>
  <c r="BU41" i="21"/>
  <c r="AD18" i="21"/>
  <c r="AX18" i="21"/>
  <c r="BA36" i="21"/>
  <c r="AJ36" i="21"/>
  <c r="BT36" i="21"/>
  <c r="BU36" i="21"/>
  <c r="AV20" i="20"/>
  <c r="BJ28" i="20"/>
  <c r="X40" i="21"/>
  <c r="AY40" i="21"/>
  <c r="BB40" i="21"/>
  <c r="BJ40" i="21"/>
  <c r="BR40" i="21"/>
  <c r="AO40" i="21"/>
  <c r="BE44" i="21"/>
  <c r="BL44" i="21"/>
  <c r="BN44" i="21"/>
  <c r="BQ44" i="21"/>
  <c r="AB44" i="21"/>
  <c r="AQ44" i="21"/>
  <c r="AR44" i="21"/>
  <c r="V33" i="48"/>
  <c r="Z39" i="48"/>
  <c r="AD11" i="48"/>
  <c r="AU37" i="48"/>
  <c r="BC44" i="48"/>
  <c r="BG5" i="48"/>
  <c r="BK11" i="48"/>
  <c r="BO9" i="48"/>
  <c r="W11" i="51"/>
  <c r="AI4" i="51"/>
  <c r="AM8" i="51"/>
  <c r="AZ10" i="51"/>
  <c r="BP34" i="51"/>
  <c r="BT6" i="51"/>
  <c r="V35" i="52"/>
  <c r="Z7" i="52"/>
  <c r="AD19" i="52"/>
  <c r="AH41" i="52"/>
  <c r="AL25" i="52"/>
  <c r="AP11" i="52"/>
  <c r="AU7" i="52"/>
  <c r="BC43" i="52"/>
  <c r="BG15" i="52"/>
  <c r="BK37" i="52"/>
  <c r="BO34" i="52"/>
  <c r="BT36" i="51"/>
  <c r="AS36" i="51"/>
  <c r="BB36" i="51"/>
  <c r="BM36" i="51"/>
  <c r="BE36" i="51"/>
  <c r="AW36" i="51"/>
  <c r="AN36" i="51"/>
  <c r="AF36" i="51"/>
  <c r="X36" i="51"/>
  <c r="BJ36" i="51"/>
  <c r="BO36" i="51"/>
  <c r="BC36" i="51"/>
  <c r="AR36" i="51"/>
  <c r="AH36" i="51"/>
  <c r="V36" i="51"/>
  <c r="AX36" i="51"/>
  <c r="AC36" i="51"/>
  <c r="BS36" i="51"/>
  <c r="BI36" i="51"/>
  <c r="AY36" i="51"/>
  <c r="AL36" i="51"/>
  <c r="AB36" i="51"/>
  <c r="BU36" i="51"/>
  <c r="BS40" i="51"/>
  <c r="Z40" i="51"/>
  <c r="AH40" i="51"/>
  <c r="AP40" i="51"/>
  <c r="AY40" i="51"/>
  <c r="BG40" i="51"/>
  <c r="BO40" i="51"/>
  <c r="T40" i="51"/>
  <c r="AD40" i="51"/>
  <c r="AN40" i="51"/>
  <c r="BA40" i="51"/>
  <c r="BK40" i="51"/>
  <c r="AC40" i="51"/>
  <c r="X40" i="51"/>
  <c r="AJ40" i="51"/>
  <c r="AU40" i="51"/>
  <c r="BE40" i="51"/>
  <c r="BQ40" i="51"/>
  <c r="S5" i="51"/>
  <c r="S7" i="51"/>
  <c r="S4" i="51"/>
  <c r="S11" i="51"/>
  <c r="S15" i="51"/>
  <c r="S17" i="51"/>
  <c r="S21" i="51"/>
  <c r="S23" i="51"/>
  <c r="S25" i="51"/>
  <c r="S27" i="51"/>
  <c r="S29" i="51"/>
  <c r="S31" i="51"/>
  <c r="S33" i="51"/>
  <c r="S35" i="51"/>
  <c r="S37" i="51"/>
  <c r="S19" i="51"/>
  <c r="S38" i="51"/>
  <c r="S41" i="51"/>
  <c r="S16" i="51"/>
  <c r="S24" i="51"/>
  <c r="S32" i="51"/>
  <c r="S44" i="51"/>
  <c r="S40" i="51"/>
  <c r="S42" i="51"/>
  <c r="S43" i="51"/>
  <c r="S20" i="51"/>
  <c r="S34" i="51"/>
  <c r="S9" i="51"/>
  <c r="S18" i="51"/>
  <c r="S22" i="51"/>
  <c r="S36" i="51"/>
  <c r="AE17" i="51"/>
  <c r="AE19" i="51"/>
  <c r="AE8" i="51"/>
  <c r="AE38" i="51"/>
  <c r="AE40" i="51"/>
  <c r="AE42" i="51"/>
  <c r="AE4" i="51"/>
  <c r="AE5" i="51"/>
  <c r="AE6" i="51"/>
  <c r="AE7" i="51"/>
  <c r="AE11" i="51"/>
  <c r="AE25" i="51"/>
  <c r="AE27" i="51"/>
  <c r="AE10" i="51"/>
  <c r="AE18" i="51"/>
  <c r="AE26" i="51"/>
  <c r="AE34" i="51"/>
  <c r="AE44" i="51"/>
  <c r="AE13" i="51"/>
  <c r="AE31" i="51"/>
  <c r="AE35" i="51"/>
  <c r="AE22" i="51"/>
  <c r="AE36" i="51"/>
  <c r="AE29" i="51"/>
  <c r="AE39" i="51"/>
  <c r="AE41" i="51"/>
  <c r="AE43" i="51"/>
  <c r="AE20" i="51"/>
  <c r="AE24" i="51"/>
  <c r="BN40" i="51"/>
  <c r="AG40" i="51"/>
  <c r="BF36" i="51"/>
  <c r="Y28" i="51"/>
  <c r="AO24" i="51"/>
  <c r="BF20" i="51"/>
  <c r="Y12" i="51"/>
  <c r="AX8" i="51"/>
  <c r="AX4" i="51"/>
  <c r="BO43" i="48"/>
  <c r="AH43" i="48"/>
  <c r="BG41" i="48"/>
  <c r="Z41" i="48"/>
  <c r="AP30" i="48"/>
  <c r="Z30" i="48"/>
  <c r="BO28" i="48"/>
  <c r="BG28" i="48"/>
  <c r="AY28" i="48"/>
  <c r="AP28" i="48"/>
  <c r="AH28" i="48"/>
  <c r="Z28" i="48"/>
  <c r="BS24" i="48"/>
  <c r="BK24" i="48"/>
  <c r="BC24" i="48"/>
  <c r="AU24" i="48"/>
  <c r="AL24" i="48"/>
  <c r="AD24" i="48"/>
  <c r="V24" i="48"/>
  <c r="BO20" i="48"/>
  <c r="BG20" i="48"/>
  <c r="AY20" i="48"/>
  <c r="AP20" i="48"/>
  <c r="AH20" i="48"/>
  <c r="Z20" i="48"/>
  <c r="BS16" i="48"/>
  <c r="BK16" i="48"/>
  <c r="BC16" i="48"/>
  <c r="AU16" i="48"/>
  <c r="AL16" i="48"/>
  <c r="AD16" i="48"/>
  <c r="V16" i="48"/>
  <c r="BO12" i="48"/>
  <c r="BG12" i="48"/>
  <c r="AY12" i="48"/>
  <c r="AP12" i="48"/>
  <c r="AH12" i="48"/>
  <c r="Z12" i="48"/>
  <c r="BS8" i="48"/>
  <c r="BK8" i="48"/>
  <c r="BC8" i="48"/>
  <c r="AU8" i="48"/>
  <c r="AL8" i="48"/>
  <c r="AD8" i="48"/>
  <c r="V8" i="48"/>
  <c r="BO4" i="48"/>
  <c r="BG4" i="48"/>
  <c r="AY4" i="48"/>
  <c r="AP4" i="48"/>
  <c r="AH4" i="48"/>
  <c r="Z4" i="48"/>
  <c r="AK40" i="51"/>
  <c r="BN36" i="51"/>
  <c r="AG28" i="51"/>
  <c r="BR4" i="51"/>
  <c r="BT44" i="51"/>
  <c r="BP44" i="51"/>
  <c r="BL44" i="51"/>
  <c r="AU44" i="48"/>
  <c r="AD44" i="48"/>
  <c r="BC43" i="48"/>
  <c r="BG42" i="48"/>
  <c r="V42" i="48"/>
  <c r="V41" i="48"/>
  <c r="AU40" i="48"/>
  <c r="V39" i="48"/>
  <c r="BR37" i="48"/>
  <c r="BB37" i="48"/>
  <c r="AK37" i="48"/>
  <c r="U37" i="48"/>
  <c r="AO33" i="48"/>
  <c r="BQ27" i="48"/>
  <c r="BI27" i="48"/>
  <c r="BA27" i="48"/>
  <c r="AR27" i="48"/>
  <c r="AJ27" i="48"/>
  <c r="AB27" i="48"/>
  <c r="T27" i="48"/>
  <c r="BO23" i="48"/>
  <c r="AY23" i="48"/>
  <c r="AH23" i="48"/>
  <c r="BS21" i="48"/>
  <c r="BC21" i="48"/>
  <c r="AL21" i="48"/>
  <c r="V21" i="48"/>
  <c r="BG19" i="48"/>
  <c r="AP19" i="48"/>
  <c r="Z19" i="48"/>
  <c r="BK17" i="48"/>
  <c r="AU17" i="48"/>
  <c r="AD17" i="48"/>
  <c r="AY15" i="48"/>
  <c r="BK13" i="48"/>
  <c r="AU13" i="48"/>
  <c r="AD13" i="48"/>
  <c r="BO11" i="48"/>
  <c r="AY11" i="48"/>
  <c r="AH11" i="48"/>
  <c r="BS9" i="48"/>
  <c r="BC9" i="48"/>
  <c r="AL9" i="48"/>
  <c r="V9" i="48"/>
  <c r="BG7" i="48"/>
  <c r="AP7" i="48"/>
  <c r="Z7" i="48"/>
  <c r="BK5" i="48"/>
  <c r="AU5" i="48"/>
  <c r="AD5" i="48"/>
  <c r="BJ40" i="51"/>
  <c r="AG24" i="51"/>
  <c r="AC8" i="51"/>
  <c r="AD43" i="48"/>
  <c r="BL37" i="48"/>
  <c r="U33" i="48"/>
  <c r="BP27" i="48"/>
  <c r="AV27" i="48"/>
  <c r="W27" i="48"/>
  <c r="AZ23" i="48"/>
  <c r="AE19" i="48"/>
  <c r="AZ11" i="48"/>
  <c r="AS11" i="48"/>
  <c r="BT7" i="48"/>
  <c r="AE7" i="48"/>
  <c r="AS40" i="51"/>
  <c r="BN16" i="51"/>
  <c r="BB8" i="51"/>
  <c r="AZ37" i="48"/>
  <c r="AS27" i="48"/>
  <c r="AG11" i="48"/>
  <c r="BK44" i="48"/>
  <c r="AU41" i="48"/>
  <c r="Z42" i="48"/>
  <c r="Z40" i="48"/>
  <c r="AP39" i="48"/>
  <c r="BM40" i="51"/>
  <c r="AR40" i="51"/>
  <c r="V40" i="51"/>
  <c r="Z36" i="51"/>
  <c r="AU36" i="51"/>
  <c r="BQ36" i="51"/>
  <c r="Z32" i="51"/>
  <c r="AU32" i="51"/>
  <c r="BQ32" i="51"/>
  <c r="Z28" i="51"/>
  <c r="AU28" i="51"/>
  <c r="BQ28" i="51"/>
  <c r="Z24" i="51"/>
  <c r="AU24" i="51"/>
  <c r="BQ24" i="51"/>
  <c r="Z20" i="51"/>
  <c r="AU20" i="51"/>
  <c r="BQ20" i="51"/>
  <c r="Z16" i="51"/>
  <c r="AU16" i="51"/>
  <c r="BQ16" i="51"/>
  <c r="X12" i="51"/>
  <c r="AU12" i="51"/>
  <c r="BO12" i="51"/>
  <c r="BP36" i="51"/>
  <c r="W36" i="51"/>
  <c r="AI34" i="51"/>
  <c r="AQ32" i="51"/>
  <c r="AZ30" i="51"/>
  <c r="BL28" i="51"/>
  <c r="S28" i="51"/>
  <c r="AA26" i="51"/>
  <c r="AM24" i="51"/>
  <c r="AV22" i="51"/>
  <c r="BD20" i="51"/>
  <c r="BP18" i="51"/>
  <c r="W18" i="51"/>
  <c r="AE16" i="51"/>
  <c r="AQ14" i="51"/>
  <c r="AZ12" i="51"/>
  <c r="BH10" i="51"/>
  <c r="S10" i="51"/>
  <c r="AP8" i="51"/>
  <c r="T8" i="51"/>
  <c r="BI4" i="51"/>
  <c r="AN4" i="51"/>
  <c r="U41" i="48"/>
  <c r="AA15" i="52"/>
  <c r="W11" i="52"/>
  <c r="BU11" i="52"/>
  <c r="BJ11" i="52"/>
  <c r="AA7" i="52"/>
  <c r="AZ43" i="51"/>
  <c r="BD42" i="51"/>
  <c r="AZ41" i="51"/>
  <c r="AZ40" i="51"/>
  <c r="AZ39" i="51"/>
  <c r="AZ38" i="51"/>
  <c r="AQ37" i="51"/>
  <c r="U36" i="51"/>
  <c r="AV33" i="51"/>
  <c r="U32" i="51"/>
  <c r="AQ29" i="51"/>
  <c r="BL27" i="51"/>
  <c r="AV25" i="51"/>
  <c r="AC24" i="51"/>
  <c r="AQ21" i="51"/>
  <c r="U20" i="51"/>
  <c r="AQ17" i="51"/>
  <c r="AM13" i="51"/>
  <c r="AV11" i="51"/>
  <c r="BD8" i="51"/>
  <c r="AM7" i="51"/>
  <c r="S6" i="51"/>
  <c r="AZ4" i="51"/>
  <c r="BO38" i="48"/>
  <c r="V38" i="48"/>
  <c r="BC36" i="48"/>
  <c r="BO35" i="48"/>
  <c r="BG34" i="48"/>
  <c r="V32" i="48"/>
  <c r="AH31" i="48"/>
  <c r="BK30" i="48"/>
  <c r="AH39" i="48"/>
  <c r="AO27" i="48"/>
  <c r="BF33" i="52"/>
  <c r="Y33" i="52"/>
  <c r="AO27" i="52"/>
  <c r="AO23" i="52"/>
  <c r="AO19" i="52"/>
  <c r="AO15" i="52"/>
  <c r="BF40" i="51"/>
  <c r="Y40" i="51"/>
  <c r="AO36" i="51"/>
  <c r="BF32" i="51"/>
  <c r="Y24" i="51"/>
  <c r="AO20" i="51"/>
  <c r="BF16" i="51"/>
  <c r="AO8" i="51"/>
  <c r="AO4" i="51"/>
  <c r="BG43" i="48"/>
  <c r="Z43" i="48"/>
  <c r="AY41" i="48"/>
  <c r="AU39" i="48"/>
  <c r="AL30" i="48"/>
  <c r="V30" i="48"/>
  <c r="BS26" i="48"/>
  <c r="BK26" i="48"/>
  <c r="BC26" i="48"/>
  <c r="AU26" i="48"/>
  <c r="AL26" i="48"/>
  <c r="AD26" i="48"/>
  <c r="V26" i="48"/>
  <c r="BO22" i="48"/>
  <c r="BG22" i="48"/>
  <c r="AY22" i="48"/>
  <c r="AP22" i="48"/>
  <c r="AH22" i="48"/>
  <c r="Z22" i="48"/>
  <c r="BS18" i="48"/>
  <c r="BK18" i="48"/>
  <c r="BC18" i="48"/>
  <c r="AU18" i="48"/>
  <c r="AL18" i="48"/>
  <c r="AD18" i="48"/>
  <c r="V18" i="48"/>
  <c r="BO14" i="48"/>
  <c r="BG14" i="48"/>
  <c r="AY14" i="48"/>
  <c r="AP14" i="48"/>
  <c r="AH14" i="48"/>
  <c r="Z14" i="48"/>
  <c r="BS10" i="48"/>
  <c r="BK10" i="48"/>
  <c r="BC10" i="48"/>
  <c r="AU10" i="48"/>
  <c r="AL10" i="48"/>
  <c r="AD10" i="48"/>
  <c r="V10" i="48"/>
  <c r="BO6" i="48"/>
  <c r="BG6" i="48"/>
  <c r="AY6" i="48"/>
  <c r="AP6" i="48"/>
  <c r="AH6" i="48"/>
  <c r="Z6" i="48"/>
  <c r="BF37" i="52"/>
  <c r="AK33" i="52"/>
  <c r="U40" i="51"/>
  <c r="AG36" i="51"/>
  <c r="BN12" i="51"/>
  <c r="BB4" i="51"/>
  <c r="AP44" i="48"/>
  <c r="Z44" i="48"/>
  <c r="AL43" i="48"/>
  <c r="AY42" i="48"/>
  <c r="BS41" i="48"/>
  <c r="AL40" i="48"/>
  <c r="BN37" i="48"/>
  <c r="AX37" i="48"/>
  <c r="AG37" i="48"/>
  <c r="BN33" i="48"/>
  <c r="BS29" i="48"/>
  <c r="BK29" i="48"/>
  <c r="BC29" i="48"/>
  <c r="AU29" i="48"/>
  <c r="AL29" i="48"/>
  <c r="AD29" i="48"/>
  <c r="V29" i="48"/>
  <c r="BO27" i="48"/>
  <c r="BG27" i="48"/>
  <c r="AY27" i="48"/>
  <c r="AP27" i="48"/>
  <c r="AH27" i="48"/>
  <c r="Z27" i="48"/>
  <c r="BS25" i="48"/>
  <c r="BK25" i="48"/>
  <c r="BC25" i="48"/>
  <c r="AU25" i="48"/>
  <c r="AL25" i="48"/>
  <c r="AD25" i="48"/>
  <c r="V25" i="48"/>
  <c r="BK23" i="48"/>
  <c r="AU23" i="48"/>
  <c r="AD23" i="48"/>
  <c r="BO21" i="48"/>
  <c r="AY21" i="48"/>
  <c r="AH21" i="48"/>
  <c r="BS19" i="48"/>
  <c r="BC19" i="48"/>
  <c r="AL19" i="48"/>
  <c r="V19" i="48"/>
  <c r="BG17" i="48"/>
  <c r="AP17" i="48"/>
  <c r="Z17" i="48"/>
  <c r="AH15" i="48"/>
  <c r="BG13" i="48"/>
  <c r="AP13" i="48"/>
  <c r="Z13" i="48"/>
  <c r="AU11" i="48"/>
  <c r="AY9" i="48"/>
  <c r="AH9" i="48"/>
  <c r="BS7" i="48"/>
  <c r="BC7" i="48"/>
  <c r="AL7" i="48"/>
  <c r="V7" i="48"/>
  <c r="AP5" i="48"/>
  <c r="Z5" i="48"/>
  <c r="BJ33" i="52"/>
  <c r="BS42" i="48"/>
  <c r="AV37" i="48"/>
  <c r="BL27" i="48"/>
  <c r="AM27" i="48"/>
  <c r="S27" i="48"/>
  <c r="AQ23" i="48"/>
  <c r="BL19" i="48"/>
  <c r="S11" i="48"/>
  <c r="BP11" i="48"/>
  <c r="AC11" i="48"/>
  <c r="BL7" i="48"/>
  <c r="W7" i="48"/>
  <c r="BN32" i="51"/>
  <c r="AG16" i="51"/>
  <c r="U8" i="51"/>
  <c r="AC23" i="52"/>
  <c r="BJ19" i="52"/>
  <c r="AK27" i="48"/>
  <c r="AX7" i="52"/>
  <c r="AO41" i="52"/>
  <c r="AS23" i="52"/>
  <c r="BB15" i="52"/>
  <c r="AK7" i="52"/>
  <c r="AX16" i="51"/>
  <c r="BR23" i="48"/>
  <c r="AK27" i="52"/>
  <c r="AO7" i="52"/>
  <c r="AG41" i="52"/>
  <c r="BD41" i="52"/>
  <c r="AA41" i="52"/>
  <c r="BT37" i="52"/>
  <c r="AM37" i="52"/>
  <c r="V37" i="52"/>
  <c r="BO36" i="52"/>
  <c r="AH36" i="52"/>
  <c r="BC35" i="52"/>
  <c r="AH34" i="52"/>
  <c r="BK33" i="52"/>
  <c r="AY33" i="52"/>
  <c r="AJ33" i="52"/>
  <c r="T33" i="52"/>
  <c r="BK32" i="52"/>
  <c r="AD32" i="52"/>
  <c r="AP31" i="52"/>
  <c r="BK30" i="52"/>
  <c r="AD30" i="52"/>
  <c r="AP29" i="52"/>
  <c r="BK28" i="52"/>
  <c r="AD28" i="52"/>
  <c r="BG27" i="52"/>
  <c r="AR27" i="52"/>
  <c r="AD27" i="52"/>
  <c r="AY26" i="52"/>
  <c r="BQ23" i="52"/>
  <c r="AU23" i="52"/>
  <c r="Z23" i="52"/>
  <c r="BA19" i="52"/>
  <c r="AJ15" i="52"/>
  <c r="BK11" i="52"/>
  <c r="T11" i="52"/>
  <c r="BQ7" i="52"/>
  <c r="BI40" i="51"/>
  <c r="AL40" i="51"/>
  <c r="BE41" i="52"/>
  <c r="BK39" i="52"/>
  <c r="AD36" i="51"/>
  <c r="BA36" i="51"/>
  <c r="AD32" i="51"/>
  <c r="AD28" i="51"/>
  <c r="AD24" i="51"/>
  <c r="AD20" i="51"/>
  <c r="AD16" i="51"/>
  <c r="AD12" i="51"/>
  <c r="AY12" i="51"/>
  <c r="BG8" i="51"/>
  <c r="BD36" i="51"/>
  <c r="W34" i="51"/>
  <c r="AE32" i="51"/>
  <c r="AQ30" i="51"/>
  <c r="AZ28" i="51"/>
  <c r="BH26" i="51"/>
  <c r="S26" i="51"/>
  <c r="AA24" i="51"/>
  <c r="AI22" i="51"/>
  <c r="AV20" i="51"/>
  <c r="BD18" i="51"/>
  <c r="BL16" i="51"/>
  <c r="W16" i="51"/>
  <c r="AE14" i="51"/>
  <c r="AM12" i="51"/>
  <c r="BH8" i="51"/>
  <c r="BE4" i="51"/>
  <c r="AI11" i="52"/>
  <c r="AM42" i="51"/>
  <c r="AI41" i="51"/>
  <c r="AM40" i="51"/>
  <c r="AI39" i="51"/>
  <c r="AI38" i="51"/>
  <c r="AE37" i="51"/>
  <c r="BD35" i="51"/>
  <c r="AE33" i="51"/>
  <c r="BD31" i="51"/>
  <c r="AM25" i="51"/>
  <c r="AE21" i="51"/>
  <c r="BD19" i="51"/>
  <c r="W17" i="51"/>
  <c r="S13" i="51"/>
  <c r="X13" i="20"/>
  <c r="X5" i="20"/>
  <c r="AX29" i="3"/>
  <c r="AW29" i="3"/>
  <c r="BM29" i="3"/>
  <c r="BT25" i="3"/>
  <c r="AG25" i="3"/>
  <c r="BI25" i="3"/>
  <c r="AC25" i="3"/>
  <c r="AH17" i="3"/>
  <c r="AP17" i="3"/>
  <c r="BE17" i="3"/>
  <c r="AF13" i="3"/>
  <c r="BA13" i="3"/>
  <c r="BQ13" i="3"/>
  <c r="BI33" i="3"/>
  <c r="BQ33" i="3"/>
  <c r="BA33" i="3"/>
  <c r="BT13" i="20"/>
  <c r="BQ13" i="20"/>
  <c r="AX17" i="20"/>
  <c r="BI17" i="20"/>
  <c r="AK37" i="20"/>
  <c r="BC37" i="20"/>
  <c r="BR37" i="20"/>
  <c r="AU41" i="21"/>
  <c r="AU37" i="21"/>
  <c r="AU6" i="21"/>
  <c r="AU32" i="21"/>
  <c r="AU18" i="21"/>
  <c r="E6" i="21"/>
  <c r="U40" i="21"/>
  <c r="U32" i="21"/>
  <c r="U22" i="21"/>
  <c r="U14" i="21"/>
  <c r="U19" i="21"/>
  <c r="U24" i="21"/>
  <c r="E8" i="21"/>
  <c r="W18" i="21"/>
  <c r="W37" i="21"/>
  <c r="W16" i="21"/>
  <c r="W8" i="21"/>
  <c r="W26" i="21"/>
  <c r="W14" i="21"/>
  <c r="W22" i="21"/>
  <c r="Y42" i="21"/>
  <c r="Y44" i="21"/>
  <c r="Y36" i="21"/>
  <c r="E10" i="21"/>
  <c r="Y9" i="21"/>
  <c r="Y31" i="21"/>
  <c r="Y21" i="21"/>
  <c r="AA14" i="21"/>
  <c r="AA41" i="21"/>
  <c r="E12" i="21"/>
  <c r="AA37" i="21"/>
  <c r="AA6" i="21"/>
  <c r="AA26" i="21"/>
  <c r="AA8" i="21"/>
  <c r="AC44" i="21"/>
  <c r="AC16" i="21"/>
  <c r="AC20" i="21"/>
  <c r="AC40" i="21"/>
  <c r="AC21" i="21"/>
  <c r="AC22" i="21"/>
  <c r="AC27" i="21"/>
  <c r="E14" i="21"/>
  <c r="AC32" i="21"/>
  <c r="E16" i="21"/>
  <c r="AE37" i="21"/>
  <c r="AE24" i="21"/>
  <c r="AE38" i="21"/>
  <c r="AE43" i="21"/>
  <c r="AE35" i="21"/>
  <c r="E18" i="21"/>
  <c r="AG32" i="21"/>
  <c r="AG13" i="21"/>
  <c r="AG6" i="21"/>
  <c r="AG44" i="21"/>
  <c r="AG35" i="21"/>
  <c r="AG11" i="21"/>
  <c r="AI30" i="21"/>
  <c r="AI37" i="21"/>
  <c r="AK44" i="21"/>
  <c r="AK19" i="21"/>
  <c r="AK22" i="21"/>
  <c r="AK23" i="21"/>
  <c r="AK32" i="21"/>
  <c r="AK21" i="21"/>
  <c r="AK16" i="21"/>
  <c r="AK17" i="21"/>
  <c r="AK18" i="21"/>
  <c r="AK20" i="21"/>
  <c r="E22" i="21"/>
  <c r="BU24" i="21"/>
  <c r="BB24" i="21"/>
  <c r="BC24" i="21"/>
  <c r="BJ24" i="21"/>
  <c r="BA26" i="21"/>
  <c r="BM26" i="21"/>
  <c r="BN26" i="21"/>
  <c r="AQ26" i="21"/>
  <c r="AV26" i="21"/>
  <c r="AD28" i="21"/>
  <c r="BC28" i="21"/>
  <c r="AP30" i="21"/>
  <c r="AO30" i="21"/>
  <c r="S30" i="21"/>
  <c r="BU7" i="48"/>
  <c r="BJ7" i="48"/>
  <c r="AV7" i="48"/>
  <c r="BU15" i="48"/>
  <c r="BF15" i="48"/>
  <c r="BD15" i="48"/>
  <c r="BU23" i="48"/>
  <c r="BB23" i="48"/>
  <c r="BN23" i="48"/>
  <c r="U23" i="48"/>
  <c r="AI23" i="48"/>
  <c r="BP23" i="48"/>
  <c r="AA33" i="48"/>
  <c r="S33" i="48"/>
  <c r="AI33" i="48"/>
  <c r="BP33" i="48"/>
  <c r="BJ33" i="48"/>
  <c r="AS33" i="48"/>
  <c r="BB33" i="48"/>
  <c r="AB41" i="48"/>
  <c r="AJ41" i="48"/>
  <c r="BQ41" i="48"/>
  <c r="AK41" i="48"/>
  <c r="BR41" i="48"/>
  <c r="AC41" i="48"/>
  <c r="BA41" i="48"/>
  <c r="BB41" i="48"/>
  <c r="V34" i="48"/>
  <c r="V36" i="48"/>
  <c r="V37" i="48"/>
  <c r="Z31" i="48"/>
  <c r="Z32" i="48"/>
  <c r="Z35" i="48"/>
  <c r="Z36" i="48"/>
  <c r="Z38" i="48"/>
  <c r="Z34" i="48"/>
  <c r="AH32" i="48"/>
  <c r="AH35" i="48"/>
  <c r="AH40" i="48"/>
  <c r="AH38" i="48"/>
  <c r="AP31" i="48"/>
  <c r="AP32" i="48"/>
  <c r="AP34" i="48"/>
  <c r="AP36" i="48"/>
  <c r="AP40" i="48"/>
  <c r="AY35" i="48"/>
  <c r="AY38" i="48"/>
  <c r="AY36" i="48"/>
  <c r="AY31" i="48"/>
  <c r="AY34" i="48"/>
  <c r="BG30" i="48"/>
  <c r="BG31" i="48"/>
  <c r="BG32" i="48"/>
  <c r="BG36" i="48"/>
  <c r="BG40" i="48"/>
  <c r="BG35" i="48"/>
  <c r="BG38" i="48"/>
  <c r="BO30" i="48"/>
  <c r="BO31" i="48"/>
  <c r="BO36" i="48"/>
  <c r="BO32" i="48"/>
  <c r="BO40" i="48"/>
  <c r="BO34" i="48"/>
  <c r="BR11" i="48"/>
  <c r="AO11" i="48"/>
  <c r="BJ11" i="48"/>
  <c r="BH11" i="48"/>
  <c r="AA11" i="48"/>
  <c r="BU19" i="48"/>
  <c r="Y19" i="48"/>
  <c r="BJ19" i="48"/>
  <c r="AM19" i="48"/>
  <c r="BT19" i="48"/>
  <c r="BU27" i="48"/>
  <c r="U27" i="48"/>
  <c r="BB27" i="48"/>
  <c r="AA27" i="48"/>
  <c r="AQ27" i="48"/>
  <c r="BH27" i="48"/>
  <c r="Z37" i="48"/>
  <c r="AQ37" i="48"/>
  <c r="BH37" i="48"/>
  <c r="AI37" i="48"/>
  <c r="W37" i="48"/>
  <c r="BD37" i="48"/>
  <c r="AD34" i="48"/>
  <c r="AD36" i="48"/>
  <c r="AD38" i="48"/>
  <c r="AD33" i="48"/>
  <c r="AD37" i="48"/>
  <c r="AD32" i="48"/>
  <c r="AL34" i="48"/>
  <c r="AL36" i="48"/>
  <c r="AL37" i="48"/>
  <c r="AL38" i="48"/>
  <c r="AL33" i="48"/>
  <c r="AU33" i="48"/>
  <c r="AU38" i="48"/>
  <c r="BC32" i="48"/>
  <c r="BC38" i="48"/>
  <c r="BC37" i="48"/>
  <c r="BC33" i="48"/>
  <c r="BC34" i="48"/>
  <c r="BC42" i="48"/>
  <c r="BC30" i="48"/>
  <c r="BK32" i="48"/>
  <c r="BK38" i="48"/>
  <c r="BK34" i="48"/>
  <c r="BK41" i="48"/>
  <c r="BK36" i="48"/>
  <c r="BK37" i="48"/>
  <c r="BS32" i="48"/>
  <c r="BS37" i="48"/>
  <c r="BS38" i="48"/>
  <c r="BS33" i="48"/>
  <c r="BS30" i="48"/>
  <c r="BS34" i="48"/>
  <c r="BS40" i="48"/>
  <c r="BU4" i="51"/>
  <c r="V4" i="51"/>
  <c r="AD4" i="51"/>
  <c r="AL4" i="51"/>
  <c r="AU4" i="51"/>
  <c r="BC4" i="51"/>
  <c r="BK4" i="51"/>
  <c r="BS4" i="51"/>
  <c r="Z4" i="51"/>
  <c r="AJ4" i="51"/>
  <c r="AW4" i="51"/>
  <c r="BG4" i="51"/>
  <c r="BQ4" i="51"/>
  <c r="AC4" i="51"/>
  <c r="T4" i="51"/>
  <c r="AF4" i="51"/>
  <c r="AP4" i="51"/>
  <c r="BA4" i="51"/>
  <c r="BM4" i="51"/>
  <c r="BT8" i="51"/>
  <c r="BJ8" i="51"/>
  <c r="BR8" i="51"/>
  <c r="V8" i="51"/>
  <c r="AD8" i="51"/>
  <c r="AL8" i="51"/>
  <c r="AU8" i="51"/>
  <c r="BC8" i="51"/>
  <c r="BS8" i="51"/>
  <c r="BK8" i="51"/>
  <c r="X8" i="51"/>
  <c r="AH8" i="51"/>
  <c r="AR8" i="51"/>
  <c r="BE8" i="51"/>
  <c r="BU8" i="51"/>
  <c r="BI8" i="51"/>
  <c r="BN8" i="51"/>
  <c r="AB8" i="51"/>
  <c r="AN8" i="51"/>
  <c r="AY8" i="51"/>
  <c r="BO8" i="51"/>
  <c r="BT12" i="51"/>
  <c r="AC12" i="51"/>
  <c r="BJ12" i="51"/>
  <c r="AS12" i="51"/>
  <c r="BB12" i="51"/>
  <c r="BQ12" i="51"/>
  <c r="BI12" i="51"/>
  <c r="BA12" i="51"/>
  <c r="AR12" i="51"/>
  <c r="AJ12" i="51"/>
  <c r="AB12" i="51"/>
  <c r="T12" i="51"/>
  <c r="U12" i="51"/>
  <c r="BM12" i="51"/>
  <c r="BC12" i="51"/>
  <c r="AP12" i="51"/>
  <c r="AF12" i="51"/>
  <c r="V12" i="51"/>
  <c r="BR12" i="51"/>
  <c r="BS12" i="51"/>
  <c r="BG12" i="51"/>
  <c r="AW12" i="51"/>
  <c r="AL12" i="51"/>
  <c r="Z12" i="51"/>
  <c r="BT16" i="51"/>
  <c r="AK16" i="51"/>
  <c r="BR16" i="51"/>
  <c r="AC16" i="51"/>
  <c r="BB16" i="51"/>
  <c r="BU16" i="51"/>
  <c r="BM16" i="51"/>
  <c r="BE16" i="51"/>
  <c r="AW16" i="51"/>
  <c r="AN16" i="51"/>
  <c r="AF16" i="51"/>
  <c r="X16" i="51"/>
  <c r="U16" i="51"/>
  <c r="BS16" i="51"/>
  <c r="BI16" i="51"/>
  <c r="AY16" i="51"/>
  <c r="AL16" i="51"/>
  <c r="AB16" i="51"/>
  <c r="BJ16" i="51"/>
  <c r="BO16" i="51"/>
  <c r="BC16" i="51"/>
  <c r="AR16" i="51"/>
  <c r="AH16" i="51"/>
  <c r="V16" i="51"/>
  <c r="BT20" i="51"/>
  <c r="AS20" i="51"/>
  <c r="BB20" i="51"/>
  <c r="BM20" i="51"/>
  <c r="BE20" i="51"/>
  <c r="AW20" i="51"/>
  <c r="AN20" i="51"/>
  <c r="AF20" i="51"/>
  <c r="X20" i="51"/>
  <c r="BJ20" i="51"/>
  <c r="BO20" i="51"/>
  <c r="BC20" i="51"/>
  <c r="AR20" i="51"/>
  <c r="AH20" i="51"/>
  <c r="V20" i="51"/>
  <c r="AX20" i="51"/>
  <c r="AC20" i="51"/>
  <c r="BS20" i="51"/>
  <c r="BI20" i="51"/>
  <c r="AY20" i="51"/>
  <c r="AL20" i="51"/>
  <c r="AB20" i="51"/>
  <c r="BU20" i="51"/>
  <c r="BT24" i="51"/>
  <c r="AS24" i="51"/>
  <c r="U24" i="51"/>
  <c r="BJ24" i="51"/>
  <c r="BM24" i="51"/>
  <c r="BE24" i="51"/>
  <c r="AW24" i="51"/>
  <c r="AN24" i="51"/>
  <c r="AF24" i="51"/>
  <c r="X24" i="51"/>
  <c r="AK24" i="51"/>
  <c r="BS24" i="51"/>
  <c r="BI24" i="51"/>
  <c r="AY24" i="51"/>
  <c r="AL24" i="51"/>
  <c r="AB24" i="51"/>
  <c r="BN24" i="51"/>
  <c r="BR24" i="51"/>
  <c r="BO24" i="51"/>
  <c r="BC24" i="51"/>
  <c r="AR24" i="51"/>
  <c r="AH24" i="51"/>
  <c r="V24" i="51"/>
  <c r="BU24" i="51"/>
  <c r="BT28" i="51"/>
  <c r="AS28" i="51"/>
  <c r="AC28" i="51"/>
  <c r="BR28" i="51"/>
  <c r="BM28" i="51"/>
  <c r="BE28" i="51"/>
  <c r="AW28" i="51"/>
  <c r="AN28" i="51"/>
  <c r="AF28" i="51"/>
  <c r="X28" i="51"/>
  <c r="U28" i="51"/>
  <c r="BO28" i="51"/>
  <c r="BC28" i="51"/>
  <c r="AR28" i="51"/>
  <c r="AH28" i="51"/>
  <c r="V28" i="51"/>
  <c r="BB28" i="51"/>
  <c r="BS28" i="51"/>
  <c r="BI28" i="51"/>
  <c r="AY28" i="51"/>
  <c r="AL28" i="51"/>
  <c r="AB28" i="51"/>
  <c r="BU28" i="51"/>
  <c r="BT32" i="51"/>
  <c r="AS32" i="51"/>
  <c r="AK32" i="51"/>
  <c r="BM32" i="51"/>
  <c r="BE32" i="51"/>
  <c r="AW32" i="51"/>
  <c r="AN32" i="51"/>
  <c r="AF32" i="51"/>
  <c r="X32" i="51"/>
  <c r="BJ32" i="51"/>
  <c r="BS32" i="51"/>
  <c r="BI32" i="51"/>
  <c r="AY32" i="51"/>
  <c r="AL32" i="51"/>
  <c r="AB32" i="51"/>
  <c r="AX32" i="51"/>
  <c r="AC32" i="51"/>
  <c r="BO32" i="51"/>
  <c r="BC32" i="51"/>
  <c r="AR32" i="51"/>
  <c r="AH32" i="51"/>
  <c r="V32" i="51"/>
  <c r="BU32" i="51"/>
  <c r="W7" i="51"/>
  <c r="W9" i="51"/>
  <c r="W13" i="51"/>
  <c r="W39" i="51"/>
  <c r="W41" i="51"/>
  <c r="W43" i="51"/>
  <c r="W33" i="51"/>
  <c r="W35" i="51"/>
  <c r="W14" i="51"/>
  <c r="W22" i="51"/>
  <c r="W30" i="51"/>
  <c r="W44" i="51"/>
  <c r="W5" i="51"/>
  <c r="W23" i="51"/>
  <c r="W29" i="51"/>
  <c r="W10" i="51"/>
  <c r="W24" i="51"/>
  <c r="W28" i="51"/>
  <c r="W4" i="51"/>
  <c r="W6" i="51"/>
  <c r="W8" i="51"/>
  <c r="W21" i="51"/>
  <c r="W31" i="51"/>
  <c r="W37" i="51"/>
  <c r="W12" i="51"/>
  <c r="W26" i="51"/>
  <c r="AA4" i="51"/>
  <c r="AA6" i="51"/>
  <c r="AA8" i="51"/>
  <c r="AA9" i="51"/>
  <c r="AA11" i="51"/>
  <c r="AA13" i="51"/>
  <c r="AA5" i="51"/>
  <c r="AA21" i="51"/>
  <c r="AA23" i="51"/>
  <c r="AA37" i="51"/>
  <c r="AA39" i="51"/>
  <c r="AA42" i="51"/>
  <c r="AA12" i="51"/>
  <c r="AA20" i="51"/>
  <c r="AA28" i="51"/>
  <c r="AA36" i="51"/>
  <c r="AA44" i="51"/>
  <c r="AA7" i="51"/>
  <c r="AA17" i="51"/>
  <c r="AA19" i="51"/>
  <c r="AA25" i="51"/>
  <c r="AA14" i="51"/>
  <c r="AA18" i="51"/>
  <c r="AA32" i="51"/>
  <c r="AA27" i="51"/>
  <c r="AA33" i="51"/>
  <c r="AA38" i="51"/>
  <c r="AA40" i="51"/>
  <c r="AA16" i="51"/>
  <c r="AA30" i="51"/>
  <c r="AA34" i="51"/>
  <c r="AI5" i="51"/>
  <c r="AI7" i="51"/>
  <c r="AI6" i="51"/>
  <c r="AI19" i="51"/>
  <c r="AI21" i="51"/>
  <c r="AI23" i="51"/>
  <c r="AI25" i="51"/>
  <c r="AI27" i="51"/>
  <c r="AI29" i="51"/>
  <c r="AI31" i="51"/>
  <c r="AI33" i="51"/>
  <c r="AI35" i="51"/>
  <c r="AI37" i="51"/>
  <c r="AI8" i="51"/>
  <c r="AI13" i="51"/>
  <c r="AI15" i="51"/>
  <c r="AI17" i="51"/>
  <c r="AI40" i="51"/>
  <c r="AI43" i="51"/>
  <c r="AI16" i="51"/>
  <c r="AI24" i="51"/>
  <c r="AI32" i="51"/>
  <c r="AI44" i="51"/>
  <c r="AI9" i="51"/>
  <c r="AI11" i="51"/>
  <c r="AI12" i="51"/>
  <c r="AI26" i="51"/>
  <c r="AI30" i="51"/>
  <c r="AI42" i="51"/>
  <c r="AI10" i="51"/>
  <c r="AI14" i="51"/>
  <c r="AI28" i="51"/>
  <c r="AM4" i="51"/>
  <c r="AM11" i="51"/>
  <c r="AM17" i="51"/>
  <c r="AM39" i="51"/>
  <c r="AM41" i="51"/>
  <c r="AM43" i="51"/>
  <c r="AM9" i="51"/>
  <c r="AM29" i="51"/>
  <c r="AM31" i="51"/>
  <c r="AM38" i="51"/>
  <c r="AM14" i="51"/>
  <c r="AM22" i="51"/>
  <c r="AM30" i="51"/>
  <c r="AM44" i="51"/>
  <c r="AM21" i="51"/>
  <c r="AM33" i="51"/>
  <c r="AM37" i="51"/>
  <c r="AM16" i="51"/>
  <c r="AM20" i="51"/>
  <c r="AM34" i="51"/>
  <c r="AM23" i="51"/>
  <c r="AM18" i="51"/>
  <c r="AM32" i="51"/>
  <c r="AM36" i="51"/>
  <c r="AQ4" i="51"/>
  <c r="AQ6" i="51"/>
  <c r="AQ8" i="51"/>
  <c r="AQ9" i="51"/>
  <c r="AQ11" i="51"/>
  <c r="AQ13" i="51"/>
  <c r="AQ7" i="51"/>
  <c r="AQ19" i="51"/>
  <c r="AQ33" i="51"/>
  <c r="AQ35" i="51"/>
  <c r="AQ41" i="51"/>
  <c r="AQ12" i="51"/>
  <c r="AQ20" i="51"/>
  <c r="AQ28" i="51"/>
  <c r="AQ36" i="51"/>
  <c r="AQ44" i="51"/>
  <c r="AQ27" i="51"/>
  <c r="AQ38" i="51"/>
  <c r="AQ39" i="51"/>
  <c r="AQ40" i="51"/>
  <c r="AQ42" i="51"/>
  <c r="AQ10" i="51"/>
  <c r="AQ24" i="51"/>
  <c r="AQ5" i="51"/>
  <c r="AQ25" i="51"/>
  <c r="AQ22" i="51"/>
  <c r="AQ26" i="51"/>
  <c r="AV17" i="51"/>
  <c r="AV5" i="51"/>
  <c r="AV9" i="51"/>
  <c r="AV13" i="51"/>
  <c r="AV38" i="51"/>
  <c r="AV40" i="51"/>
  <c r="AV42" i="51"/>
  <c r="AV21" i="51"/>
  <c r="AV23" i="51"/>
  <c r="AV37" i="51"/>
  <c r="AV39" i="51"/>
  <c r="AV10" i="51"/>
  <c r="AV18" i="51"/>
  <c r="AV26" i="51"/>
  <c r="AV34" i="51"/>
  <c r="AV4" i="51"/>
  <c r="AV6" i="51"/>
  <c r="AV8" i="51"/>
  <c r="AV29" i="51"/>
  <c r="AV41" i="51"/>
  <c r="AV43" i="51"/>
  <c r="AV14" i="51"/>
  <c r="AV28" i="51"/>
  <c r="AV32" i="51"/>
  <c r="AV7" i="51"/>
  <c r="AV19" i="51"/>
  <c r="AV31" i="51"/>
  <c r="AV35" i="51"/>
  <c r="AV12" i="51"/>
  <c r="AV16" i="51"/>
  <c r="AV30" i="51"/>
  <c r="AZ5" i="51"/>
  <c r="AZ7" i="51"/>
  <c r="AZ15" i="51"/>
  <c r="AZ8" i="51"/>
  <c r="AZ19" i="51"/>
  <c r="AZ21" i="51"/>
  <c r="AZ23" i="51"/>
  <c r="AZ25" i="51"/>
  <c r="AZ27" i="51"/>
  <c r="AZ29" i="51"/>
  <c r="AZ31" i="51"/>
  <c r="AZ33" i="51"/>
  <c r="AZ35" i="51"/>
  <c r="AZ37" i="51"/>
  <c r="AZ42" i="51"/>
  <c r="AZ16" i="51"/>
  <c r="AZ24" i="51"/>
  <c r="AZ32" i="51"/>
  <c r="AZ18" i="51"/>
  <c r="AZ22" i="51"/>
  <c r="AZ36" i="51"/>
  <c r="AZ11" i="51"/>
  <c r="AZ13" i="51"/>
  <c r="AZ17" i="51"/>
  <c r="AZ20" i="51"/>
  <c r="AZ34" i="51"/>
  <c r="BD6" i="51"/>
  <c r="BD39" i="51"/>
  <c r="BD41" i="51"/>
  <c r="BD43" i="51"/>
  <c r="BD4" i="51"/>
  <c r="BD11" i="51"/>
  <c r="BD25" i="51"/>
  <c r="BD27" i="51"/>
  <c r="BD40" i="51"/>
  <c r="BD14" i="51"/>
  <c r="BD22" i="51"/>
  <c r="BD30" i="51"/>
  <c r="BD23" i="51"/>
  <c r="BD12" i="51"/>
  <c r="BD26" i="51"/>
  <c r="BD9" i="51"/>
  <c r="BD21" i="51"/>
  <c r="BD33" i="51"/>
  <c r="BD37" i="51"/>
  <c r="BD38" i="51"/>
  <c r="BD10" i="51"/>
  <c r="BD24" i="51"/>
  <c r="BD28" i="51"/>
  <c r="BH4" i="51"/>
  <c r="BH6" i="51"/>
  <c r="BH9" i="51"/>
  <c r="BH11" i="51"/>
  <c r="BH13" i="51"/>
  <c r="BH17" i="51"/>
  <c r="BH5" i="51"/>
  <c r="BH7" i="51"/>
  <c r="BH29" i="51"/>
  <c r="BH31" i="51"/>
  <c r="BH38" i="51"/>
  <c r="BH43" i="51"/>
  <c r="BH12" i="51"/>
  <c r="BH20" i="51"/>
  <c r="BH28" i="51"/>
  <c r="BH36" i="51"/>
  <c r="BH19" i="51"/>
  <c r="BH25" i="51"/>
  <c r="BH35" i="51"/>
  <c r="BH16" i="51"/>
  <c r="BH30" i="51"/>
  <c r="BH34" i="51"/>
  <c r="BH27" i="51"/>
  <c r="BH39" i="51"/>
  <c r="BH40" i="51"/>
  <c r="BH41" i="51"/>
  <c r="BH42" i="51"/>
  <c r="BH14" i="51"/>
  <c r="BH18" i="51"/>
  <c r="BH32" i="51"/>
  <c r="BL17" i="51"/>
  <c r="BL4" i="51"/>
  <c r="BL7" i="51"/>
  <c r="BL11" i="51"/>
  <c r="BL38" i="51"/>
  <c r="BL40" i="51"/>
  <c r="BL42" i="51"/>
  <c r="BL6" i="51"/>
  <c r="BL13" i="51"/>
  <c r="BL19" i="51"/>
  <c r="BL33" i="51"/>
  <c r="BL35" i="51"/>
  <c r="BL41" i="51"/>
  <c r="BL10" i="51"/>
  <c r="BL18" i="51"/>
  <c r="BL26" i="51"/>
  <c r="BL34" i="51"/>
  <c r="BL5" i="51"/>
  <c r="BL21" i="51"/>
  <c r="BL31" i="51"/>
  <c r="BL37" i="51"/>
  <c r="BL20" i="51"/>
  <c r="BL24" i="51"/>
  <c r="BL23" i="51"/>
  <c r="BL29" i="51"/>
  <c r="BL43" i="51"/>
  <c r="BL8" i="51"/>
  <c r="BL22" i="51"/>
  <c r="BL36" i="51"/>
  <c r="BP5" i="51"/>
  <c r="BP7" i="51"/>
  <c r="BP9" i="51"/>
  <c r="BP13" i="51"/>
  <c r="BP19" i="51"/>
  <c r="BP21" i="51"/>
  <c r="BP23" i="51"/>
  <c r="BP25" i="51"/>
  <c r="BP27" i="51"/>
  <c r="BP29" i="51"/>
  <c r="BP31" i="51"/>
  <c r="BP33" i="51"/>
  <c r="BP35" i="51"/>
  <c r="BP37" i="51"/>
  <c r="BP17" i="51"/>
  <c r="BP39" i="51"/>
  <c r="BP8" i="51"/>
  <c r="BP16" i="51"/>
  <c r="BP24" i="51"/>
  <c r="BP32" i="51"/>
  <c r="BP10" i="51"/>
  <c r="BP14" i="51"/>
  <c r="BP28" i="51"/>
  <c r="BP4" i="51"/>
  <c r="BP6" i="51"/>
  <c r="BP12" i="51"/>
  <c r="BP26" i="51"/>
  <c r="BP30" i="51"/>
  <c r="BT5" i="51"/>
  <c r="BT39" i="51"/>
  <c r="BT41" i="51"/>
  <c r="BT43" i="51"/>
  <c r="BT42" i="51"/>
  <c r="BT7" i="51"/>
  <c r="BT38" i="51"/>
  <c r="BT40" i="51"/>
  <c r="BU7" i="52"/>
  <c r="W7" i="52"/>
  <c r="AM7" i="52"/>
  <c r="BD7" i="52"/>
  <c r="BT7" i="52"/>
  <c r="AI7" i="52"/>
  <c r="BH7" i="52"/>
  <c r="X7" i="52"/>
  <c r="AF7" i="52"/>
  <c r="AN7" i="52"/>
  <c r="AW7" i="52"/>
  <c r="BE7" i="52"/>
  <c r="BM7" i="52"/>
  <c r="AE7" i="52"/>
  <c r="BL7" i="52"/>
  <c r="AR7" i="52"/>
  <c r="AS7" i="52"/>
  <c r="BR7" i="52"/>
  <c r="S7" i="52"/>
  <c r="AV7" i="52"/>
  <c r="AB7" i="52"/>
  <c r="BI7" i="52"/>
  <c r="BR11" i="52"/>
  <c r="U11" i="52"/>
  <c r="BB11" i="52"/>
  <c r="BL11" i="52"/>
  <c r="AV11" i="52"/>
  <c r="AE11" i="52"/>
  <c r="AS11" i="52"/>
  <c r="BH11" i="52"/>
  <c r="AM11" i="52"/>
  <c r="S11" i="52"/>
  <c r="X11" i="52"/>
  <c r="AF11" i="52"/>
  <c r="AN11" i="52"/>
  <c r="AW11" i="52"/>
  <c r="BE11" i="52"/>
  <c r="BM11" i="52"/>
  <c r="AG11" i="52"/>
  <c r="BT11" i="52"/>
  <c r="AQ11" i="52"/>
  <c r="AB11" i="52"/>
  <c r="BI11" i="52"/>
  <c r="AK11" i="52"/>
  <c r="BD11" i="52"/>
  <c r="AA11" i="52"/>
  <c r="AR11" i="52"/>
  <c r="BU15" i="52"/>
  <c r="W15" i="52"/>
  <c r="AM15" i="52"/>
  <c r="BD15" i="52"/>
  <c r="BT15" i="52"/>
  <c r="S15" i="52"/>
  <c r="AQ15" i="52"/>
  <c r="BL15" i="52"/>
  <c r="X15" i="52"/>
  <c r="AF15" i="52"/>
  <c r="AN15" i="52"/>
  <c r="AW15" i="52"/>
  <c r="BE15" i="52"/>
  <c r="BM15" i="52"/>
  <c r="BJ15" i="52"/>
  <c r="AE15" i="52"/>
  <c r="BH15" i="52"/>
  <c r="AR15" i="52"/>
  <c r="AK15" i="52"/>
  <c r="AV15" i="52"/>
  <c r="AB15" i="52"/>
  <c r="BI15" i="52"/>
  <c r="BU19" i="52"/>
  <c r="W19" i="52"/>
  <c r="AM19" i="52"/>
  <c r="BD19" i="52"/>
  <c r="BT19" i="52"/>
  <c r="S19" i="52"/>
  <c r="AQ19" i="52"/>
  <c r="BL19" i="52"/>
  <c r="X19" i="52"/>
  <c r="AF19" i="52"/>
  <c r="AN19" i="52"/>
  <c r="AW19" i="52"/>
  <c r="BE19" i="52"/>
  <c r="BM19" i="52"/>
  <c r="AA19" i="52"/>
  <c r="AZ19" i="52"/>
  <c r="AB19" i="52"/>
  <c r="BI19" i="52"/>
  <c r="AC19" i="52"/>
  <c r="BR19" i="52"/>
  <c r="AI19" i="52"/>
  <c r="BP19" i="52"/>
  <c r="AR19" i="52"/>
  <c r="BJ23" i="52"/>
  <c r="W23" i="52"/>
  <c r="AM23" i="52"/>
  <c r="BD23" i="52"/>
  <c r="BT23" i="52"/>
  <c r="S23" i="52"/>
  <c r="AQ23" i="52"/>
  <c r="BL23" i="52"/>
  <c r="X23" i="52"/>
  <c r="AF23" i="52"/>
  <c r="AN23" i="52"/>
  <c r="AW23" i="52"/>
  <c r="BE23" i="52"/>
  <c r="BM23" i="52"/>
  <c r="AV23" i="52"/>
  <c r="AR23" i="52"/>
  <c r="BB23" i="52"/>
  <c r="AE23" i="52"/>
  <c r="BH23" i="52"/>
  <c r="AB23" i="52"/>
  <c r="BI23" i="52"/>
  <c r="BU23" i="52"/>
  <c r="BS27" i="52"/>
  <c r="W27" i="52"/>
  <c r="AM27" i="52"/>
  <c r="BD27" i="52"/>
  <c r="BT27" i="52"/>
  <c r="S27" i="52"/>
  <c r="AQ27" i="52"/>
  <c r="BL27" i="52"/>
  <c r="X27" i="52"/>
  <c r="AF27" i="52"/>
  <c r="AN27" i="52"/>
  <c r="AW27" i="52"/>
  <c r="BE27" i="52"/>
  <c r="BM27" i="52"/>
  <c r="AS27" i="52"/>
  <c r="BJ27" i="52"/>
  <c r="AI27" i="52"/>
  <c r="BP27" i="52"/>
  <c r="AB27" i="52"/>
  <c r="BI27" i="52"/>
  <c r="BU27" i="52"/>
  <c r="BB27" i="52"/>
  <c r="AA27" i="52"/>
  <c r="AZ27" i="52"/>
  <c r="BS33" i="52"/>
  <c r="W33" i="52"/>
  <c r="AM33" i="52"/>
  <c r="BD33" i="52"/>
  <c r="BT33" i="52"/>
  <c r="S33" i="52"/>
  <c r="AQ33" i="52"/>
  <c r="BL33" i="52"/>
  <c r="X33" i="52"/>
  <c r="AF33" i="52"/>
  <c r="AN33" i="52"/>
  <c r="AW33" i="52"/>
  <c r="BE33" i="52"/>
  <c r="BM33" i="52"/>
  <c r="AE33" i="52"/>
  <c r="BH33" i="52"/>
  <c r="AR33" i="52"/>
  <c r="AC33" i="52"/>
  <c r="AV33" i="52"/>
  <c r="BR37" i="52"/>
  <c r="W37" i="52"/>
  <c r="AS37" i="52"/>
  <c r="S37" i="52"/>
  <c r="BB37" i="52"/>
  <c r="BQ37" i="52"/>
  <c r="BI37" i="52"/>
  <c r="BA37" i="52"/>
  <c r="AR37" i="52"/>
  <c r="AJ37" i="52"/>
  <c r="X37" i="52"/>
  <c r="AF37" i="52"/>
  <c r="AV37" i="52"/>
  <c r="BL37" i="52"/>
  <c r="AA37" i="52"/>
  <c r="BM37" i="52"/>
  <c r="AB37" i="52"/>
  <c r="AQ37" i="52"/>
  <c r="BP37" i="52"/>
  <c r="BN37" i="52"/>
  <c r="AK37" i="52"/>
  <c r="AW37" i="52"/>
  <c r="BR41" i="52"/>
  <c r="AK41" i="52"/>
  <c r="AE41" i="52"/>
  <c r="AV41" i="52"/>
  <c r="BL41" i="52"/>
  <c r="U41" i="52"/>
  <c r="BJ41" i="52"/>
  <c r="BQ41" i="52"/>
  <c r="AW41" i="52"/>
  <c r="AJ41" i="52"/>
  <c r="S41" i="52"/>
  <c r="AM41" i="52"/>
  <c r="BH41" i="52"/>
  <c r="BF41" i="52"/>
  <c r="AS41" i="52"/>
  <c r="BM41" i="52"/>
  <c r="BA41" i="52"/>
  <c r="AF41" i="52"/>
  <c r="T41" i="52"/>
  <c r="V41" i="52"/>
  <c r="V40" i="52"/>
  <c r="V5" i="52"/>
  <c r="V7" i="52"/>
  <c r="V8" i="52"/>
  <c r="V10" i="52"/>
  <c r="V13" i="52"/>
  <c r="V15" i="52"/>
  <c r="V16" i="52"/>
  <c r="V18" i="52"/>
  <c r="V21" i="52"/>
  <c r="V23" i="52"/>
  <c r="V24" i="52"/>
  <c r="V26" i="52"/>
  <c r="V29" i="52"/>
  <c r="V31" i="52"/>
  <c r="V33" i="52"/>
  <c r="V34" i="52"/>
  <c r="V36" i="52"/>
  <c r="V39" i="52"/>
  <c r="V38" i="52"/>
  <c r="V42" i="52"/>
  <c r="V4" i="52"/>
  <c r="V6" i="52"/>
  <c r="V9" i="52"/>
  <c r="V11" i="52"/>
  <c r="V12" i="52"/>
  <c r="V14" i="52"/>
  <c r="V17" i="52"/>
  <c r="V19" i="52"/>
  <c r="V20" i="52"/>
  <c r="V22" i="52"/>
  <c r="Z39" i="52"/>
  <c r="Z43" i="52"/>
  <c r="Z41" i="52"/>
  <c r="Z38" i="52"/>
  <c r="Z42" i="52"/>
  <c r="Z4" i="52"/>
  <c r="Z6" i="52"/>
  <c r="Z9" i="52"/>
  <c r="Z12" i="52"/>
  <c r="Z14" i="52"/>
  <c r="Z17" i="52"/>
  <c r="Z20" i="52"/>
  <c r="Z22" i="52"/>
  <c r="Z25" i="52"/>
  <c r="Z28" i="52"/>
  <c r="Z30" i="52"/>
  <c r="Z32" i="52"/>
  <c r="Z35" i="52"/>
  <c r="Z40" i="52"/>
  <c r="Z5" i="52"/>
  <c r="Z8" i="52"/>
  <c r="Z10" i="52"/>
  <c r="Z13" i="52"/>
  <c r="Z16" i="52"/>
  <c r="Z18" i="52"/>
  <c r="Z21" i="52"/>
  <c r="AD41" i="52"/>
  <c r="AD40" i="52"/>
  <c r="AD5" i="52"/>
  <c r="AD8" i="52"/>
  <c r="AD10" i="52"/>
  <c r="AD13" i="52"/>
  <c r="AD16" i="52"/>
  <c r="AD18" i="52"/>
  <c r="AD21" i="52"/>
  <c r="AD24" i="52"/>
  <c r="AD26" i="52"/>
  <c r="AD29" i="52"/>
  <c r="AD31" i="52"/>
  <c r="AD34" i="52"/>
  <c r="AD36" i="52"/>
  <c r="AD43" i="52"/>
  <c r="AD38" i="52"/>
  <c r="AD42" i="52"/>
  <c r="AD4" i="52"/>
  <c r="AD6" i="52"/>
  <c r="AD9" i="52"/>
  <c r="AD12" i="52"/>
  <c r="AD14" i="52"/>
  <c r="AD17" i="52"/>
  <c r="AD20" i="52"/>
  <c r="AD22" i="52"/>
  <c r="AH39" i="52"/>
  <c r="AH43" i="52"/>
  <c r="AH38" i="52"/>
  <c r="AH42" i="52"/>
  <c r="AH4" i="52"/>
  <c r="AH6" i="52"/>
  <c r="AH7" i="52"/>
  <c r="AH9" i="52"/>
  <c r="AH12" i="52"/>
  <c r="AH14" i="52"/>
  <c r="AH15" i="52"/>
  <c r="AH17" i="52"/>
  <c r="AH20" i="52"/>
  <c r="AH22" i="52"/>
  <c r="AH23" i="52"/>
  <c r="AH25" i="52"/>
  <c r="AH28" i="52"/>
  <c r="AH30" i="52"/>
  <c r="AH32" i="52"/>
  <c r="AH33" i="52"/>
  <c r="AH35" i="52"/>
  <c r="AH40" i="52"/>
  <c r="AH5" i="52"/>
  <c r="AH8" i="52"/>
  <c r="AH10" i="52"/>
  <c r="AH11" i="52"/>
  <c r="AH13" i="52"/>
  <c r="AH16" i="52"/>
  <c r="AH18" i="52"/>
  <c r="AH19" i="52"/>
  <c r="AH21" i="52"/>
  <c r="AL41" i="52"/>
  <c r="AL39" i="52"/>
  <c r="AL40" i="52"/>
  <c r="AL5" i="52"/>
  <c r="AL8" i="52"/>
  <c r="AL10" i="52"/>
  <c r="AL11" i="52"/>
  <c r="AL13" i="52"/>
  <c r="AL16" i="52"/>
  <c r="AL18" i="52"/>
  <c r="AL19" i="52"/>
  <c r="AL21" i="52"/>
  <c r="AL24" i="52"/>
  <c r="AL26" i="52"/>
  <c r="AL27" i="52"/>
  <c r="AL29" i="52"/>
  <c r="AL31" i="52"/>
  <c r="AL34" i="52"/>
  <c r="AL36" i="52"/>
  <c r="AL37" i="52"/>
  <c r="AL38" i="52"/>
  <c r="AL42" i="52"/>
  <c r="AL4" i="52"/>
  <c r="AL6" i="52"/>
  <c r="AL7" i="52"/>
  <c r="AL9" i="52"/>
  <c r="AL12" i="52"/>
  <c r="AL14" i="52"/>
  <c r="AL15" i="52"/>
  <c r="AL17" i="52"/>
  <c r="AL20" i="52"/>
  <c r="AL22" i="52"/>
  <c r="AL23" i="52"/>
  <c r="AP39" i="52"/>
  <c r="AP43" i="52"/>
  <c r="AP37" i="52"/>
  <c r="AP38" i="52"/>
  <c r="AP42" i="52"/>
  <c r="AP4" i="52"/>
  <c r="AP6" i="52"/>
  <c r="AP9" i="52"/>
  <c r="AP12" i="52"/>
  <c r="AP14" i="52"/>
  <c r="AP17" i="52"/>
  <c r="AP20" i="52"/>
  <c r="AP22" i="52"/>
  <c r="AP25" i="52"/>
  <c r="AP28" i="52"/>
  <c r="AP30" i="52"/>
  <c r="AP32" i="52"/>
  <c r="AP35" i="52"/>
  <c r="AP41" i="52"/>
  <c r="AP40" i="52"/>
  <c r="AP5" i="52"/>
  <c r="AP8" i="52"/>
  <c r="AP10" i="52"/>
  <c r="AP13" i="52"/>
  <c r="AP16" i="52"/>
  <c r="AP18" i="52"/>
  <c r="AP21" i="52"/>
  <c r="AU44" i="52"/>
  <c r="AU41" i="52"/>
  <c r="AU43" i="52"/>
  <c r="AU40" i="52"/>
  <c r="AU5" i="52"/>
  <c r="AU8" i="52"/>
  <c r="AU10" i="52"/>
  <c r="AU13" i="52"/>
  <c r="AU16" i="52"/>
  <c r="AU18" i="52"/>
  <c r="AU21" i="52"/>
  <c r="AU24" i="52"/>
  <c r="AU26" i="52"/>
  <c r="AU29" i="52"/>
  <c r="AU31" i="52"/>
  <c r="AU34" i="52"/>
  <c r="AU36" i="52"/>
  <c r="AU38" i="52"/>
  <c r="AU42" i="52"/>
  <c r="AU4" i="52"/>
  <c r="AU6" i="52"/>
  <c r="AU9" i="52"/>
  <c r="AU12" i="52"/>
  <c r="AU14" i="52"/>
  <c r="AU17" i="52"/>
  <c r="AU20" i="52"/>
  <c r="AU22" i="52"/>
  <c r="AY39" i="52"/>
  <c r="AY43" i="52"/>
  <c r="AY38" i="52"/>
  <c r="AY42" i="52"/>
  <c r="AY4" i="52"/>
  <c r="AY6" i="52"/>
  <c r="AY9" i="52"/>
  <c r="AY11" i="52"/>
  <c r="AY12" i="52"/>
  <c r="AY14" i="52"/>
  <c r="AY17" i="52"/>
  <c r="AY19" i="52"/>
  <c r="AY20" i="52"/>
  <c r="AY22" i="52"/>
  <c r="AY25" i="52"/>
  <c r="AY27" i="52"/>
  <c r="AY28" i="52"/>
  <c r="AY30" i="52"/>
  <c r="AY32" i="52"/>
  <c r="AY35" i="52"/>
  <c r="AY44" i="52"/>
  <c r="AY40" i="52"/>
  <c r="AY5" i="52"/>
  <c r="AY7" i="52"/>
  <c r="AY8" i="52"/>
  <c r="AY10" i="52"/>
  <c r="AY13" i="52"/>
  <c r="AY15" i="52"/>
  <c r="AY16" i="52"/>
  <c r="AY18" i="52"/>
  <c r="AY21" i="52"/>
  <c r="AY23" i="52"/>
  <c r="BC41" i="52"/>
  <c r="BC37" i="52"/>
  <c r="BC40" i="52"/>
  <c r="BC5" i="52"/>
  <c r="BC7" i="52"/>
  <c r="BC8" i="52"/>
  <c r="BC10" i="52"/>
  <c r="BC13" i="52"/>
  <c r="BC15" i="52"/>
  <c r="BC16" i="52"/>
  <c r="BC18" i="52"/>
  <c r="BC21" i="52"/>
  <c r="BC23" i="52"/>
  <c r="BC24" i="52"/>
  <c r="BC26" i="52"/>
  <c r="BC29" i="52"/>
  <c r="BC31" i="52"/>
  <c r="BC33" i="52"/>
  <c r="BC34" i="52"/>
  <c r="BC36" i="52"/>
  <c r="BC44" i="52"/>
  <c r="BC39" i="52"/>
  <c r="BC38" i="52"/>
  <c r="BC42" i="52"/>
  <c r="BC4" i="52"/>
  <c r="BC6" i="52"/>
  <c r="BC9" i="52"/>
  <c r="BC11" i="52"/>
  <c r="BC12" i="52"/>
  <c r="BC14" i="52"/>
  <c r="BC17" i="52"/>
  <c r="BC19" i="52"/>
  <c r="BC20" i="52"/>
  <c r="BC22" i="52"/>
  <c r="BG39" i="52"/>
  <c r="BG43" i="52"/>
  <c r="BG41" i="52"/>
  <c r="BG38" i="52"/>
  <c r="BG42" i="52"/>
  <c r="BG4" i="52"/>
  <c r="BG6" i="52"/>
  <c r="BG9" i="52"/>
  <c r="BG12" i="52"/>
  <c r="BG14" i="52"/>
  <c r="BG17" i="52"/>
  <c r="BG20" i="52"/>
  <c r="BG22" i="52"/>
  <c r="BG25" i="52"/>
  <c r="BG28" i="52"/>
  <c r="BG30" i="52"/>
  <c r="BG32" i="52"/>
  <c r="BG35" i="52"/>
  <c r="BG44" i="52"/>
  <c r="BG37" i="52"/>
  <c r="BG40" i="52"/>
  <c r="BG5" i="52"/>
  <c r="BG8" i="52"/>
  <c r="BG10" i="52"/>
  <c r="BG13" i="52"/>
  <c r="BG16" i="52"/>
  <c r="BG18" i="52"/>
  <c r="BG21" i="52"/>
  <c r="BK41" i="52"/>
  <c r="BK40" i="52"/>
  <c r="BK5" i="52"/>
  <c r="BK8" i="52"/>
  <c r="BK10" i="52"/>
  <c r="BK13" i="52"/>
  <c r="BK16" i="52"/>
  <c r="BK18" i="52"/>
  <c r="BK21" i="52"/>
  <c r="BK24" i="52"/>
  <c r="BK26" i="52"/>
  <c r="BK29" i="52"/>
  <c r="BK31" i="52"/>
  <c r="BK34" i="52"/>
  <c r="BK36" i="52"/>
  <c r="BK43" i="52"/>
  <c r="BK38" i="52"/>
  <c r="BK42" i="52"/>
  <c r="BK4" i="52"/>
  <c r="BK6" i="52"/>
  <c r="BK9" i="52"/>
  <c r="BK12" i="52"/>
  <c r="BK14" i="52"/>
  <c r="BK17" i="52"/>
  <c r="BK20" i="52"/>
  <c r="BK22" i="52"/>
  <c r="BO39" i="52"/>
  <c r="BO43" i="52"/>
  <c r="BO44" i="52"/>
  <c r="BO38" i="52"/>
  <c r="BO42" i="52"/>
  <c r="BO4" i="52"/>
  <c r="BO6" i="52"/>
  <c r="BO7" i="52"/>
  <c r="BO9" i="52"/>
  <c r="BO12" i="52"/>
  <c r="BO14" i="52"/>
  <c r="BO15" i="52"/>
  <c r="BO17" i="52"/>
  <c r="BO20" i="52"/>
  <c r="BO22" i="52"/>
  <c r="BO23" i="52"/>
  <c r="BO25" i="52"/>
  <c r="BO28" i="52"/>
  <c r="BO30" i="52"/>
  <c r="BO32" i="52"/>
  <c r="BO33" i="52"/>
  <c r="BO35" i="52"/>
  <c r="BO40" i="52"/>
  <c r="BO5" i="52"/>
  <c r="BO8" i="52"/>
  <c r="BO10" i="52"/>
  <c r="BO11" i="52"/>
  <c r="BO13" i="52"/>
  <c r="BO16" i="52"/>
  <c r="BO18" i="52"/>
  <c r="BO19" i="52"/>
  <c r="BO21" i="52"/>
  <c r="BS41" i="52"/>
  <c r="BS44" i="52"/>
  <c r="BS39" i="52"/>
  <c r="BS40" i="52"/>
  <c r="BS5" i="52"/>
  <c r="BS8" i="52"/>
  <c r="BS10" i="52"/>
  <c r="BS11" i="52"/>
  <c r="BS13" i="52"/>
  <c r="BS16" i="52"/>
  <c r="BS18" i="52"/>
  <c r="BS19" i="52"/>
  <c r="BS21" i="52"/>
  <c r="BS37" i="52"/>
  <c r="BS38" i="52"/>
  <c r="BS42" i="52"/>
  <c r="BS4" i="52"/>
  <c r="BS6" i="52"/>
  <c r="BS7" i="52"/>
  <c r="BS9" i="52"/>
  <c r="BS12" i="52"/>
  <c r="BS14" i="52"/>
  <c r="BS15" i="52"/>
  <c r="BS17" i="52"/>
  <c r="BS20" i="52"/>
  <c r="BS22" i="52"/>
  <c r="Y27" i="48"/>
  <c r="BH44" i="51"/>
  <c r="BD44" i="51"/>
  <c r="AZ44" i="51"/>
  <c r="AV44" i="51"/>
  <c r="AJ25" i="20"/>
  <c r="AH31" i="20"/>
  <c r="AN43" i="20"/>
  <c r="AI29" i="20"/>
  <c r="AN19" i="20"/>
  <c r="AG25" i="20"/>
  <c r="AO33" i="52"/>
  <c r="BF27" i="52"/>
  <c r="Y27" i="52"/>
  <c r="BF23" i="52"/>
  <c r="Y23" i="52"/>
  <c r="BF19" i="52"/>
  <c r="Y19" i="52"/>
  <c r="BF15" i="52"/>
  <c r="Y15" i="52"/>
  <c r="AO11" i="52"/>
  <c r="AO40" i="51"/>
  <c r="Y32" i="51"/>
  <c r="AO28" i="51"/>
  <c r="BF24" i="51"/>
  <c r="Y16" i="51"/>
  <c r="AO12" i="51"/>
  <c r="BF8" i="51"/>
  <c r="Y8" i="51"/>
  <c r="BF4" i="51"/>
  <c r="Y4" i="51"/>
  <c r="AP43" i="48"/>
  <c r="BO41" i="48"/>
  <c r="AH41" i="48"/>
  <c r="AU30" i="48"/>
  <c r="AD30" i="48"/>
  <c r="BO26" i="48"/>
  <c r="BG26" i="48"/>
  <c r="AY26" i="48"/>
  <c r="AP26" i="48"/>
  <c r="AH26" i="48"/>
  <c r="Z26" i="48"/>
  <c r="BS22" i="48"/>
  <c r="BK22" i="48"/>
  <c r="BC22" i="48"/>
  <c r="AU22" i="48"/>
  <c r="AL22" i="48"/>
  <c r="AD22" i="48"/>
  <c r="V22" i="48"/>
  <c r="BO18" i="48"/>
  <c r="BG18" i="48"/>
  <c r="AY18" i="48"/>
  <c r="AP18" i="48"/>
  <c r="AH18" i="48"/>
  <c r="Z18" i="48"/>
  <c r="BS14" i="48"/>
  <c r="BK14" i="48"/>
  <c r="BC14" i="48"/>
  <c r="AU14" i="48"/>
  <c r="AL14" i="48"/>
  <c r="AD14" i="48"/>
  <c r="V14" i="48"/>
  <c r="BO10" i="48"/>
  <c r="BG10" i="48"/>
  <c r="AY10" i="48"/>
  <c r="AP10" i="48"/>
  <c r="AH10" i="48"/>
  <c r="Z10" i="48"/>
  <c r="BS6" i="48"/>
  <c r="BK6" i="48"/>
  <c r="BC6" i="48"/>
  <c r="AU6" i="48"/>
  <c r="AL6" i="48"/>
  <c r="AD6" i="48"/>
  <c r="V6" i="48"/>
  <c r="AC37" i="52"/>
  <c r="BR33" i="52"/>
  <c r="BN7" i="52"/>
  <c r="BB40" i="51"/>
  <c r="BN28" i="51"/>
  <c r="AG20" i="51"/>
  <c r="U4" i="51"/>
  <c r="AH44" i="48"/>
  <c r="BS43" i="48"/>
  <c r="BO42" i="48"/>
  <c r="AD42" i="48"/>
  <c r="AL41" i="48"/>
  <c r="BC40" i="48"/>
  <c r="V40" i="48"/>
  <c r="AD39" i="48"/>
  <c r="BF37" i="48"/>
  <c r="AO37" i="48"/>
  <c r="Y37" i="48"/>
  <c r="AX33" i="48"/>
  <c r="BO29" i="48"/>
  <c r="BG29" i="48"/>
  <c r="AY29" i="48"/>
  <c r="AP29" i="48"/>
  <c r="AH29" i="48"/>
  <c r="Z29" i="48"/>
  <c r="BS27" i="48"/>
  <c r="BK27" i="48"/>
  <c r="BC27" i="48"/>
  <c r="AU27" i="48"/>
  <c r="AL27" i="48"/>
  <c r="AD27" i="48"/>
  <c r="V27" i="48"/>
  <c r="BO25" i="48"/>
  <c r="BG25" i="48"/>
  <c r="AY25" i="48"/>
  <c r="AP25" i="48"/>
  <c r="AH25" i="48"/>
  <c r="Z25" i="48"/>
  <c r="BS23" i="48"/>
  <c r="BC23" i="48"/>
  <c r="AL23" i="48"/>
  <c r="V23" i="48"/>
  <c r="BG21" i="48"/>
  <c r="AP21" i="48"/>
  <c r="Z21" i="48"/>
  <c r="BK19" i="48"/>
  <c r="AU19" i="48"/>
  <c r="AD19" i="48"/>
  <c r="BO17" i="48"/>
  <c r="AY17" i="48"/>
  <c r="AH17" i="48"/>
  <c r="BO15" i="48"/>
  <c r="BO13" i="48"/>
  <c r="AY13" i="48"/>
  <c r="AH13" i="48"/>
  <c r="BS11" i="48"/>
  <c r="BC11" i="48"/>
  <c r="AL11" i="48"/>
  <c r="V11" i="48"/>
  <c r="BG9" i="48"/>
  <c r="AP9" i="48"/>
  <c r="Z9" i="48"/>
  <c r="BK7" i="48"/>
  <c r="AU7" i="48"/>
  <c r="AD7" i="48"/>
  <c r="BO5" i="48"/>
  <c r="AY5" i="48"/>
  <c r="AH5" i="48"/>
  <c r="BI5" i="20"/>
  <c r="AK19" i="52"/>
  <c r="BN11" i="52"/>
  <c r="AX28" i="51"/>
  <c r="AS8" i="51"/>
  <c r="BK43" i="48"/>
  <c r="BT37" i="48"/>
  <c r="AE37" i="48"/>
  <c r="AK33" i="48"/>
  <c r="BT27" i="48"/>
  <c r="AZ27" i="48"/>
  <c r="AE27" i="48"/>
  <c r="BH23" i="48"/>
  <c r="S23" i="48"/>
  <c r="AV19" i="48"/>
  <c r="W15" i="48"/>
  <c r="AQ11" i="48"/>
  <c r="AM7" i="48"/>
  <c r="AS33" i="52"/>
  <c r="AX24" i="51"/>
  <c r="BR23" i="52"/>
  <c r="BP37" i="48"/>
  <c r="BJ27" i="48"/>
  <c r="AC19" i="48"/>
  <c r="BN11" i="48"/>
  <c r="AX7" i="48"/>
  <c r="U7" i="52"/>
  <c r="BS44" i="48"/>
  <c r="AC33" i="48"/>
  <c r="AX19" i="48"/>
  <c r="AS15" i="48"/>
  <c r="Y7" i="48"/>
  <c r="AK8" i="51"/>
  <c r="AY44" i="48"/>
  <c r="BK42" i="48"/>
  <c r="AX15" i="48"/>
  <c r="Y5" i="20"/>
  <c r="AI13" i="20"/>
  <c r="AS4" i="51"/>
  <c r="AG7" i="52"/>
  <c r="BG44" i="48"/>
  <c r="AG23" i="48"/>
  <c r="AX41" i="52"/>
  <c r="Y7" i="52"/>
  <c r="AC27" i="52"/>
  <c r="BT41" i="52"/>
  <c r="AQ41" i="52"/>
  <c r="BD37" i="52"/>
  <c r="AD37" i="52"/>
  <c r="AY36" i="52"/>
  <c r="AL35" i="52"/>
  <c r="AY34" i="52"/>
  <c r="BU33" i="52"/>
  <c r="BG33" i="52"/>
  <c r="AP33" i="52"/>
  <c r="AB33" i="52"/>
  <c r="AU32" i="52"/>
  <c r="BG31" i="52"/>
  <c r="Z31" i="52"/>
  <c r="AU30" i="52"/>
  <c r="BG29" i="52"/>
  <c r="Z29" i="52"/>
  <c r="AU28" i="52"/>
  <c r="BO27" i="52"/>
  <c r="BA27" i="52"/>
  <c r="AJ27" i="52"/>
  <c r="V27" i="52"/>
  <c r="BO26" i="52"/>
  <c r="AH26" i="52"/>
  <c r="BC25" i="52"/>
  <c r="V25" i="52"/>
  <c r="BO24" i="52"/>
  <c r="AH24" i="52"/>
  <c r="BG23" i="52"/>
  <c r="AJ23" i="52"/>
  <c r="BK19" i="52"/>
  <c r="AP19" i="52"/>
  <c r="T19" i="52"/>
  <c r="BQ15" i="52"/>
  <c r="AU15" i="52"/>
  <c r="Z15" i="52"/>
  <c r="BA11" i="52"/>
  <c r="AD11" i="52"/>
  <c r="BG7" i="52"/>
  <c r="AJ7" i="52"/>
  <c r="BU40" i="51"/>
  <c r="AW40" i="51"/>
  <c r="AB40" i="51"/>
  <c r="BU37" i="52"/>
  <c r="BU41" i="52"/>
  <c r="V43" i="52"/>
  <c r="X41" i="52"/>
  <c r="AR41" i="52"/>
  <c r="BO41" i="52"/>
  <c r="AD39" i="52"/>
  <c r="AY37" i="52"/>
  <c r="T36" i="51"/>
  <c r="AP36" i="51"/>
  <c r="BK36" i="51"/>
  <c r="T32" i="51"/>
  <c r="AP32" i="51"/>
  <c r="BK32" i="51"/>
  <c r="T28" i="51"/>
  <c r="AP28" i="51"/>
  <c r="BK28" i="51"/>
  <c r="T24" i="51"/>
  <c r="AP24" i="51"/>
  <c r="BK24" i="51"/>
  <c r="T20" i="51"/>
  <c r="AP20" i="51"/>
  <c r="BK20" i="51"/>
  <c r="T16" i="51"/>
  <c r="AP16" i="51"/>
  <c r="BK16" i="51"/>
  <c r="AN12" i="51"/>
  <c r="BK12" i="51"/>
  <c r="BQ8" i="51"/>
  <c r="AI36" i="51"/>
  <c r="AQ34" i="51"/>
  <c r="BD32" i="51"/>
  <c r="BL30" i="51"/>
  <c r="S30" i="51"/>
  <c r="AE28" i="51"/>
  <c r="AM26" i="51"/>
  <c r="AV24" i="51"/>
  <c r="BH22" i="51"/>
  <c r="BP20" i="51"/>
  <c r="W20" i="51"/>
  <c r="AI18" i="51"/>
  <c r="AQ16" i="51"/>
  <c r="AZ14" i="51"/>
  <c r="BL12" i="51"/>
  <c r="S12" i="51"/>
  <c r="AA10" i="51"/>
  <c r="AW8" i="51"/>
  <c r="Z8" i="51"/>
  <c r="BO4" i="51"/>
  <c r="AR4" i="51"/>
  <c r="X4" i="51"/>
  <c r="AS41" i="48"/>
  <c r="AU22" i="21"/>
  <c r="BE37" i="3"/>
  <c r="BJ37" i="52"/>
  <c r="BP33" i="52"/>
  <c r="AE27" i="52"/>
  <c r="AZ23" i="52"/>
  <c r="AI15" i="52"/>
  <c r="BP11" i="52"/>
  <c r="AQ7" i="52"/>
  <c r="BP43" i="51"/>
  <c r="BP42" i="51"/>
  <c r="BP41" i="51"/>
  <c r="BP40" i="51"/>
  <c r="BL39" i="51"/>
  <c r="BP38" i="51"/>
  <c r="BH37" i="51"/>
  <c r="AK36" i="51"/>
  <c r="AA35" i="51"/>
  <c r="BH33" i="51"/>
  <c r="BB32" i="51"/>
  <c r="AA31" i="51"/>
  <c r="BD29" i="51"/>
  <c r="AK28" i="51"/>
  <c r="W27" i="51"/>
  <c r="BL25" i="51"/>
  <c r="BB24" i="51"/>
  <c r="AE23" i="51"/>
  <c r="BH21" i="51"/>
  <c r="AK20" i="51"/>
  <c r="W19" i="51"/>
  <c r="BD17" i="51"/>
  <c r="BP15" i="51"/>
  <c r="BD13" i="51"/>
  <c r="BP11" i="51"/>
  <c r="AE9" i="51"/>
  <c r="BD7" i="51"/>
  <c r="AM6" i="51"/>
  <c r="BT4" i="51"/>
  <c r="AP38" i="48"/>
  <c r="AP35" i="48"/>
  <c r="AM25" i="3"/>
  <c r="AE29" i="3"/>
  <c r="W43" i="3"/>
  <c r="AK27" i="21"/>
  <c r="AG25" i="21"/>
  <c r="AC17" i="21"/>
  <c r="AK40" i="21"/>
  <c r="AG40" i="21"/>
  <c r="AA30" i="21"/>
  <c r="AE24" i="3"/>
  <c r="BB24" i="3"/>
  <c r="AQ20" i="3"/>
  <c r="BH14" i="20"/>
  <c r="BF22" i="20"/>
  <c r="AB26" i="20"/>
  <c r="AD38" i="20"/>
  <c r="BE42" i="20"/>
  <c r="AG42" i="20"/>
  <c r="AD41" i="21"/>
  <c r="AL41" i="21"/>
  <c r="AR41" i="21"/>
  <c r="AH41" i="21"/>
  <c r="AM41" i="21"/>
  <c r="AQ41" i="21"/>
  <c r="AD4" i="21"/>
  <c r="BM4" i="21"/>
  <c r="AX44" i="21"/>
  <c r="AX30" i="21"/>
  <c r="AX16" i="21"/>
  <c r="AZ37" i="21"/>
  <c r="BB44" i="21"/>
  <c r="BB27" i="21"/>
  <c r="BF44" i="21"/>
  <c r="BF26" i="21"/>
  <c r="BH8" i="21"/>
  <c r="BH17" i="21"/>
  <c r="BH21" i="21"/>
  <c r="BH22" i="21"/>
  <c r="BL32" i="21"/>
  <c r="BL11" i="21"/>
  <c r="BL25" i="21"/>
  <c r="AM37" i="21"/>
  <c r="BP44" i="21"/>
  <c r="BP32" i="21"/>
  <c r="BP16" i="21"/>
  <c r="BP20" i="21"/>
  <c r="AO10" i="21"/>
  <c r="AO32" i="21"/>
  <c r="BR6" i="21"/>
  <c r="BR32" i="21"/>
  <c r="BR24" i="21"/>
  <c r="AQ40" i="21"/>
  <c r="AQ32" i="21"/>
  <c r="BT44" i="21"/>
  <c r="BT37" i="21"/>
  <c r="AS18" i="21"/>
  <c r="AS20" i="21"/>
  <c r="AS43" i="21"/>
  <c r="AS36" i="21"/>
  <c r="V36" i="21"/>
  <c r="BC36" i="21"/>
  <c r="BG36" i="21"/>
  <c r="Z36" i="21"/>
  <c r="AD36" i="21"/>
  <c r="AF36" i="21"/>
  <c r="AH36" i="21"/>
  <c r="AL36" i="21"/>
  <c r="AN36" i="21"/>
  <c r="AP36" i="21"/>
  <c r="BJ38" i="21"/>
  <c r="V13" i="3"/>
  <c r="BS28" i="21"/>
  <c r="BU40" i="21"/>
  <c r="BU33" i="21"/>
  <c r="S37" i="21"/>
  <c r="AR37" i="21"/>
  <c r="AL4" i="3"/>
  <c r="V27" i="3"/>
  <c r="X23" i="3"/>
  <c r="AZ15" i="3"/>
  <c r="BR11" i="3"/>
  <c r="T7" i="3"/>
  <c r="Y39" i="3"/>
  <c r="BS35" i="3"/>
  <c r="W31" i="3"/>
  <c r="AV7" i="20"/>
  <c r="AV11" i="20"/>
  <c r="Y15" i="20"/>
  <c r="AP27" i="20"/>
  <c r="AV31" i="20"/>
  <c r="T39" i="20"/>
  <c r="BT9" i="51"/>
  <c r="BT13" i="51"/>
  <c r="BT17" i="51"/>
  <c r="BT21" i="51"/>
  <c r="BT25" i="51"/>
  <c r="BT29" i="51"/>
  <c r="BT31" i="51"/>
  <c r="BT35" i="51"/>
  <c r="BR30" i="3"/>
  <c r="BH26" i="3"/>
  <c r="AW22" i="3"/>
  <c r="BE18" i="3"/>
  <c r="AY10" i="3"/>
  <c r="AX6" i="3"/>
  <c r="AW38" i="3"/>
  <c r="BE34" i="3"/>
  <c r="BM44" i="3"/>
  <c r="BE4" i="20"/>
  <c r="BO8" i="20"/>
  <c r="BR12" i="20"/>
  <c r="BG16" i="20"/>
  <c r="T20" i="20"/>
  <c r="BN24" i="20"/>
  <c r="S28" i="20"/>
  <c r="AM32" i="20"/>
  <c r="BG36" i="20"/>
  <c r="BF40" i="20"/>
  <c r="BJ44" i="20"/>
  <c r="AE7" i="21"/>
  <c r="AC11" i="21"/>
  <c r="AI15" i="21"/>
  <c r="BE19" i="21"/>
  <c r="V23" i="21"/>
  <c r="BI27" i="21"/>
  <c r="BT30" i="48"/>
  <c r="BT34" i="48"/>
  <c r="BT11" i="51"/>
  <c r="BT15" i="51"/>
  <c r="BT19" i="51"/>
  <c r="BT23" i="51"/>
  <c r="BT27" i="51"/>
  <c r="B5" i="44"/>
  <c r="B6" i="34"/>
  <c r="B12" i="35"/>
  <c r="I12" i="35"/>
  <c r="I13" i="35" s="1"/>
  <c r="R4" i="35" s="1"/>
  <c r="I10" i="35"/>
  <c r="I9" i="30"/>
  <c r="R6" i="30" s="1"/>
  <c r="I7" i="23"/>
  <c r="I5" i="44"/>
  <c r="BS24" i="52"/>
  <c r="BS28" i="52"/>
  <c r="BS32" i="52"/>
  <c r="BS36" i="52"/>
  <c r="H8" i="42"/>
  <c r="I7" i="42"/>
  <c r="B6" i="42"/>
  <c r="B7" i="42"/>
  <c r="B10" i="42"/>
  <c r="B11" i="42"/>
  <c r="I6" i="43"/>
  <c r="I7" i="43"/>
  <c r="I10" i="43"/>
  <c r="I11" i="43"/>
  <c r="I4" i="22"/>
  <c r="I5" i="22"/>
  <c r="I8" i="22"/>
  <c r="I9" i="22"/>
  <c r="R13" i="22" s="1"/>
  <c r="I4" i="29"/>
  <c r="I5" i="29"/>
  <c r="I8" i="29"/>
  <c r="R12" i="29" s="1"/>
  <c r="I9" i="29"/>
  <c r="I13" i="29"/>
  <c r="I12" i="29"/>
  <c r="I5" i="34"/>
  <c r="R9" i="34" s="1"/>
  <c r="I6" i="34"/>
  <c r="R7" i="34" s="1"/>
  <c r="I9" i="34"/>
  <c r="R10" i="34" s="1"/>
  <c r="I10" i="34"/>
  <c r="I6" i="36"/>
  <c r="I5" i="36"/>
  <c r="I10" i="36"/>
  <c r="I9" i="36"/>
  <c r="B6" i="23"/>
  <c r="B5" i="23"/>
  <c r="Q6" i="23" s="1"/>
  <c r="B10" i="23"/>
  <c r="B9" i="23"/>
  <c r="B8" i="29"/>
  <c r="B7" i="29"/>
  <c r="B12" i="29"/>
  <c r="Q8" i="29" s="1"/>
  <c r="B6" i="35"/>
  <c r="B7" i="35" s="1"/>
  <c r="B5" i="35"/>
  <c r="B10" i="35"/>
  <c r="B11" i="35" s="1"/>
  <c r="B9" i="35"/>
  <c r="B6" i="40"/>
  <c r="B7" i="40"/>
  <c r="B10" i="40"/>
  <c r="B11" i="40"/>
  <c r="B10" i="22"/>
  <c r="B6" i="24"/>
  <c r="B7" i="24" s="1"/>
  <c r="Q14" i="24" s="1"/>
  <c r="B12" i="28"/>
  <c r="B8" i="30"/>
  <c r="Q8" i="30" s="1"/>
  <c r="B4" i="35"/>
  <c r="B10" i="36"/>
  <c r="B6" i="41"/>
  <c r="I12" i="28"/>
  <c r="I12" i="42"/>
  <c r="I11" i="23"/>
  <c r="I9" i="44"/>
  <c r="I6" i="35"/>
  <c r="I5" i="30"/>
  <c r="I5" i="42"/>
  <c r="B5" i="42"/>
  <c r="B9" i="42"/>
  <c r="B13" i="42"/>
  <c r="I13" i="43"/>
  <c r="I13" i="44"/>
  <c r="I7" i="41"/>
  <c r="I11" i="41"/>
  <c r="I7" i="24"/>
  <c r="I11" i="24"/>
  <c r="I5" i="26"/>
  <c r="I9" i="26"/>
  <c r="I7" i="27"/>
  <c r="I7" i="28"/>
  <c r="I11" i="28"/>
  <c r="I7" i="31"/>
  <c r="I12" i="34"/>
  <c r="I4" i="36"/>
  <c r="I8" i="36"/>
  <c r="I12" i="36"/>
  <c r="I4" i="40"/>
  <c r="I8" i="40"/>
  <c r="B4" i="41"/>
  <c r="B8" i="41"/>
  <c r="B12" i="41"/>
  <c r="B4" i="22"/>
  <c r="B8" i="22"/>
  <c r="B12" i="22"/>
  <c r="Q15" i="22" s="1"/>
  <c r="B4" i="24"/>
  <c r="B8" i="24"/>
  <c r="Q11" i="24" s="1"/>
  <c r="B12" i="24"/>
  <c r="B6" i="28"/>
  <c r="B10" i="28"/>
  <c r="B6" i="30"/>
  <c r="B10" i="30"/>
  <c r="Q11" i="30" s="1"/>
  <c r="B4" i="34"/>
  <c r="B5" i="34" s="1"/>
  <c r="B8" i="34"/>
  <c r="B12" i="34"/>
  <c r="Q13" i="34" s="1"/>
  <c r="B4" i="36"/>
  <c r="B8" i="36"/>
  <c r="Q10" i="36" s="1"/>
  <c r="B12" i="36"/>
  <c r="Q11" i="36" s="1"/>
  <c r="B5" i="39"/>
  <c r="B9" i="39"/>
  <c r="B5" i="40"/>
  <c r="B9" i="40"/>
  <c r="B13" i="40"/>
  <c r="I10" i="41"/>
  <c r="I10" i="24"/>
  <c r="I6" i="41"/>
  <c r="I6" i="24"/>
  <c r="BU5" i="48"/>
  <c r="BU9" i="48"/>
  <c r="BU13" i="48"/>
  <c r="BU17" i="48"/>
  <c r="BN21" i="48"/>
  <c r="BU25" i="48"/>
  <c r="BN29" i="48"/>
  <c r="AA31" i="48"/>
  <c r="AA35" i="48"/>
  <c r="U44" i="48"/>
  <c r="BT10" i="51"/>
  <c r="BT14" i="51"/>
  <c r="BT18" i="51"/>
  <c r="BT22" i="51"/>
  <c r="BT26" i="51"/>
  <c r="BT30" i="51"/>
  <c r="B7" i="43"/>
  <c r="B11" i="43"/>
  <c r="B7" i="44"/>
  <c r="B11" i="44"/>
  <c r="I5" i="41"/>
  <c r="I9" i="41"/>
  <c r="I13" i="41"/>
  <c r="I13" i="22"/>
  <c r="I5" i="24"/>
  <c r="I9" i="24"/>
  <c r="I13" i="24"/>
  <c r="I5" i="28"/>
  <c r="I9" i="28"/>
  <c r="I6" i="40"/>
  <c r="I10" i="40"/>
  <c r="I11" i="36"/>
  <c r="I7" i="36"/>
  <c r="BT34" i="51"/>
  <c r="BS25" i="52"/>
  <c r="BS29" i="52"/>
  <c r="BS31" i="52"/>
  <c r="BS35" i="52"/>
  <c r="BK44" i="52"/>
  <c r="X4" i="35"/>
  <c r="X4" i="39"/>
  <c r="B4" i="45"/>
  <c r="I5" i="27"/>
  <c r="I5" i="31"/>
  <c r="R15" i="31" s="1"/>
  <c r="I9" i="31"/>
  <c r="B7" i="39"/>
  <c r="B11" i="39"/>
  <c r="BT33" i="51"/>
  <c r="BT37" i="51"/>
  <c r="BS26" i="52"/>
  <c r="BS30" i="52"/>
  <c r="BS34" i="52"/>
  <c r="BT38" i="52"/>
  <c r="BT42" i="52"/>
  <c r="W4" i="36"/>
  <c r="W4" i="40"/>
  <c r="B5" i="31"/>
  <c r="B7" i="33"/>
  <c r="B11" i="33"/>
  <c r="AB24" i="20"/>
  <c r="W30" i="20"/>
  <c r="AQ44" i="20"/>
  <c r="BF38" i="3"/>
  <c r="BD18" i="3"/>
  <c r="AX32" i="3"/>
  <c r="AV24" i="3"/>
  <c r="BM26" i="3"/>
  <c r="BI32" i="3"/>
  <c r="BE26" i="3"/>
  <c r="BA20" i="3"/>
  <c r="AW10" i="3"/>
  <c r="AU25" i="3"/>
  <c r="AR34" i="3"/>
  <c r="AP28" i="3"/>
  <c r="AN18" i="3"/>
  <c r="AL12" i="3"/>
  <c r="AL44" i="3"/>
  <c r="AJ34" i="3"/>
  <c r="AH28" i="3"/>
  <c r="AU29" i="3"/>
  <c r="U28" i="20"/>
  <c r="Y38" i="20"/>
  <c r="BJ38" i="20"/>
  <c r="AS8" i="20"/>
  <c r="AC18" i="20"/>
  <c r="AP6" i="20"/>
  <c r="BS10" i="20"/>
  <c r="AH12" i="20"/>
  <c r="AD16" i="20"/>
  <c r="AQ8" i="20"/>
  <c r="AC44" i="20"/>
  <c r="T40" i="20"/>
  <c r="AC36" i="20"/>
  <c r="AP34" i="20"/>
  <c r="AB32" i="20"/>
  <c r="U30" i="20"/>
  <c r="V26" i="20"/>
  <c r="BM24" i="20"/>
  <c r="AZ20" i="20"/>
  <c r="AM18" i="20"/>
  <c r="AK16" i="20"/>
  <c r="BQ8" i="20"/>
  <c r="BJ10" i="3"/>
  <c r="AV8" i="20"/>
  <c r="BK24" i="20"/>
  <c r="BG40" i="3"/>
  <c r="I5" i="33"/>
  <c r="B5" i="38"/>
  <c r="B7" i="38"/>
  <c r="B9" i="38"/>
  <c r="B11" i="38"/>
  <c r="BF16" i="20"/>
  <c r="BH32" i="20"/>
  <c r="AU36" i="3"/>
  <c r="AU33" i="3"/>
  <c r="AC24" i="20"/>
  <c r="AK44" i="20"/>
  <c r="AO24" i="20"/>
  <c r="AC34" i="20"/>
  <c r="Y44" i="20"/>
  <c r="AS6" i="20"/>
  <c r="AK10" i="20"/>
  <c r="BJ14" i="20"/>
  <c r="BS6" i="20"/>
  <c r="Z6" i="20"/>
  <c r="AH8" i="20"/>
  <c r="AP10" i="20"/>
  <c r="BE12" i="20"/>
  <c r="BS14" i="20"/>
  <c r="AW16" i="20"/>
  <c r="BK18" i="20"/>
  <c r="AG28" i="20"/>
  <c r="BA12" i="20"/>
  <c r="X44" i="20"/>
  <c r="AP44" i="20"/>
  <c r="Z42" i="20"/>
  <c r="BM40" i="20"/>
  <c r="BI40" i="20"/>
  <c r="BU36" i="20"/>
  <c r="BI36" i="20"/>
  <c r="S34" i="20"/>
  <c r="AE30" i="20"/>
  <c r="AF30" i="20"/>
  <c r="BU28" i="20"/>
  <c r="AA26" i="20"/>
  <c r="AG26" i="20"/>
  <c r="V24" i="20"/>
  <c r="BH22" i="20"/>
  <c r="BO22" i="20"/>
  <c r="AL20" i="20"/>
  <c r="AI18" i="20"/>
  <c r="AD18" i="20"/>
  <c r="AM16" i="20"/>
  <c r="AR14" i="20"/>
  <c r="AZ40" i="3"/>
  <c r="BQ18" i="3"/>
  <c r="Y28" i="20"/>
  <c r="BC12" i="20"/>
  <c r="BH36" i="20"/>
  <c r="BP42" i="20"/>
  <c r="AO26" i="3"/>
  <c r="U22" i="3"/>
  <c r="AU24" i="3"/>
  <c r="AU31" i="48"/>
  <c r="V34" i="60"/>
  <c r="X4" i="61"/>
  <c r="X6" i="61"/>
  <c r="W16" i="3"/>
  <c r="BB16" i="3"/>
  <c r="BS8" i="3"/>
  <c r="BH8" i="3"/>
  <c r="AM42" i="3"/>
  <c r="BJ42" i="3"/>
  <c r="AV4" i="20"/>
  <c r="AZ4" i="20"/>
  <c r="BU6" i="20"/>
  <c r="W6" i="20"/>
  <c r="BI10" i="20"/>
  <c r="AX10" i="20"/>
  <c r="Z32" i="20"/>
  <c r="BU32" i="20"/>
  <c r="S38" i="20"/>
  <c r="AJ38" i="20"/>
  <c r="AK38" i="20"/>
  <c r="AX38" i="20"/>
  <c r="BR38" i="20"/>
  <c r="BU5" i="21"/>
  <c r="AF5" i="21"/>
  <c r="BO5" i="21"/>
  <c r="W5" i="21"/>
  <c r="AG5" i="21"/>
  <c r="AQ5" i="21"/>
  <c r="BB5" i="21"/>
  <c r="BL5" i="21"/>
  <c r="AY5" i="21"/>
  <c r="T5" i="21"/>
  <c r="AC5" i="21"/>
  <c r="AX5" i="21"/>
  <c r="BP5" i="21"/>
  <c r="AM5" i="21"/>
  <c r="V5" i="21"/>
  <c r="AW5" i="21"/>
  <c r="AV5" i="21"/>
  <c r="AA5" i="21"/>
  <c r="BK5" i="21"/>
  <c r="AR5" i="21"/>
  <c r="Z5" i="21"/>
  <c r="BA5" i="21"/>
  <c r="BU9" i="21"/>
  <c r="AX9" i="21"/>
  <c r="AF9" i="21"/>
  <c r="AD9" i="21"/>
  <c r="U9" i="21"/>
  <c r="AE9" i="21"/>
  <c r="AM9" i="21"/>
  <c r="BB9" i="21"/>
  <c r="BJ9" i="21"/>
  <c r="BR9" i="21"/>
  <c r="AW9" i="21"/>
  <c r="BK9" i="21"/>
  <c r="BS9" i="21"/>
  <c r="BC9" i="21"/>
  <c r="AI9" i="21"/>
  <c r="BF9" i="21"/>
  <c r="T9" i="21"/>
  <c r="BO9" i="21"/>
  <c r="AQ9" i="21"/>
  <c r="AH9" i="21"/>
  <c r="AR9" i="21"/>
  <c r="AD13" i="21"/>
  <c r="BQ13" i="21"/>
  <c r="V13" i="21"/>
  <c r="AX13" i="21"/>
  <c r="Z13" i="21"/>
  <c r="W13" i="21"/>
  <c r="AV13" i="21"/>
  <c r="AY13" i="21"/>
  <c r="BC13" i="21"/>
  <c r="AP13" i="21"/>
  <c r="AA13" i="21"/>
  <c r="AE13" i="21"/>
  <c r="AI13" i="21"/>
  <c r="AM13" i="21"/>
  <c r="AQ13" i="21"/>
  <c r="BB13" i="21"/>
  <c r="BF13" i="21"/>
  <c r="BJ13" i="21"/>
  <c r="BN13" i="21"/>
  <c r="BR13" i="21"/>
  <c r="BM13" i="21"/>
  <c r="AL13" i="21"/>
  <c r="AB13" i="21"/>
  <c r="AR13" i="21"/>
  <c r="BS13" i="21"/>
  <c r="BS17" i="21"/>
  <c r="BI17" i="21"/>
  <c r="S17" i="21"/>
  <c r="T17" i="21"/>
  <c r="X17" i="21"/>
  <c r="Y17" i="21"/>
  <c r="AV17" i="21"/>
  <c r="AX17" i="21"/>
  <c r="AY17" i="21"/>
  <c r="AZ17" i="21"/>
  <c r="AB17" i="21"/>
  <c r="AL17" i="21"/>
  <c r="W17" i="21"/>
  <c r="BA17" i="21"/>
  <c r="Z17" i="21"/>
  <c r="BC17" i="21"/>
  <c r="BG17" i="21"/>
  <c r="AD17" i="21"/>
  <c r="AA17" i="21"/>
  <c r="AE17" i="21"/>
  <c r="AI17" i="21"/>
  <c r="AM17" i="21"/>
  <c r="AQ17" i="21"/>
  <c r="BB17" i="21"/>
  <c r="BF17" i="21"/>
  <c r="BJ17" i="21"/>
  <c r="BN17" i="21"/>
  <c r="BR17" i="21"/>
  <c r="BO17" i="21"/>
  <c r="AF17" i="21"/>
  <c r="AW17" i="21"/>
  <c r="BU17" i="21"/>
  <c r="AH17" i="21"/>
  <c r="AR17" i="21"/>
  <c r="BT21" i="21"/>
  <c r="AN21" i="21"/>
  <c r="BQ21" i="21"/>
  <c r="U21" i="21"/>
  <c r="V21" i="21"/>
  <c r="W21" i="21"/>
  <c r="AV21" i="21"/>
  <c r="AX21" i="21"/>
  <c r="AY21" i="21"/>
  <c r="AZ21" i="21"/>
  <c r="S21" i="21"/>
  <c r="Z21" i="21"/>
  <c r="AD21" i="21"/>
  <c r="AH21" i="21"/>
  <c r="BE21" i="21"/>
  <c r="BI21" i="21"/>
  <c r="BO21" i="21"/>
  <c r="BA21" i="21"/>
  <c r="AF21" i="21"/>
  <c r="BG21" i="21"/>
  <c r="AA21" i="21"/>
  <c r="AE21" i="21"/>
  <c r="AI21" i="21"/>
  <c r="AM21" i="21"/>
  <c r="AQ21" i="21"/>
  <c r="BB21" i="21"/>
  <c r="BF21" i="21"/>
  <c r="BJ21" i="21"/>
  <c r="BN21" i="21"/>
  <c r="BR21" i="21"/>
  <c r="AW21" i="21"/>
  <c r="BM21" i="21"/>
  <c r="BS21" i="21"/>
  <c r="AJ21" i="21"/>
  <c r="BT24" i="21"/>
  <c r="X24" i="21"/>
  <c r="Y24" i="21"/>
  <c r="AY24" i="21"/>
  <c r="AZ24" i="21"/>
  <c r="AX24" i="21"/>
  <c r="BA24" i="21"/>
  <c r="Z24" i="21"/>
  <c r="AD24" i="21"/>
  <c r="AH24" i="21"/>
  <c r="AL24" i="21"/>
  <c r="BE24" i="21"/>
  <c r="BI24" i="21"/>
  <c r="BM24" i="21"/>
  <c r="BS24" i="21"/>
  <c r="BQ24" i="21"/>
  <c r="AB24" i="21"/>
  <c r="AJ24" i="21"/>
  <c r="BG24" i="21"/>
  <c r="BO24" i="21"/>
  <c r="AC24" i="21"/>
  <c r="AG24" i="21"/>
  <c r="AK24" i="21"/>
  <c r="AO24" i="21"/>
  <c r="AS24" i="21"/>
  <c r="BD24" i="21"/>
  <c r="BH24" i="21"/>
  <c r="BL24" i="21"/>
  <c r="BP24" i="21"/>
  <c r="AV24" i="21"/>
  <c r="W24" i="21"/>
  <c r="T24" i="21"/>
  <c r="S24" i="21"/>
  <c r="AR24" i="21"/>
  <c r="AP25" i="21"/>
  <c r="AR25" i="21"/>
  <c r="U25" i="21"/>
  <c r="V25" i="21"/>
  <c r="W25" i="21"/>
  <c r="AV25" i="21"/>
  <c r="AX25" i="21"/>
  <c r="BA25" i="21"/>
  <c r="T25" i="21"/>
  <c r="Y25" i="21"/>
  <c r="AU25" i="21"/>
  <c r="AZ25" i="21"/>
  <c r="Z25" i="21"/>
  <c r="AD25" i="21"/>
  <c r="AH25" i="21"/>
  <c r="AL25" i="21"/>
  <c r="BC25" i="21"/>
  <c r="BG25" i="21"/>
  <c r="BK25" i="21"/>
  <c r="BO25" i="21"/>
  <c r="BS25" i="21"/>
  <c r="AB25" i="21"/>
  <c r="AJ25" i="21"/>
  <c r="BE25" i="21"/>
  <c r="BM25" i="21"/>
  <c r="BU25" i="21"/>
  <c r="AA25" i="21"/>
  <c r="AE25" i="21"/>
  <c r="AI25" i="21"/>
  <c r="AM25" i="21"/>
  <c r="AQ25" i="21"/>
  <c r="BB25" i="21"/>
  <c r="BF25" i="21"/>
  <c r="BJ25" i="21"/>
  <c r="BN25" i="21"/>
  <c r="BR25" i="21"/>
  <c r="BT25" i="21"/>
  <c r="AW25" i="21"/>
  <c r="X25" i="21"/>
  <c r="T28" i="21"/>
  <c r="BU28" i="21"/>
  <c r="Y28" i="21"/>
  <c r="AY28" i="21"/>
  <c r="AZ28" i="21"/>
  <c r="BB28" i="21"/>
  <c r="BD28" i="21"/>
  <c r="BF28" i="21"/>
  <c r="BH28" i="21"/>
  <c r="BJ28" i="21"/>
  <c r="BL28" i="21"/>
  <c r="BR28" i="21"/>
  <c r="AJ28" i="21"/>
  <c r="AW28" i="21"/>
  <c r="AX28" i="21"/>
  <c r="BA28" i="21"/>
  <c r="BN28" i="21"/>
  <c r="BE28" i="21"/>
  <c r="BM28" i="21"/>
  <c r="AC28" i="21"/>
  <c r="AE28" i="21"/>
  <c r="AK28" i="21"/>
  <c r="AM28" i="21"/>
  <c r="X28" i="21"/>
  <c r="BQ28" i="21"/>
  <c r="AA28" i="21"/>
  <c r="AG28" i="21"/>
  <c r="AI28" i="21"/>
  <c r="AO28" i="21"/>
  <c r="Z28" i="21"/>
  <c r="AH28" i="21"/>
  <c r="AP28" i="21"/>
  <c r="BG28" i="21"/>
  <c r="BO28" i="21"/>
  <c r="AQ28" i="21"/>
  <c r="AV28" i="21"/>
  <c r="W28" i="21"/>
  <c r="S28" i="21"/>
  <c r="AR28" i="21"/>
  <c r="AF28" i="21"/>
  <c r="AS29" i="21"/>
  <c r="BU29" i="21"/>
  <c r="U29" i="21"/>
  <c r="W29" i="21"/>
  <c r="X29" i="21"/>
  <c r="AV29" i="21"/>
  <c r="AX29" i="21"/>
  <c r="BA29" i="21"/>
  <c r="BC29" i="21"/>
  <c r="BG29" i="21"/>
  <c r="BK29" i="21"/>
  <c r="BM29" i="21"/>
  <c r="BN29" i="21"/>
  <c r="BP29" i="21"/>
  <c r="BS29" i="21"/>
  <c r="S29" i="21"/>
  <c r="V29" i="21"/>
  <c r="Y29" i="21"/>
  <c r="AZ29" i="21"/>
  <c r="BE29" i="21"/>
  <c r="BF29" i="21"/>
  <c r="BH29" i="21"/>
  <c r="BQ29" i="21"/>
  <c r="BR29" i="21"/>
  <c r="Z29" i="21"/>
  <c r="AA29" i="21"/>
  <c r="AF29" i="21"/>
  <c r="AG29" i="21"/>
  <c r="AH29" i="21"/>
  <c r="AI29" i="21"/>
  <c r="AN29" i="21"/>
  <c r="AO29" i="21"/>
  <c r="T29" i="21"/>
  <c r="AY29" i="21"/>
  <c r="BB29" i="21"/>
  <c r="AB29" i="21"/>
  <c r="AC29" i="21"/>
  <c r="AJ29" i="21"/>
  <c r="AK29" i="21"/>
  <c r="AP29" i="21"/>
  <c r="AQ29" i="21"/>
  <c r="AR29" i="21"/>
  <c r="AW29" i="21"/>
  <c r="S31" i="21"/>
  <c r="U31" i="21"/>
  <c r="W31" i="21"/>
  <c r="X31" i="21"/>
  <c r="AX31" i="21"/>
  <c r="BA31" i="21"/>
  <c r="BC31" i="21"/>
  <c r="BG31" i="21"/>
  <c r="BK31" i="21"/>
  <c r="BM31" i="21"/>
  <c r="BN31" i="21"/>
  <c r="BP31" i="21"/>
  <c r="BS31" i="21"/>
  <c r="T31" i="21"/>
  <c r="AV31" i="21"/>
  <c r="AY31" i="21"/>
  <c r="BB31" i="21"/>
  <c r="BD31" i="21"/>
  <c r="BI31" i="21"/>
  <c r="BJ31" i="21"/>
  <c r="BL31" i="21"/>
  <c r="BO31" i="21"/>
  <c r="Z31" i="21"/>
  <c r="AA31" i="21"/>
  <c r="AF31" i="21"/>
  <c r="AG31" i="21"/>
  <c r="AH31" i="21"/>
  <c r="AI31" i="21"/>
  <c r="AN31" i="21"/>
  <c r="AO31" i="21"/>
  <c r="BF31" i="21"/>
  <c r="BH31" i="21"/>
  <c r="BR31" i="21"/>
  <c r="AD31" i="21"/>
  <c r="AE31" i="21"/>
  <c r="AL31" i="21"/>
  <c r="AM31" i="21"/>
  <c r="AP31" i="21"/>
  <c r="AS31" i="21"/>
  <c r="AR31" i="21"/>
  <c r="BT34" i="21"/>
  <c r="T34" i="21"/>
  <c r="U34" i="21"/>
  <c r="X34" i="21"/>
  <c r="Y34" i="21"/>
  <c r="AX34" i="21"/>
  <c r="AY34" i="21"/>
  <c r="AZ34" i="21"/>
  <c r="BC34" i="21"/>
  <c r="BD34" i="21"/>
  <c r="BE34" i="21"/>
  <c r="BG34" i="21"/>
  <c r="BH34" i="21"/>
  <c r="BI34" i="21"/>
  <c r="BK34" i="21"/>
  <c r="BN34" i="21"/>
  <c r="BO34" i="21"/>
  <c r="BP34" i="21"/>
  <c r="BQ34" i="21"/>
  <c r="W34" i="21"/>
  <c r="BA34" i="21"/>
  <c r="BB34" i="21"/>
  <c r="BJ34" i="21"/>
  <c r="BL34" i="21"/>
  <c r="Z34" i="21"/>
  <c r="AB34" i="21"/>
  <c r="AE34" i="21"/>
  <c r="AG34" i="21"/>
  <c r="AH34" i="21"/>
  <c r="AJ34" i="21"/>
  <c r="AM34" i="21"/>
  <c r="AO34" i="21"/>
  <c r="AP34" i="21"/>
  <c r="AW34" i="21"/>
  <c r="BF34" i="21"/>
  <c r="BR34" i="21"/>
  <c r="BS34" i="21"/>
  <c r="AA34" i="21"/>
  <c r="AD34" i="21"/>
  <c r="AI34" i="21"/>
  <c r="AL34" i="21"/>
  <c r="AS34" i="21"/>
  <c r="AR34" i="21"/>
  <c r="S39" i="21"/>
  <c r="T39" i="21"/>
  <c r="V39" i="21"/>
  <c r="Y39" i="21"/>
  <c r="AZ39" i="21"/>
  <c r="BB39" i="21"/>
  <c r="BD39" i="21"/>
  <c r="BE39" i="21"/>
  <c r="BF39" i="21"/>
  <c r="BH39" i="21"/>
  <c r="BI39" i="21"/>
  <c r="BJ39" i="21"/>
  <c r="BL39" i="21"/>
  <c r="BO39" i="21"/>
  <c r="BQ39" i="21"/>
  <c r="BR39" i="21"/>
  <c r="W39" i="21"/>
  <c r="AX39" i="21"/>
  <c r="AY39" i="21"/>
  <c r="BA39" i="21"/>
  <c r="BG39" i="21"/>
  <c r="BN39" i="21"/>
  <c r="BS39" i="21"/>
  <c r="AB39" i="21"/>
  <c r="AC39" i="21"/>
  <c r="AD39" i="21"/>
  <c r="AE39" i="21"/>
  <c r="AJ39" i="21"/>
  <c r="AK39" i="21"/>
  <c r="AL39" i="21"/>
  <c r="AM39" i="21"/>
  <c r="U39" i="21"/>
  <c r="X39" i="21"/>
  <c r="AV39" i="21"/>
  <c r="AA39" i="21"/>
  <c r="AG39" i="21"/>
  <c r="AI39" i="21"/>
  <c r="AO39" i="21"/>
  <c r="AR39" i="21"/>
  <c r="BT39" i="21"/>
  <c r="BU39" i="21"/>
  <c r="W42" i="21"/>
  <c r="BA42" i="21"/>
  <c r="BB42" i="21"/>
  <c r="BC42" i="21"/>
  <c r="BF42" i="21"/>
  <c r="BG42" i="21"/>
  <c r="BJ42" i="21"/>
  <c r="BK42" i="21"/>
  <c r="BL42" i="21"/>
  <c r="BM42" i="21"/>
  <c r="BR42" i="21"/>
  <c r="BS42" i="21"/>
  <c r="T42" i="21"/>
  <c r="AW42" i="21"/>
  <c r="AX42" i="21"/>
  <c r="AY42" i="21"/>
  <c r="BD42" i="21"/>
  <c r="BI42" i="21"/>
  <c r="BN42" i="21"/>
  <c r="BO42" i="21"/>
  <c r="AB42" i="21"/>
  <c r="AC42" i="21"/>
  <c r="AD42" i="21"/>
  <c r="AE42" i="21"/>
  <c r="AJ42" i="21"/>
  <c r="AK42" i="21"/>
  <c r="AL42" i="21"/>
  <c r="AM42" i="21"/>
  <c r="U42" i="21"/>
  <c r="V42" i="21"/>
  <c r="X42" i="21"/>
  <c r="BH42" i="21"/>
  <c r="AA42" i="21"/>
  <c r="AG42" i="21"/>
  <c r="AI42" i="21"/>
  <c r="AO42" i="21"/>
  <c r="AQ42" i="21"/>
  <c r="AS42" i="21"/>
  <c r="AU42" i="21"/>
  <c r="S43" i="21"/>
  <c r="T43" i="21"/>
  <c r="U43" i="21"/>
  <c r="V43" i="21"/>
  <c r="X43" i="21"/>
  <c r="Y43" i="21"/>
  <c r="AV43" i="21"/>
  <c r="AX43" i="21"/>
  <c r="AY43" i="21"/>
  <c r="AZ43" i="21"/>
  <c r="BD43" i="21"/>
  <c r="BE43" i="21"/>
  <c r="BH43" i="21"/>
  <c r="BI43" i="21"/>
  <c r="BN43" i="21"/>
  <c r="BO43" i="21"/>
  <c r="BP43" i="21"/>
  <c r="BQ43" i="21"/>
  <c r="BC43" i="21"/>
  <c r="BF43" i="21"/>
  <c r="BK43" i="21"/>
  <c r="BM43" i="21"/>
  <c r="BR43" i="21"/>
  <c r="Z43" i="21"/>
  <c r="AA43" i="21"/>
  <c r="AF43" i="21"/>
  <c r="AG43" i="21"/>
  <c r="AH43" i="21"/>
  <c r="AI43" i="21"/>
  <c r="AN43" i="21"/>
  <c r="AO43" i="21"/>
  <c r="AP43" i="21"/>
  <c r="W43" i="21"/>
  <c r="BA43" i="21"/>
  <c r="BB43" i="21"/>
  <c r="AB43" i="21"/>
  <c r="AC43" i="21"/>
  <c r="AJ43" i="21"/>
  <c r="AK43" i="21"/>
  <c r="AR43" i="21"/>
  <c r="BT43" i="21"/>
  <c r="BU43" i="21"/>
  <c r="BP10" i="20"/>
  <c r="Y9" i="48"/>
  <c r="AG9" i="48"/>
  <c r="BS30" i="20"/>
  <c r="AR20" i="20"/>
  <c r="AH40" i="20"/>
  <c r="S40" i="20"/>
  <c r="BF24" i="3"/>
  <c r="BF34" i="3"/>
  <c r="BF42" i="3"/>
  <c r="BD12" i="3"/>
  <c r="BD22" i="3"/>
  <c r="AX28" i="3"/>
  <c r="AX36" i="3"/>
  <c r="AX44" i="3"/>
  <c r="AV12" i="3"/>
  <c r="AV20" i="3"/>
  <c r="BQ16" i="3"/>
  <c r="BM10" i="3"/>
  <c r="BM42" i="3"/>
  <c r="BI24" i="3"/>
  <c r="BI40" i="3"/>
  <c r="BA12" i="3"/>
  <c r="BA44" i="3"/>
  <c r="AR10" i="3"/>
  <c r="AR26" i="3"/>
  <c r="AR42" i="3"/>
  <c r="AP20" i="3"/>
  <c r="AP36" i="3"/>
  <c r="AN10" i="3"/>
  <c r="AN26" i="3"/>
  <c r="AN42" i="3"/>
  <c r="AL20" i="3"/>
  <c r="AL36" i="3"/>
  <c r="AJ10" i="3"/>
  <c r="AJ26" i="3"/>
  <c r="AJ42" i="3"/>
  <c r="AH20" i="3"/>
  <c r="BG13" i="21"/>
  <c r="BG11" i="21"/>
  <c r="BQ23" i="48"/>
  <c r="BM23" i="48"/>
  <c r="BI23" i="48"/>
  <c r="BE23" i="48"/>
  <c r="BA23" i="48"/>
  <c r="AW23" i="48"/>
  <c r="AR23" i="48"/>
  <c r="AN23" i="48"/>
  <c r="AJ23" i="48"/>
  <c r="AF23" i="48"/>
  <c r="AB23" i="48"/>
  <c r="X23" i="48"/>
  <c r="T23" i="48"/>
  <c r="BQ21" i="48"/>
  <c r="BM21" i="48"/>
  <c r="BI21" i="48"/>
  <c r="BE21" i="48"/>
  <c r="BA21" i="48"/>
  <c r="AW21" i="48"/>
  <c r="AR21" i="48"/>
  <c r="AN21" i="48"/>
  <c r="AJ21" i="48"/>
  <c r="AF21" i="48"/>
  <c r="AB21" i="48"/>
  <c r="X21" i="48"/>
  <c r="T21" i="48"/>
  <c r="BQ19" i="48"/>
  <c r="BM19" i="48"/>
  <c r="BI19" i="48"/>
  <c r="BE19" i="48"/>
  <c r="BA19" i="48"/>
  <c r="AW19" i="48"/>
  <c r="AR19" i="48"/>
  <c r="AN19" i="48"/>
  <c r="AJ19" i="48"/>
  <c r="AF19" i="48"/>
  <c r="AB19" i="48"/>
  <c r="X19" i="48"/>
  <c r="T19" i="48"/>
  <c r="BQ17" i="48"/>
  <c r="BM17" i="48"/>
  <c r="BI17" i="48"/>
  <c r="BE17" i="48"/>
  <c r="BA17" i="48"/>
  <c r="AW17" i="48"/>
  <c r="AR17" i="48"/>
  <c r="AN17" i="48"/>
  <c r="AJ17" i="48"/>
  <c r="AF17" i="48"/>
  <c r="AB17" i="48"/>
  <c r="X17" i="48"/>
  <c r="T17" i="48"/>
  <c r="BG15" i="48"/>
  <c r="AP15" i="48"/>
  <c r="Z15" i="48"/>
  <c r="BQ13" i="48"/>
  <c r="BM13" i="48"/>
  <c r="BI13" i="48"/>
  <c r="BE13" i="48"/>
  <c r="BA13" i="48"/>
  <c r="AW13" i="48"/>
  <c r="AR13" i="48"/>
  <c r="AN13" i="48"/>
  <c r="AJ13" i="48"/>
  <c r="AF13" i="48"/>
  <c r="AB13" i="48"/>
  <c r="X13" i="48"/>
  <c r="T13" i="48"/>
  <c r="BQ11" i="48"/>
  <c r="BM11" i="48"/>
  <c r="BI11" i="48"/>
  <c r="BE11" i="48"/>
  <c r="BA11" i="48"/>
  <c r="AW11" i="48"/>
  <c r="AR11" i="48"/>
  <c r="AN11" i="48"/>
  <c r="AJ11" i="48"/>
  <c r="AF11" i="48"/>
  <c r="AB11" i="48"/>
  <c r="X11" i="48"/>
  <c r="T11" i="48"/>
  <c r="BQ9" i="48"/>
  <c r="BM9" i="48"/>
  <c r="BI9" i="48"/>
  <c r="BE9" i="48"/>
  <c r="BA9" i="48"/>
  <c r="AW9" i="48"/>
  <c r="AR9" i="48"/>
  <c r="AN9" i="48"/>
  <c r="AJ9" i="48"/>
  <c r="AF9" i="48"/>
  <c r="AB9" i="48"/>
  <c r="X9" i="48"/>
  <c r="T9" i="48"/>
  <c r="BQ7" i="48"/>
  <c r="BM7" i="48"/>
  <c r="BI7" i="48"/>
  <c r="BE7" i="48"/>
  <c r="BA7" i="48"/>
  <c r="AW7" i="48"/>
  <c r="AR7" i="48"/>
  <c r="AN7" i="48"/>
  <c r="AJ7" i="48"/>
  <c r="AF7" i="48"/>
  <c r="AB7" i="48"/>
  <c r="X7" i="48"/>
  <c r="T7" i="48"/>
  <c r="BQ5" i="48"/>
  <c r="BM5" i="48"/>
  <c r="BI5" i="48"/>
  <c r="BE5" i="48"/>
  <c r="BA5" i="48"/>
  <c r="AW5" i="48"/>
  <c r="AR5" i="48"/>
  <c r="AN5" i="48"/>
  <c r="AJ5" i="48"/>
  <c r="AF5" i="48"/>
  <c r="AB5" i="48"/>
  <c r="X5" i="48"/>
  <c r="T5" i="48"/>
  <c r="BE5" i="21"/>
  <c r="BT5" i="48"/>
  <c r="BL5" i="48"/>
  <c r="BT5" i="21"/>
  <c r="BT23" i="48"/>
  <c r="BL23" i="48"/>
  <c r="BD23" i="48"/>
  <c r="AV23" i="48"/>
  <c r="AM23" i="48"/>
  <c r="AE23" i="48"/>
  <c r="W23" i="48"/>
  <c r="BP19" i="48"/>
  <c r="BH19" i="48"/>
  <c r="AZ19" i="48"/>
  <c r="AQ19" i="48"/>
  <c r="AI19" i="48"/>
  <c r="AA19" i="48"/>
  <c r="S19" i="48"/>
  <c r="BT15" i="48"/>
  <c r="AM15" i="48"/>
  <c r="W11" i="48"/>
  <c r="AE11" i="48"/>
  <c r="AM11" i="48"/>
  <c r="AV11" i="48"/>
  <c r="BD11" i="48"/>
  <c r="BL11" i="48"/>
  <c r="BT11" i="48"/>
  <c r="BB11" i="48"/>
  <c r="AK11" i="48"/>
  <c r="U11" i="48"/>
  <c r="BP7" i="48"/>
  <c r="BH7" i="48"/>
  <c r="AZ7" i="48"/>
  <c r="AQ7" i="48"/>
  <c r="AI7" i="48"/>
  <c r="AA7" i="48"/>
  <c r="S7" i="48"/>
  <c r="BT17" i="21"/>
  <c r="AD27" i="21"/>
  <c r="BT13" i="21"/>
  <c r="BO11" i="21"/>
  <c r="BP25" i="48"/>
  <c r="BH25" i="48"/>
  <c r="AZ25" i="48"/>
  <c r="AQ25" i="48"/>
  <c r="AI25" i="48"/>
  <c r="AA25" i="48"/>
  <c r="S25" i="48"/>
  <c r="BR19" i="48"/>
  <c r="BB19" i="48"/>
  <c r="AK19" i="48"/>
  <c r="U19" i="48"/>
  <c r="BT17" i="48"/>
  <c r="BL17" i="48"/>
  <c r="BD17" i="48"/>
  <c r="AV17" i="48"/>
  <c r="AM17" i="48"/>
  <c r="AE17" i="48"/>
  <c r="W17" i="48"/>
  <c r="AX11" i="48"/>
  <c r="BR7" i="48"/>
  <c r="BB7" i="48"/>
  <c r="AK7" i="48"/>
  <c r="U7" i="48"/>
  <c r="BJ5" i="48"/>
  <c r="BB5" i="48"/>
  <c r="AS5" i="48"/>
  <c r="AK5" i="48"/>
  <c r="AC5" i="48"/>
  <c r="U5" i="48"/>
  <c r="AN13" i="21"/>
  <c r="BN7" i="48"/>
  <c r="AG7" i="48"/>
  <c r="BN19" i="48"/>
  <c r="AG19" i="48"/>
  <c r="BJ17" i="48"/>
  <c r="AS17" i="48"/>
  <c r="AC17" i="48"/>
  <c r="BP13" i="48"/>
  <c r="BH13" i="48"/>
  <c r="AZ13" i="48"/>
  <c r="AQ13" i="48"/>
  <c r="AI13" i="48"/>
  <c r="AA13" i="48"/>
  <c r="S13" i="48"/>
  <c r="BF7" i="48"/>
  <c r="BD5" i="48"/>
  <c r="AM5" i="48"/>
  <c r="W5" i="48"/>
  <c r="BJ25" i="48"/>
  <c r="AS25" i="48"/>
  <c r="AC25" i="48"/>
  <c r="BJ23" i="48"/>
  <c r="AS23" i="48"/>
  <c r="AC23" i="48"/>
  <c r="BP21" i="48"/>
  <c r="BH21" i="48"/>
  <c r="AZ21" i="48"/>
  <c r="AQ21" i="48"/>
  <c r="AI21" i="48"/>
  <c r="BN17" i="48"/>
  <c r="AG17" i="48"/>
  <c r="BR13" i="48"/>
  <c r="BB13" i="48"/>
  <c r="AK13" i="48"/>
  <c r="U13" i="48"/>
  <c r="Y11" i="48"/>
  <c r="BP9" i="48"/>
  <c r="BH9" i="48"/>
  <c r="AZ9" i="48"/>
  <c r="AQ9" i="48"/>
  <c r="AO7" i="48"/>
  <c r="BB16" i="20"/>
  <c r="BJ9" i="48"/>
  <c r="BN25" i="48"/>
  <c r="AG25" i="48"/>
  <c r="AX23" i="48"/>
  <c r="BJ21" i="48"/>
  <c r="BU21" i="48"/>
  <c r="AS21" i="48"/>
  <c r="AE21" i="48"/>
  <c r="W21" i="48"/>
  <c r="BF19" i="48"/>
  <c r="BN9" i="48"/>
  <c r="AO9" i="48"/>
  <c r="AE9" i="48"/>
  <c r="W9" i="48"/>
  <c r="BR29" i="48"/>
  <c r="BB29" i="48"/>
  <c r="AK29" i="48"/>
  <c r="U29" i="48"/>
  <c r="BN27" i="48"/>
  <c r="AG27" i="48"/>
  <c r="Y25" i="48"/>
  <c r="BF21" i="48"/>
  <c r="AC21" i="48"/>
  <c r="AO19" i="48"/>
  <c r="Y17" i="48"/>
  <c r="AQ5" i="48"/>
  <c r="BH10" i="20"/>
  <c r="U24" i="20"/>
  <c r="BN36" i="20"/>
  <c r="AO30" i="20"/>
  <c r="AO42" i="20"/>
  <c r="BJ26" i="20"/>
  <c r="Y32" i="20"/>
  <c r="Y36" i="20"/>
  <c r="AX40" i="20"/>
  <c r="AC4" i="20"/>
  <c r="AC6" i="20"/>
  <c r="AC8" i="20"/>
  <c r="U10" i="20"/>
  <c r="BJ10" i="20"/>
  <c r="BJ12" i="20"/>
  <c r="AS16" i="20"/>
  <c r="BU4" i="20"/>
  <c r="AP4" i="20"/>
  <c r="Z4" i="20"/>
  <c r="BC6" i="20"/>
  <c r="AH6" i="20"/>
  <c r="BU8" i="20"/>
  <c r="AP8" i="20"/>
  <c r="Z8" i="20"/>
  <c r="BC10" i="20"/>
  <c r="AH10" i="20"/>
  <c r="BU12" i="20"/>
  <c r="AP12" i="20"/>
  <c r="Z12" i="20"/>
  <c r="AP14" i="20"/>
  <c r="BM16" i="20"/>
  <c r="AL16" i="20"/>
  <c r="V16" i="20"/>
  <c r="AU18" i="20"/>
  <c r="AI4" i="20"/>
  <c r="AO25" i="48"/>
  <c r="Y23" i="48"/>
  <c r="AO15" i="48"/>
  <c r="AX13" i="48"/>
  <c r="AK9" i="48"/>
  <c r="U9" i="48"/>
  <c r="AZ5" i="48"/>
  <c r="AK32" i="20"/>
  <c r="U16" i="20"/>
  <c r="AF8" i="20"/>
  <c r="X18" i="20"/>
  <c r="AA18" i="20"/>
  <c r="BQ44" i="20"/>
  <c r="Z44" i="20"/>
  <c r="BU44" i="20"/>
  <c r="BT42" i="20"/>
  <c r="BG42" i="20"/>
  <c r="V40" i="20"/>
  <c r="AV40" i="20"/>
  <c r="AJ40" i="20"/>
  <c r="U40" i="20"/>
  <c r="BD38" i="20"/>
  <c r="BS38" i="20"/>
  <c r="Z36" i="20"/>
  <c r="V36" i="20"/>
  <c r="AJ36" i="20"/>
  <c r="AZ34" i="20"/>
  <c r="BH34" i="20"/>
  <c r="AF34" i="20"/>
  <c r="BL32" i="20"/>
  <c r="BI32" i="20"/>
  <c r="AU30" i="20"/>
  <c r="S30" i="20"/>
  <c r="AY30" i="20"/>
  <c r="AM28" i="20"/>
  <c r="T28" i="20"/>
  <c r="BR28" i="20"/>
  <c r="BP26" i="20"/>
  <c r="BK26" i="20"/>
  <c r="X24" i="20"/>
  <c r="AV24" i="20"/>
  <c r="AL24" i="20"/>
  <c r="BJ24" i="20"/>
  <c r="BP22" i="20"/>
  <c r="AV22" i="20"/>
  <c r="AN20" i="20"/>
  <c r="BM20" i="20"/>
  <c r="V20" i="20"/>
  <c r="AE20" i="20"/>
  <c r="AB18" i="20"/>
  <c r="BL18" i="20"/>
  <c r="BG18" i="20"/>
  <c r="BQ16" i="20"/>
  <c r="AB16" i="20"/>
  <c r="BQ12" i="20"/>
  <c r="AM10" i="20"/>
  <c r="BB10" i="20"/>
  <c r="AB8" i="20"/>
  <c r="U6" i="20"/>
  <c r="BH32" i="3"/>
  <c r="BT6" i="3"/>
  <c r="BT12" i="3"/>
  <c r="BH20" i="3"/>
  <c r="BD30" i="3"/>
  <c r="BF13" i="48"/>
  <c r="BN41" i="48"/>
  <c r="BF41" i="48"/>
  <c r="AX41" i="48"/>
  <c r="AO41" i="48"/>
  <c r="AG41" i="48"/>
  <c r="Y41" i="48"/>
  <c r="AO39" i="48"/>
  <c r="AG39" i="48"/>
  <c r="Y39" i="48"/>
  <c r="AS28" i="21"/>
  <c r="AH27" i="21"/>
  <c r="BO15" i="21"/>
  <c r="AJ13" i="21"/>
  <c r="AD11" i="21"/>
  <c r="AH5" i="21"/>
  <c r="AJ5" i="21"/>
  <c r="BS5" i="21"/>
  <c r="Z7" i="21"/>
  <c r="AJ9" i="21"/>
  <c r="BE11" i="21"/>
  <c r="BE13" i="21"/>
  <c r="AR21" i="21"/>
  <c r="AP26" i="21"/>
  <c r="BE7" i="21"/>
  <c r="BE9" i="21"/>
  <c r="AL21" i="21"/>
  <c r="AP24" i="21"/>
  <c r="AR4" i="21"/>
  <c r="AP4" i="21"/>
  <c r="S26" i="21"/>
  <c r="U28" i="21"/>
  <c r="V24" i="21"/>
  <c r="X13" i="21"/>
  <c r="Y13" i="21"/>
  <c r="Y4" i="21"/>
  <c r="AX4" i="21"/>
  <c r="BN4" i="21"/>
  <c r="AI5" i="21"/>
  <c r="BB7" i="21"/>
  <c r="AC9" i="21"/>
  <c r="AV42" i="21"/>
  <c r="AV38" i="21"/>
  <c r="AV34" i="21"/>
  <c r="AV30" i="21"/>
  <c r="AW43" i="21"/>
  <c r="AW39" i="21"/>
  <c r="AW35" i="21"/>
  <c r="AW31" i="21"/>
  <c r="AW23" i="21"/>
  <c r="AW13" i="21"/>
  <c r="BO4" i="21"/>
  <c r="BF4" i="20"/>
  <c r="BQ30" i="20"/>
  <c r="AU22" i="20"/>
  <c r="BO16" i="3"/>
  <c r="AS12" i="3"/>
  <c r="AI10" i="3"/>
  <c r="Y8" i="3"/>
  <c r="Z11" i="21"/>
  <c r="BR44" i="48"/>
  <c r="BJ44" i="48"/>
  <c r="BB44" i="48"/>
  <c r="AS44" i="48"/>
  <c r="AK44" i="48"/>
  <c r="AC44" i="48"/>
  <c r="BI43" i="48"/>
  <c r="AR43" i="48"/>
  <c r="BI41" i="48"/>
  <c r="AR41" i="48"/>
  <c r="BQ39" i="48"/>
  <c r="BI39" i="48"/>
  <c r="BA39" i="48"/>
  <c r="AN39" i="48"/>
  <c r="BO37" i="48"/>
  <c r="BG37" i="48"/>
  <c r="AY37" i="48"/>
  <c r="AP37" i="48"/>
  <c r="AH37" i="48"/>
  <c r="V35" i="48"/>
  <c r="AD35" i="48"/>
  <c r="AL35" i="48"/>
  <c r="AU35" i="48"/>
  <c r="BC35" i="48"/>
  <c r="BK35" i="48"/>
  <c r="BS35" i="48"/>
  <c r="Z33" i="48"/>
  <c r="AH33" i="48"/>
  <c r="AP33" i="48"/>
  <c r="AY33" i="48"/>
  <c r="BG33" i="48"/>
  <c r="BO33" i="48"/>
  <c r="V31" i="48"/>
  <c r="AD31" i="48"/>
  <c r="AL31" i="48"/>
  <c r="BC31" i="48"/>
  <c r="BK31" i="48"/>
  <c r="BS31" i="48"/>
  <c r="BH35" i="48"/>
  <c r="AQ35" i="48"/>
  <c r="BH33" i="48"/>
  <c r="AQ33" i="48"/>
  <c r="BH31" i="48"/>
  <c r="AQ31" i="48"/>
  <c r="AP27" i="21"/>
  <c r="AN17" i="21"/>
  <c r="AC4" i="21"/>
  <c r="AL5" i="21"/>
  <c r="BU34" i="21"/>
  <c r="BU30" i="21"/>
  <c r="BU42" i="21"/>
  <c r="BT38" i="21"/>
  <c r="AQ34" i="21"/>
  <c r="BT31" i="21"/>
  <c r="AS30" i="21"/>
  <c r="BT28" i="21"/>
  <c r="AS39" i="21"/>
  <c r="AR42" i="21"/>
  <c r="AQ39" i="21"/>
  <c r="BK28" i="21"/>
  <c r="AL28" i="21"/>
  <c r="BS27" i="21"/>
  <c r="BF27" i="21"/>
  <c r="AO27" i="21"/>
  <c r="AG27" i="21"/>
  <c r="BR26" i="21"/>
  <c r="BJ26" i="21"/>
  <c r="BB26" i="21"/>
  <c r="AM26" i="21"/>
  <c r="AE26" i="21"/>
  <c r="BP25" i="21"/>
  <c r="BH25" i="21"/>
  <c r="AS25" i="21"/>
  <c r="AK25" i="21"/>
  <c r="AC25" i="21"/>
  <c r="BN24" i="21"/>
  <c r="BF24" i="21"/>
  <c r="AQ24" i="21"/>
  <c r="AI24" i="21"/>
  <c r="AA24" i="21"/>
  <c r="BL23" i="21"/>
  <c r="BD23" i="21"/>
  <c r="AO23" i="21"/>
  <c r="AG23" i="21"/>
  <c r="BL21" i="21"/>
  <c r="BD21" i="21"/>
  <c r="AO21" i="21"/>
  <c r="AG21" i="21"/>
  <c r="BL19" i="21"/>
  <c r="BD19" i="21"/>
  <c r="AO19" i="21"/>
  <c r="AG19" i="21"/>
  <c r="BL17" i="21"/>
  <c r="BD17" i="21"/>
  <c r="AO17" i="21"/>
  <c r="AG17" i="21"/>
  <c r="BP13" i="21"/>
  <c r="BH13" i="21"/>
  <c r="AS13" i="21"/>
  <c r="AK13" i="21"/>
  <c r="AC13" i="21"/>
  <c r="BP11" i="21"/>
  <c r="BH11" i="21"/>
  <c r="AS11" i="21"/>
  <c r="AK11" i="21"/>
  <c r="AP39" i="21"/>
  <c r="AP42" i="21"/>
  <c r="AN34" i="21"/>
  <c r="AN39" i="21"/>
  <c r="AN42" i="21"/>
  <c r="AM29" i="21"/>
  <c r="AK31" i="21"/>
  <c r="AK34" i="21"/>
  <c r="AH39" i="21"/>
  <c r="AH42" i="21"/>
  <c r="AF34" i="21"/>
  <c r="AF39" i="21"/>
  <c r="AF42" i="21"/>
  <c r="AE29" i="21"/>
  <c r="AC31" i="21"/>
  <c r="AC34" i="21"/>
  <c r="Z39" i="21"/>
  <c r="Z42" i="21"/>
  <c r="BU26" i="21"/>
  <c r="BE26" i="21"/>
  <c r="AB26" i="21"/>
  <c r="BI25" i="21"/>
  <c r="AF25" i="21"/>
  <c r="BK24" i="21"/>
  <c r="AF24" i="21"/>
  <c r="BG23" i="21"/>
  <c r="Z23" i="21"/>
  <c r="BK21" i="21"/>
  <c r="AB21" i="21"/>
  <c r="BS35" i="21"/>
  <c r="BM34" i="21"/>
  <c r="BM39" i="21"/>
  <c r="BL29" i="21"/>
  <c r="BL38" i="21"/>
  <c r="BL43" i="21"/>
  <c r="BK39" i="21"/>
  <c r="BJ29" i="21"/>
  <c r="BJ43" i="21"/>
  <c r="BI29" i="21"/>
  <c r="BG43" i="21"/>
  <c r="BE31" i="21"/>
  <c r="BE42" i="21"/>
  <c r="BD29" i="21"/>
  <c r="BC39" i="21"/>
  <c r="AZ31" i="21"/>
  <c r="AZ42" i="21"/>
  <c r="BN9" i="21"/>
  <c r="BF5" i="21"/>
  <c r="Y23" i="21"/>
  <c r="W23" i="21"/>
  <c r="V31" i="21"/>
  <c r="V34" i="21"/>
  <c r="T21" i="21"/>
  <c r="S25" i="21"/>
  <c r="AN24" i="21"/>
  <c r="BK22" i="3"/>
  <c r="BN22" i="3"/>
  <c r="AG18" i="3"/>
  <c r="BP18" i="3"/>
  <c r="T4" i="21"/>
  <c r="AY4" i="21"/>
  <c r="AW4" i="21"/>
  <c r="AE4" i="21"/>
  <c r="AV4" i="21"/>
  <c r="BL4" i="21"/>
  <c r="AF4" i="21"/>
  <c r="W4" i="21"/>
  <c r="BD4" i="21"/>
  <c r="AM4" i="21"/>
  <c r="AK4" i="21"/>
  <c r="BS4" i="21"/>
  <c r="BK4" i="21"/>
  <c r="BR4" i="21"/>
  <c r="BJ4" i="21"/>
  <c r="BB4" i="21"/>
  <c r="AS4" i="21"/>
  <c r="AG4" i="21"/>
  <c r="U4" i="21"/>
  <c r="BA4" i="21"/>
  <c r="AH4" i="21"/>
  <c r="BC4" i="21"/>
  <c r="AJ4" i="21"/>
  <c r="BU7" i="21"/>
  <c r="AP7" i="21"/>
  <c r="AN7" i="21"/>
  <c r="Y7" i="21"/>
  <c r="AI7" i="21"/>
  <c r="AQ7" i="21"/>
  <c r="AZ7" i="21"/>
  <c r="BJ7" i="21"/>
  <c r="BR7" i="21"/>
  <c r="T7" i="21"/>
  <c r="AD7" i="21"/>
  <c r="BI7" i="21"/>
  <c r="U7" i="21"/>
  <c r="AM7" i="21"/>
  <c r="BF7" i="21"/>
  <c r="BS7" i="21"/>
  <c r="AB7" i="21"/>
  <c r="AV7" i="21"/>
  <c r="AC7" i="21"/>
  <c r="BM7" i="21"/>
  <c r="AR7" i="21"/>
  <c r="BK7" i="21"/>
  <c r="AH7" i="21"/>
  <c r="AL11" i="21"/>
  <c r="AJ11" i="21"/>
  <c r="BA11" i="21"/>
  <c r="T11" i="21"/>
  <c r="U11" i="21"/>
  <c r="BI11" i="21"/>
  <c r="S11" i="21"/>
  <c r="AZ11" i="21"/>
  <c r="AA11" i="21"/>
  <c r="AE11" i="21"/>
  <c r="AI11" i="21"/>
  <c r="AM11" i="21"/>
  <c r="AQ11" i="21"/>
  <c r="BB11" i="21"/>
  <c r="BF11" i="21"/>
  <c r="BJ11" i="21"/>
  <c r="BN11" i="21"/>
  <c r="BR11" i="21"/>
  <c r="BC11" i="21"/>
  <c r="AW11" i="21"/>
  <c r="Y11" i="21"/>
  <c r="X11" i="21"/>
  <c r="BM11" i="21"/>
  <c r="AN11" i="21"/>
  <c r="BT11" i="21"/>
  <c r="BK11" i="21"/>
  <c r="BS15" i="21"/>
  <c r="U15" i="21"/>
  <c r="Z15" i="21"/>
  <c r="AA15" i="21"/>
  <c r="AQ15" i="21"/>
  <c r="BN15" i="21"/>
  <c r="BM15" i="21"/>
  <c r="AL19" i="21"/>
  <c r="BM19" i="21"/>
  <c r="AX19" i="21"/>
  <c r="BA19" i="21"/>
  <c r="V19" i="21"/>
  <c r="W19" i="21"/>
  <c r="AZ19" i="21"/>
  <c r="Z19" i="21"/>
  <c r="AD19" i="21"/>
  <c r="BC19" i="21"/>
  <c r="BG19" i="21"/>
  <c r="BO19" i="21"/>
  <c r="BS19" i="21"/>
  <c r="AV19" i="21"/>
  <c r="AY19" i="21"/>
  <c r="AF19" i="21"/>
  <c r="BI19" i="21"/>
  <c r="BU19" i="21"/>
  <c r="AA19" i="21"/>
  <c r="AE19" i="21"/>
  <c r="AI19" i="21"/>
  <c r="AM19" i="21"/>
  <c r="AQ19" i="21"/>
  <c r="BB19" i="21"/>
  <c r="BF19" i="21"/>
  <c r="BJ19" i="21"/>
  <c r="BN19" i="21"/>
  <c r="BR19" i="21"/>
  <c r="AP19" i="21"/>
  <c r="Y19" i="21"/>
  <c r="X19" i="21"/>
  <c r="AJ19" i="21"/>
  <c r="BT19" i="21"/>
  <c r="BT23" i="21"/>
  <c r="AL23" i="21"/>
  <c r="BO23" i="21"/>
  <c r="BQ23" i="21"/>
  <c r="S23" i="21"/>
  <c r="T23" i="21"/>
  <c r="AX23" i="21"/>
  <c r="BA23" i="21"/>
  <c r="AP23" i="21"/>
  <c r="AN23" i="21"/>
  <c r="U23" i="21"/>
  <c r="AV23" i="21"/>
  <c r="AY23" i="21"/>
  <c r="AB23" i="21"/>
  <c r="AF23" i="21"/>
  <c r="AJ23" i="21"/>
  <c r="BE23" i="21"/>
  <c r="BI23" i="21"/>
  <c r="BM23" i="21"/>
  <c r="AD23" i="21"/>
  <c r="BC23" i="21"/>
  <c r="BK23" i="21"/>
  <c r="AA23" i="21"/>
  <c r="AE23" i="21"/>
  <c r="AI23" i="21"/>
  <c r="AM23" i="21"/>
  <c r="AQ23" i="21"/>
  <c r="BB23" i="21"/>
  <c r="BF23" i="21"/>
  <c r="BJ23" i="21"/>
  <c r="BN23" i="21"/>
  <c r="BR23" i="21"/>
  <c r="AR23" i="21"/>
  <c r="BT26" i="21"/>
  <c r="Y26" i="21"/>
  <c r="AW26" i="21"/>
  <c r="AY26" i="21"/>
  <c r="AZ26" i="21"/>
  <c r="X26" i="21"/>
  <c r="Z26" i="21"/>
  <c r="AD26" i="21"/>
  <c r="AH26" i="21"/>
  <c r="AL26" i="21"/>
  <c r="BC26" i="21"/>
  <c r="BG26" i="21"/>
  <c r="BK26" i="21"/>
  <c r="BO26" i="21"/>
  <c r="BS26" i="21"/>
  <c r="AX26" i="21"/>
  <c r="AF26" i="21"/>
  <c r="AN26" i="21"/>
  <c r="BI26" i="21"/>
  <c r="BQ26" i="21"/>
  <c r="AC26" i="21"/>
  <c r="AG26" i="21"/>
  <c r="AK26" i="21"/>
  <c r="AO26" i="21"/>
  <c r="AS26" i="21"/>
  <c r="BD26" i="21"/>
  <c r="BH26" i="21"/>
  <c r="BL26" i="21"/>
  <c r="BP26" i="21"/>
  <c r="AU26" i="21"/>
  <c r="V26" i="21"/>
  <c r="U26" i="21"/>
  <c r="AR26" i="21"/>
  <c r="AS27" i="21"/>
  <c r="S27" i="21"/>
  <c r="T27" i="21"/>
  <c r="X27" i="21"/>
  <c r="AX27" i="21"/>
  <c r="BA27" i="21"/>
  <c r="BN27" i="21"/>
  <c r="BP27" i="21"/>
  <c r="BU27" i="21"/>
  <c r="V27" i="21"/>
  <c r="W27" i="21"/>
  <c r="AY27" i="21"/>
  <c r="BJ27" i="21"/>
  <c r="BL27" i="21"/>
  <c r="AB27" i="21"/>
  <c r="AJ27" i="21"/>
  <c r="BC27" i="21"/>
  <c r="BG27" i="21"/>
  <c r="BM27" i="21"/>
  <c r="U27" i="21"/>
  <c r="Y27" i="21"/>
  <c r="AZ27" i="21"/>
  <c r="AF27" i="21"/>
  <c r="BE27" i="21"/>
  <c r="BQ27" i="21"/>
  <c r="AA27" i="21"/>
  <c r="AE27" i="21"/>
  <c r="AI27" i="21"/>
  <c r="AM27" i="21"/>
  <c r="AQ27" i="21"/>
  <c r="BD27" i="21"/>
  <c r="BH27" i="21"/>
  <c r="BO27" i="21"/>
  <c r="AR27" i="21"/>
  <c r="T30" i="21"/>
  <c r="V30" i="21"/>
  <c r="Y30" i="21"/>
  <c r="AW30" i="21"/>
  <c r="AY30" i="21"/>
  <c r="AZ30" i="21"/>
  <c r="BB30" i="21"/>
  <c r="BD30" i="21"/>
  <c r="BE30" i="21"/>
  <c r="BF30" i="21"/>
  <c r="BH30" i="21"/>
  <c r="BI30" i="21"/>
  <c r="BJ30" i="21"/>
  <c r="BL30" i="21"/>
  <c r="BO30" i="21"/>
  <c r="BQ30" i="21"/>
  <c r="BR30" i="21"/>
  <c r="U30" i="21"/>
  <c r="X30" i="21"/>
  <c r="BC30" i="21"/>
  <c r="BK30" i="21"/>
  <c r="BM30" i="21"/>
  <c r="BP30" i="21"/>
  <c r="BS30" i="21"/>
  <c r="AB30" i="21"/>
  <c r="AC30" i="21"/>
  <c r="AD30" i="21"/>
  <c r="AE30" i="21"/>
  <c r="AJ30" i="21"/>
  <c r="AK30" i="21"/>
  <c r="AL30" i="21"/>
  <c r="AM30" i="21"/>
  <c r="W30" i="21"/>
  <c r="BA30" i="21"/>
  <c r="BG30" i="21"/>
  <c r="BN30" i="21"/>
  <c r="Z30" i="21"/>
  <c r="AF30" i="21"/>
  <c r="AH30" i="21"/>
  <c r="AN30" i="21"/>
  <c r="AQ30" i="21"/>
  <c r="BT30" i="21"/>
  <c r="AR30" i="21"/>
  <c r="S35" i="21"/>
  <c r="V35" i="21"/>
  <c r="W35" i="21"/>
  <c r="AV35" i="21"/>
  <c r="BA35" i="21"/>
  <c r="BB35" i="21"/>
  <c r="BF35" i="21"/>
  <c r="BJ35" i="21"/>
  <c r="BL35" i="21"/>
  <c r="BM35" i="21"/>
  <c r="BO35" i="21"/>
  <c r="BR35" i="21"/>
  <c r="U35" i="21"/>
  <c r="X35" i="21"/>
  <c r="Y35" i="21"/>
  <c r="AZ35" i="21"/>
  <c r="BC35" i="21"/>
  <c r="BE35" i="21"/>
  <c r="BH35" i="21"/>
  <c r="BK35" i="21"/>
  <c r="BP35" i="21"/>
  <c r="BQ35" i="21"/>
  <c r="AA35" i="21"/>
  <c r="AC35" i="21"/>
  <c r="AD35" i="21"/>
  <c r="AF35" i="21"/>
  <c r="AI35" i="21"/>
  <c r="AK35" i="21"/>
  <c r="AL35" i="21"/>
  <c r="AN35" i="21"/>
  <c r="BD35" i="21"/>
  <c r="BG35" i="21"/>
  <c r="BI35" i="21"/>
  <c r="BN35" i="21"/>
  <c r="Z35" i="21"/>
  <c r="AB35" i="21"/>
  <c r="AH35" i="21"/>
  <c r="AJ35" i="21"/>
  <c r="AP35" i="21"/>
  <c r="AS35" i="21"/>
  <c r="BT35" i="21"/>
  <c r="AR35" i="21"/>
  <c r="U38" i="21"/>
  <c r="W38" i="21"/>
  <c r="X38" i="21"/>
  <c r="AW38" i="21"/>
  <c r="AX38" i="21"/>
  <c r="AY38" i="21"/>
  <c r="BA38" i="21"/>
  <c r="BC38" i="21"/>
  <c r="BG38" i="21"/>
  <c r="BK38" i="21"/>
  <c r="BM38" i="21"/>
  <c r="BN38" i="21"/>
  <c r="BP38" i="21"/>
  <c r="BS38" i="21"/>
  <c r="V38" i="21"/>
  <c r="Y38" i="21"/>
  <c r="AZ38" i="21"/>
  <c r="BE38" i="21"/>
  <c r="BF38" i="21"/>
  <c r="BH38" i="21"/>
  <c r="BQ38" i="21"/>
  <c r="BR38" i="21"/>
  <c r="Z38" i="21"/>
  <c r="AA38" i="21"/>
  <c r="AF38" i="21"/>
  <c r="AG38" i="21"/>
  <c r="AH38" i="21"/>
  <c r="AI38" i="21"/>
  <c r="AN38" i="21"/>
  <c r="AO38" i="21"/>
  <c r="AP38" i="21"/>
  <c r="BB38" i="21"/>
  <c r="BD38" i="21"/>
  <c r="BI38" i="21"/>
  <c r="BO38" i="21"/>
  <c r="AB38" i="21"/>
  <c r="AC38" i="21"/>
  <c r="AJ38" i="21"/>
  <c r="AK38" i="21"/>
  <c r="AQ38" i="21"/>
  <c r="AS38" i="21"/>
  <c r="BU29" i="48"/>
  <c r="AX29" i="48"/>
  <c r="BT31" i="48"/>
  <c r="W31" i="48"/>
  <c r="AE31" i="48"/>
  <c r="AM31" i="48"/>
  <c r="AV31" i="48"/>
  <c r="BD31" i="48"/>
  <c r="BL31" i="48"/>
  <c r="BU31" i="48"/>
  <c r="BQ31" i="48"/>
  <c r="BM31" i="48"/>
  <c r="BI31" i="48"/>
  <c r="BE31" i="48"/>
  <c r="BA31" i="48"/>
  <c r="AW31" i="48"/>
  <c r="AR31" i="48"/>
  <c r="AN31" i="48"/>
  <c r="AJ31" i="48"/>
  <c r="AF31" i="48"/>
  <c r="AB31" i="48"/>
  <c r="X31" i="48"/>
  <c r="T31" i="48"/>
  <c r="BT33" i="48"/>
  <c r="W33" i="48"/>
  <c r="AE33" i="48"/>
  <c r="AM33" i="48"/>
  <c r="AV33" i="48"/>
  <c r="BD33" i="48"/>
  <c r="BL33" i="48"/>
  <c r="BU33" i="48"/>
  <c r="BQ33" i="48"/>
  <c r="BM33" i="48"/>
  <c r="BI33" i="48"/>
  <c r="BE33" i="48"/>
  <c r="BA33" i="48"/>
  <c r="AW33" i="48"/>
  <c r="AR33" i="48"/>
  <c r="AN33" i="48"/>
  <c r="AJ33" i="48"/>
  <c r="AF33" i="48"/>
  <c r="AB33" i="48"/>
  <c r="X33" i="48"/>
  <c r="T33" i="48"/>
  <c r="BT35" i="48"/>
  <c r="W35" i="48"/>
  <c r="AE35" i="48"/>
  <c r="AM35" i="48"/>
  <c r="AV35" i="48"/>
  <c r="BD35" i="48"/>
  <c r="BL35" i="48"/>
  <c r="BU35" i="48"/>
  <c r="BQ35" i="48"/>
  <c r="BM35" i="48"/>
  <c r="BI35" i="48"/>
  <c r="BE35" i="48"/>
  <c r="BA35" i="48"/>
  <c r="AW35" i="48"/>
  <c r="AR35" i="48"/>
  <c r="AN35" i="48"/>
  <c r="AJ35" i="48"/>
  <c r="AF35" i="48"/>
  <c r="AB35" i="48"/>
  <c r="X35" i="48"/>
  <c r="T35" i="48"/>
  <c r="BU37" i="48"/>
  <c r="T37" i="48"/>
  <c r="X37" i="48"/>
  <c r="AB37" i="48"/>
  <c r="AF37" i="48"/>
  <c r="AJ37" i="48"/>
  <c r="AN37" i="48"/>
  <c r="AR37" i="48"/>
  <c r="AW37" i="48"/>
  <c r="BA37" i="48"/>
  <c r="BE37" i="48"/>
  <c r="BI37" i="48"/>
  <c r="BM37" i="48"/>
  <c r="BQ37" i="48"/>
  <c r="BU39" i="48"/>
  <c r="T39" i="48"/>
  <c r="AB39" i="48"/>
  <c r="AJ39" i="48"/>
  <c r="AR39" i="48"/>
  <c r="AY39" i="48"/>
  <c r="BC39" i="48"/>
  <c r="BG39" i="48"/>
  <c r="BK39" i="48"/>
  <c r="BO39" i="48"/>
  <c r="BS39" i="48"/>
  <c r="S39" i="48"/>
  <c r="W39" i="48"/>
  <c r="AA39" i="48"/>
  <c r="AE39" i="48"/>
  <c r="AI39" i="48"/>
  <c r="AM39" i="48"/>
  <c r="AQ39" i="48"/>
  <c r="AV39" i="48"/>
  <c r="AZ39" i="48"/>
  <c r="BU41" i="48"/>
  <c r="X41" i="48"/>
  <c r="AF41" i="48"/>
  <c r="AN41" i="48"/>
  <c r="AW41" i="48"/>
  <c r="BE41" i="48"/>
  <c r="BM41" i="48"/>
  <c r="S41" i="48"/>
  <c r="W41" i="48"/>
  <c r="AA41" i="48"/>
  <c r="AE41" i="48"/>
  <c r="AI41" i="48"/>
  <c r="AM41" i="48"/>
  <c r="AQ41" i="48"/>
  <c r="AV41" i="48"/>
  <c r="AZ41" i="48"/>
  <c r="BD41" i="48"/>
  <c r="BH41" i="48"/>
  <c r="BL41" i="48"/>
  <c r="BP41" i="48"/>
  <c r="BT41" i="48"/>
  <c r="BU43" i="48"/>
  <c r="X43" i="48"/>
  <c r="AF43" i="48"/>
  <c r="AN43" i="48"/>
  <c r="AW43" i="48"/>
  <c r="BE43" i="48"/>
  <c r="BM43" i="48"/>
  <c r="S43" i="48"/>
  <c r="W43" i="48"/>
  <c r="AA43" i="48"/>
  <c r="AE43" i="48"/>
  <c r="AI43" i="48"/>
  <c r="AM43" i="48"/>
  <c r="AQ43" i="48"/>
  <c r="AV43" i="48"/>
  <c r="AZ43" i="48"/>
  <c r="BD43" i="48"/>
  <c r="BH43" i="48"/>
  <c r="BL43" i="48"/>
  <c r="BP43" i="48"/>
  <c r="BT43" i="48"/>
  <c r="AU32" i="48"/>
  <c r="AU34" i="48"/>
  <c r="AU36" i="48"/>
  <c r="BU44" i="48"/>
  <c r="S44" i="48"/>
  <c r="W44" i="48"/>
  <c r="AA44" i="48"/>
  <c r="AE44" i="48"/>
  <c r="AI44" i="48"/>
  <c r="AM44" i="48"/>
  <c r="AQ44" i="48"/>
  <c r="AV44" i="48"/>
  <c r="AZ44" i="48"/>
  <c r="BD44" i="48"/>
  <c r="BH44" i="48"/>
  <c r="BL44" i="48"/>
  <c r="BP44" i="48"/>
  <c r="BT44" i="48"/>
  <c r="AN44" i="48"/>
  <c r="T4" i="60"/>
  <c r="X7" i="61"/>
  <c r="X9" i="61"/>
  <c r="X11" i="61"/>
  <c r="X13" i="61"/>
  <c r="X15" i="61"/>
  <c r="X17" i="61"/>
  <c r="X19" i="61"/>
  <c r="X21" i="61"/>
  <c r="X23" i="61"/>
  <c r="X25" i="61"/>
  <c r="X27" i="61"/>
  <c r="X29" i="61"/>
  <c r="X31" i="61"/>
  <c r="X33" i="61"/>
  <c r="X35" i="61"/>
  <c r="X37" i="61"/>
  <c r="X39" i="61"/>
  <c r="X41" i="61"/>
  <c r="X43" i="61"/>
  <c r="X8" i="61"/>
  <c r="X10" i="61"/>
  <c r="X12" i="61"/>
  <c r="X14" i="61"/>
  <c r="X16" i="61"/>
  <c r="X18" i="61"/>
  <c r="X20" i="61"/>
  <c r="X22" i="61"/>
  <c r="X24" i="61"/>
  <c r="X26" i="61"/>
  <c r="X28" i="61"/>
  <c r="X30" i="61"/>
  <c r="X32" i="61"/>
  <c r="X34" i="61"/>
  <c r="X36" i="61"/>
  <c r="X38" i="61"/>
  <c r="X40" i="61"/>
  <c r="X42" i="61"/>
  <c r="X44" i="61"/>
  <c r="W6" i="60"/>
  <c r="W7" i="60"/>
  <c r="W8" i="60"/>
  <c r="W9" i="60"/>
  <c r="W10" i="60"/>
  <c r="W11" i="60"/>
  <c r="W12" i="60"/>
  <c r="X14" i="60"/>
  <c r="X16" i="60"/>
  <c r="X18" i="60"/>
  <c r="X20" i="60"/>
  <c r="X22" i="60"/>
  <c r="X24" i="60"/>
  <c r="W26" i="60"/>
  <c r="W28" i="60"/>
  <c r="W30" i="60"/>
  <c r="W32" i="60"/>
  <c r="W4" i="60"/>
  <c r="W5" i="60"/>
  <c r="X13" i="60"/>
  <c r="X15" i="60"/>
  <c r="X17" i="60"/>
  <c r="X19" i="60"/>
  <c r="X21" i="60"/>
  <c r="X23" i="60"/>
  <c r="X25" i="60"/>
  <c r="W27" i="60"/>
  <c r="W29" i="60"/>
  <c r="W31" i="60"/>
  <c r="W33" i="60"/>
  <c r="U35" i="60"/>
  <c r="X36" i="60"/>
  <c r="V36" i="60"/>
  <c r="T36" i="60"/>
  <c r="R36" i="60"/>
  <c r="Q4" i="60"/>
  <c r="S4" i="60"/>
  <c r="U4" i="60"/>
  <c r="Q5" i="60"/>
  <c r="S5" i="60"/>
  <c r="U5" i="60"/>
  <c r="Q6" i="60"/>
  <c r="S6" i="60"/>
  <c r="U6" i="60"/>
  <c r="Q7" i="60"/>
  <c r="S7" i="60"/>
  <c r="U7" i="60"/>
  <c r="Q8" i="60"/>
  <c r="S8" i="60"/>
  <c r="U8" i="60"/>
  <c r="Q9" i="60"/>
  <c r="S9" i="60"/>
  <c r="U9" i="60"/>
  <c r="Q10" i="60"/>
  <c r="S10" i="60"/>
  <c r="U10" i="60"/>
  <c r="Q11" i="60"/>
  <c r="S11" i="60"/>
  <c r="U11" i="60"/>
  <c r="Q12" i="60"/>
  <c r="S12" i="60"/>
  <c r="U12" i="60"/>
  <c r="Q13" i="60"/>
  <c r="S13" i="60"/>
  <c r="U13" i="60"/>
  <c r="W13" i="60"/>
  <c r="Q14" i="60"/>
  <c r="S14" i="60"/>
  <c r="U14" i="60"/>
  <c r="W14" i="60"/>
  <c r="Q15" i="60"/>
  <c r="S15" i="60"/>
  <c r="U15" i="60"/>
  <c r="W15" i="60"/>
  <c r="Q16" i="60"/>
  <c r="S16" i="60"/>
  <c r="U16" i="60"/>
  <c r="W16" i="60"/>
  <c r="Q17" i="60"/>
  <c r="S17" i="60"/>
  <c r="U17" i="60"/>
  <c r="W17" i="60"/>
  <c r="Q18" i="60"/>
  <c r="S18" i="60"/>
  <c r="U18" i="60"/>
  <c r="W18" i="60"/>
  <c r="Q19" i="60"/>
  <c r="S19" i="60"/>
  <c r="U19" i="60"/>
  <c r="W19" i="60"/>
  <c r="Q20" i="60"/>
  <c r="S20" i="60"/>
  <c r="U20" i="60"/>
  <c r="W20" i="60"/>
  <c r="Q21" i="60"/>
  <c r="S21" i="60"/>
  <c r="U21" i="60"/>
  <c r="W21" i="60"/>
  <c r="Q22" i="60"/>
  <c r="S22" i="60"/>
  <c r="U22" i="60"/>
  <c r="W22" i="60"/>
  <c r="Q23" i="60"/>
  <c r="S23" i="60"/>
  <c r="U23" i="60"/>
  <c r="W23" i="60"/>
  <c r="Q24" i="60"/>
  <c r="S24" i="60"/>
  <c r="U24" i="60"/>
  <c r="W24" i="60"/>
  <c r="Q25" i="60"/>
  <c r="S25" i="60"/>
  <c r="U25" i="60"/>
  <c r="W25" i="60"/>
  <c r="Q26" i="60"/>
  <c r="S26" i="60"/>
  <c r="U26" i="60"/>
  <c r="Q27" i="60"/>
  <c r="S27" i="60"/>
  <c r="U27" i="60"/>
  <c r="Q28" i="60"/>
  <c r="S28" i="60"/>
  <c r="U28" i="60"/>
  <c r="Q29" i="60"/>
  <c r="S29" i="60"/>
  <c r="U29" i="60"/>
  <c r="Q30" i="60"/>
  <c r="S30" i="60"/>
  <c r="U30" i="60"/>
  <c r="Q31" i="60"/>
  <c r="S31" i="60"/>
  <c r="U31" i="60"/>
  <c r="Q32" i="60"/>
  <c r="S32" i="60"/>
  <c r="U32" i="60"/>
  <c r="Q33" i="60"/>
  <c r="S33" i="60"/>
  <c r="U33" i="60"/>
  <c r="X34" i="60"/>
  <c r="Q34" i="60"/>
  <c r="S34" i="60"/>
  <c r="U34" i="60"/>
  <c r="W34" i="60"/>
  <c r="Q35" i="60"/>
  <c r="S36" i="60"/>
  <c r="W36" i="60"/>
  <c r="X38" i="60"/>
  <c r="X40" i="60"/>
  <c r="X42" i="60"/>
  <c r="X44" i="60"/>
  <c r="X35" i="60"/>
  <c r="V35" i="60"/>
  <c r="T35" i="60"/>
  <c r="R35" i="60"/>
  <c r="R4" i="60"/>
  <c r="V4" i="60"/>
  <c r="R5" i="60"/>
  <c r="T5" i="60"/>
  <c r="V5" i="60"/>
  <c r="R6" i="60"/>
  <c r="T6" i="60"/>
  <c r="V6" i="60"/>
  <c r="X6" i="60"/>
  <c r="R7" i="60"/>
  <c r="T7" i="60"/>
  <c r="V7" i="60"/>
  <c r="X7" i="60"/>
  <c r="R8" i="60"/>
  <c r="T8" i="60"/>
  <c r="V8" i="60"/>
  <c r="X8" i="60"/>
  <c r="R9" i="60"/>
  <c r="T9" i="60"/>
  <c r="V9" i="60"/>
  <c r="X9" i="60"/>
  <c r="R10" i="60"/>
  <c r="T10" i="60"/>
  <c r="V10" i="60"/>
  <c r="X10" i="60"/>
  <c r="R11" i="60"/>
  <c r="T11" i="60"/>
  <c r="V11" i="60"/>
  <c r="X11" i="60"/>
  <c r="R12" i="60"/>
  <c r="T12" i="60"/>
  <c r="V12" i="60"/>
  <c r="X12" i="60"/>
  <c r="R13" i="60"/>
  <c r="T13" i="60"/>
  <c r="V13" i="60"/>
  <c r="R14" i="60"/>
  <c r="T14" i="60"/>
  <c r="V14" i="60"/>
  <c r="R15" i="60"/>
  <c r="T15" i="60"/>
  <c r="V15" i="60"/>
  <c r="R16" i="60"/>
  <c r="T16" i="60"/>
  <c r="V16" i="60"/>
  <c r="R17" i="60"/>
  <c r="T17" i="60"/>
  <c r="V17" i="60"/>
  <c r="R18" i="60"/>
  <c r="T18" i="60"/>
  <c r="V18" i="60"/>
  <c r="R19" i="60"/>
  <c r="T19" i="60"/>
  <c r="V19" i="60"/>
  <c r="R20" i="60"/>
  <c r="T20" i="60"/>
  <c r="V20" i="60"/>
  <c r="R21" i="60"/>
  <c r="T21" i="60"/>
  <c r="V21" i="60"/>
  <c r="R22" i="60"/>
  <c r="T22" i="60"/>
  <c r="V22" i="60"/>
  <c r="R23" i="60"/>
  <c r="T23" i="60"/>
  <c r="V23" i="60"/>
  <c r="R24" i="60"/>
  <c r="T24" i="60"/>
  <c r="V24" i="60"/>
  <c r="R25" i="60"/>
  <c r="T25" i="60"/>
  <c r="V25" i="60"/>
  <c r="R26" i="60"/>
  <c r="T26" i="60"/>
  <c r="V26" i="60"/>
  <c r="X26" i="60"/>
  <c r="R27" i="60"/>
  <c r="T27" i="60"/>
  <c r="V27" i="60"/>
  <c r="X27" i="60"/>
  <c r="R28" i="60"/>
  <c r="T28" i="60"/>
  <c r="V28" i="60"/>
  <c r="X28" i="60"/>
  <c r="R29" i="60"/>
  <c r="T29" i="60"/>
  <c r="V29" i="60"/>
  <c r="X29" i="60"/>
  <c r="R30" i="60"/>
  <c r="T30" i="60"/>
  <c r="V30" i="60"/>
  <c r="X30" i="60"/>
  <c r="R31" i="60"/>
  <c r="T31" i="60"/>
  <c r="V31" i="60"/>
  <c r="X31" i="60"/>
  <c r="R32" i="60"/>
  <c r="T32" i="60"/>
  <c r="V32" i="60"/>
  <c r="X32" i="60"/>
  <c r="R33" i="60"/>
  <c r="T33" i="60"/>
  <c r="V33" i="60"/>
  <c r="R34" i="60"/>
  <c r="S35" i="60"/>
  <c r="W35" i="60"/>
  <c r="X37" i="60"/>
  <c r="X39" i="60"/>
  <c r="X41" i="60"/>
  <c r="X43" i="60"/>
  <c r="Q37" i="60"/>
  <c r="S37" i="60"/>
  <c r="U37" i="60"/>
  <c r="W37" i="60"/>
  <c r="Q38" i="60"/>
  <c r="S38" i="60"/>
  <c r="U38" i="60"/>
  <c r="W38" i="60"/>
  <c r="Q39" i="60"/>
  <c r="S39" i="60"/>
  <c r="U39" i="60"/>
  <c r="W39" i="60"/>
  <c r="Q40" i="60"/>
  <c r="S40" i="60"/>
  <c r="U40" i="60"/>
  <c r="W40" i="60"/>
  <c r="Q41" i="60"/>
  <c r="S41" i="60"/>
  <c r="U41" i="60"/>
  <c r="W41" i="60"/>
  <c r="Q42" i="60"/>
  <c r="S42" i="60"/>
  <c r="U42" i="60"/>
  <c r="W42" i="60"/>
  <c r="Q43" i="60"/>
  <c r="S43" i="60"/>
  <c r="U43" i="60"/>
  <c r="W43" i="60"/>
  <c r="Q44" i="60"/>
  <c r="S44" i="60"/>
  <c r="U44" i="60"/>
  <c r="W44" i="60"/>
  <c r="Q4" i="61"/>
  <c r="S4" i="61"/>
  <c r="U4" i="61"/>
  <c r="W4" i="61"/>
  <c r="Q5" i="61"/>
  <c r="S5" i="61"/>
  <c r="U5" i="61"/>
  <c r="W5" i="61"/>
  <c r="Q6" i="61"/>
  <c r="S6" i="61"/>
  <c r="U6" i="61"/>
  <c r="W6" i="61"/>
  <c r="Q7" i="61"/>
  <c r="S7" i="61"/>
  <c r="U7" i="61"/>
  <c r="W7" i="61"/>
  <c r="Q8" i="61"/>
  <c r="S8" i="61"/>
  <c r="U8" i="61"/>
  <c r="W8" i="61"/>
  <c r="Q9" i="61"/>
  <c r="S9" i="61"/>
  <c r="U9" i="61"/>
  <c r="W9" i="61"/>
  <c r="Q10" i="61"/>
  <c r="S10" i="61"/>
  <c r="U10" i="61"/>
  <c r="W10" i="61"/>
  <c r="Q11" i="61"/>
  <c r="S11" i="61"/>
  <c r="U11" i="61"/>
  <c r="W11" i="61"/>
  <c r="Q12" i="61"/>
  <c r="S12" i="61"/>
  <c r="U12" i="61"/>
  <c r="W12" i="61"/>
  <c r="Q13" i="61"/>
  <c r="S13" i="61"/>
  <c r="U13" i="61"/>
  <c r="W13" i="61"/>
  <c r="Q14" i="61"/>
  <c r="S14" i="61"/>
  <c r="U14" i="61"/>
  <c r="W14" i="61"/>
  <c r="Q15" i="61"/>
  <c r="S15" i="61"/>
  <c r="U15" i="61"/>
  <c r="W15" i="61"/>
  <c r="Q16" i="61"/>
  <c r="S16" i="61"/>
  <c r="U16" i="61"/>
  <c r="W16" i="61"/>
  <c r="Q17" i="61"/>
  <c r="S17" i="61"/>
  <c r="U17" i="61"/>
  <c r="W17" i="61"/>
  <c r="Q18" i="61"/>
  <c r="S18" i="61"/>
  <c r="U18" i="61"/>
  <c r="W18" i="61"/>
  <c r="Q19" i="61"/>
  <c r="S19" i="61"/>
  <c r="U19" i="61"/>
  <c r="W19" i="61"/>
  <c r="Q20" i="61"/>
  <c r="S20" i="61"/>
  <c r="U20" i="61"/>
  <c r="W20" i="61"/>
  <c r="Q21" i="61"/>
  <c r="S21" i="61"/>
  <c r="U21" i="61"/>
  <c r="W21" i="61"/>
  <c r="Q22" i="61"/>
  <c r="S22" i="61"/>
  <c r="U22" i="61"/>
  <c r="W22" i="61"/>
  <c r="Q23" i="61"/>
  <c r="S23" i="61"/>
  <c r="U23" i="61"/>
  <c r="W23" i="61"/>
  <c r="Q24" i="61"/>
  <c r="S24" i="61"/>
  <c r="U24" i="61"/>
  <c r="W24" i="61"/>
  <c r="Q25" i="61"/>
  <c r="S25" i="61"/>
  <c r="U25" i="61"/>
  <c r="W25" i="61"/>
  <c r="Q26" i="61"/>
  <c r="S26" i="61"/>
  <c r="U26" i="61"/>
  <c r="W26" i="61"/>
  <c r="Q27" i="61"/>
  <c r="S27" i="61"/>
  <c r="U27" i="61"/>
  <c r="W27" i="61"/>
  <c r="Q28" i="61"/>
  <c r="S28" i="61"/>
  <c r="U28" i="61"/>
  <c r="W28" i="61"/>
  <c r="Q29" i="61"/>
  <c r="S29" i="61"/>
  <c r="U29" i="61"/>
  <c r="W29" i="61"/>
  <c r="Q30" i="61"/>
  <c r="S30" i="61"/>
  <c r="U30" i="61"/>
  <c r="W30" i="61"/>
  <c r="Q31" i="61"/>
  <c r="S31" i="61"/>
  <c r="U31" i="61"/>
  <c r="W31" i="61"/>
  <c r="Q32" i="61"/>
  <c r="S32" i="61"/>
  <c r="U32" i="61"/>
  <c r="W32" i="61"/>
  <c r="Q33" i="61"/>
  <c r="S33" i="61"/>
  <c r="U33" i="61"/>
  <c r="W33" i="61"/>
  <c r="Q34" i="61"/>
  <c r="S34" i="61"/>
  <c r="U34" i="61"/>
  <c r="W34" i="61"/>
  <c r="Q35" i="61"/>
  <c r="S35" i="61"/>
  <c r="U35" i="61"/>
  <c r="W35" i="61"/>
  <c r="Q36" i="61"/>
  <c r="S36" i="61"/>
  <c r="U36" i="61"/>
  <c r="W36" i="61"/>
  <c r="Q37" i="61"/>
  <c r="S37" i="61"/>
  <c r="U37" i="61"/>
  <c r="W37" i="61"/>
  <c r="Q38" i="61"/>
  <c r="S38" i="61"/>
  <c r="U38" i="61"/>
  <c r="W38" i="61"/>
  <c r="Q39" i="61"/>
  <c r="S39" i="61"/>
  <c r="U39" i="61"/>
  <c r="W39" i="61"/>
  <c r="Q40" i="61"/>
  <c r="S40" i="61"/>
  <c r="U40" i="61"/>
  <c r="W40" i="61"/>
  <c r="Q41" i="61"/>
  <c r="S41" i="61"/>
  <c r="U41" i="61"/>
  <c r="W41" i="61"/>
  <c r="Q42" i="61"/>
  <c r="S42" i="61"/>
  <c r="U42" i="61"/>
  <c r="W42" i="61"/>
  <c r="Q43" i="61"/>
  <c r="S43" i="61"/>
  <c r="U43" i="61"/>
  <c r="W43" i="61"/>
  <c r="Q44" i="61"/>
  <c r="S44" i="61"/>
  <c r="U44" i="61"/>
  <c r="W44" i="61"/>
  <c r="R37" i="60"/>
  <c r="T37" i="60"/>
  <c r="V37" i="60"/>
  <c r="R38" i="60"/>
  <c r="T38" i="60"/>
  <c r="V38" i="60"/>
  <c r="R39" i="60"/>
  <c r="T39" i="60"/>
  <c r="V39" i="60"/>
  <c r="R40" i="60"/>
  <c r="T40" i="60"/>
  <c r="V40" i="60"/>
  <c r="R41" i="60"/>
  <c r="T41" i="60"/>
  <c r="V41" i="60"/>
  <c r="R42" i="60"/>
  <c r="T42" i="60"/>
  <c r="V42" i="60"/>
  <c r="R43" i="60"/>
  <c r="T43" i="60"/>
  <c r="V43" i="60"/>
  <c r="R44" i="60"/>
  <c r="T44" i="60"/>
  <c r="V44" i="60"/>
  <c r="R4" i="61"/>
  <c r="T4" i="61"/>
  <c r="V4" i="61"/>
  <c r="R5" i="61"/>
  <c r="T5" i="61"/>
  <c r="V5" i="61"/>
  <c r="R6" i="61"/>
  <c r="T6" i="61"/>
  <c r="V6" i="61"/>
  <c r="R7" i="61"/>
  <c r="T7" i="61"/>
  <c r="V7" i="61"/>
  <c r="R8" i="61"/>
  <c r="T8" i="61"/>
  <c r="V8" i="61"/>
  <c r="R9" i="61"/>
  <c r="T9" i="61"/>
  <c r="V9" i="61"/>
  <c r="R10" i="61"/>
  <c r="T10" i="61"/>
  <c r="V10" i="61"/>
  <c r="R11" i="61"/>
  <c r="T11" i="61"/>
  <c r="V11" i="61"/>
  <c r="R12" i="61"/>
  <c r="T12" i="61"/>
  <c r="V12" i="61"/>
  <c r="R13" i="61"/>
  <c r="T13" i="61"/>
  <c r="V13" i="61"/>
  <c r="R14" i="61"/>
  <c r="T14" i="61"/>
  <c r="V14" i="61"/>
  <c r="R15" i="61"/>
  <c r="T15" i="61"/>
  <c r="V15" i="61"/>
  <c r="R16" i="61"/>
  <c r="T16" i="61"/>
  <c r="V16" i="61"/>
  <c r="R17" i="61"/>
  <c r="T17" i="61"/>
  <c r="V17" i="61"/>
  <c r="R18" i="61"/>
  <c r="T18" i="61"/>
  <c r="V18" i="61"/>
  <c r="R19" i="61"/>
  <c r="T19" i="61"/>
  <c r="V19" i="61"/>
  <c r="R20" i="61"/>
  <c r="T20" i="61"/>
  <c r="V20" i="61"/>
  <c r="R21" i="61"/>
  <c r="T21" i="61"/>
  <c r="V21" i="61"/>
  <c r="R22" i="61"/>
  <c r="T22" i="61"/>
  <c r="V22" i="61"/>
  <c r="R23" i="61"/>
  <c r="T23" i="61"/>
  <c r="V23" i="61"/>
  <c r="R24" i="61"/>
  <c r="T24" i="61"/>
  <c r="V24" i="61"/>
  <c r="R25" i="61"/>
  <c r="T25" i="61"/>
  <c r="V25" i="61"/>
  <c r="R26" i="61"/>
  <c r="T26" i="61"/>
  <c r="V26" i="61"/>
  <c r="R27" i="61"/>
  <c r="T27" i="61"/>
  <c r="V27" i="61"/>
  <c r="R28" i="61"/>
  <c r="T28" i="61"/>
  <c r="V28" i="61"/>
  <c r="R29" i="61"/>
  <c r="T29" i="61"/>
  <c r="V29" i="61"/>
  <c r="R30" i="61"/>
  <c r="T30" i="61"/>
  <c r="V30" i="61"/>
  <c r="R31" i="61"/>
  <c r="T31" i="61"/>
  <c r="V31" i="61"/>
  <c r="R32" i="61"/>
  <c r="T32" i="61"/>
  <c r="V32" i="61"/>
  <c r="R33" i="61"/>
  <c r="T33" i="61"/>
  <c r="V33" i="61"/>
  <c r="R34" i="61"/>
  <c r="T34" i="61"/>
  <c r="V34" i="61"/>
  <c r="R35" i="61"/>
  <c r="T35" i="61"/>
  <c r="V35" i="61"/>
  <c r="R36" i="61"/>
  <c r="T36" i="61"/>
  <c r="V36" i="61"/>
  <c r="R37" i="61"/>
  <c r="T37" i="61"/>
  <c r="V37" i="61"/>
  <c r="R38" i="61"/>
  <c r="T38" i="61"/>
  <c r="V38" i="61"/>
  <c r="R39" i="61"/>
  <c r="T39" i="61"/>
  <c r="V39" i="61"/>
  <c r="R40" i="61"/>
  <c r="T40" i="61"/>
  <c r="V40" i="61"/>
  <c r="R41" i="61"/>
  <c r="T41" i="61"/>
  <c r="V41" i="61"/>
  <c r="R42" i="61"/>
  <c r="T42" i="61"/>
  <c r="V42" i="61"/>
  <c r="R43" i="61"/>
  <c r="T43" i="61"/>
  <c r="V43" i="61"/>
  <c r="R44" i="61"/>
  <c r="T44" i="61"/>
  <c r="V44" i="61"/>
  <c r="B7" i="32"/>
  <c r="W4" i="32"/>
  <c r="I5" i="32"/>
  <c r="I9" i="32"/>
  <c r="I4" i="32"/>
  <c r="I6" i="32"/>
  <c r="I7" i="32" s="1"/>
  <c r="I8" i="32"/>
  <c r="I10" i="32"/>
  <c r="I11" i="32" s="1"/>
  <c r="R8" i="32" s="1"/>
  <c r="B9" i="32"/>
  <c r="B11" i="32"/>
  <c r="B4" i="32"/>
  <c r="Q12" i="32" s="1"/>
  <c r="B6" i="32"/>
  <c r="B8" i="32"/>
  <c r="B10" i="32"/>
  <c r="B12" i="32"/>
  <c r="B13" i="32" s="1"/>
  <c r="Q11" i="32" s="1"/>
  <c r="I7" i="33"/>
  <c r="B4" i="33"/>
  <c r="B6" i="33"/>
  <c r="Q13" i="33" s="1"/>
  <c r="B8" i="33"/>
  <c r="B10" i="33"/>
  <c r="B12" i="33"/>
  <c r="B13" i="33" s="1"/>
  <c r="H10" i="33"/>
  <c r="I11" i="33" s="1"/>
  <c r="I13" i="33"/>
  <c r="I4" i="33"/>
  <c r="R7" i="33" s="1"/>
  <c r="I6" i="33"/>
  <c r="I8" i="33"/>
  <c r="R15" i="33" s="1"/>
  <c r="I12" i="33"/>
  <c r="I4" i="31"/>
  <c r="I6" i="31"/>
  <c r="I8" i="31"/>
  <c r="I10" i="31"/>
  <c r="I11" i="31"/>
  <c r="B9" i="31"/>
  <c r="B4" i="31"/>
  <c r="B6" i="31"/>
  <c r="Q16" i="31" s="1"/>
  <c r="B8" i="31"/>
  <c r="Q10" i="31" s="1"/>
  <c r="B10" i="31"/>
  <c r="B11" i="31"/>
  <c r="B5" i="27"/>
  <c r="B7" i="27"/>
  <c r="B9" i="27"/>
  <c r="B4" i="27"/>
  <c r="Q13" i="27" s="1"/>
  <c r="B6" i="27"/>
  <c r="B8" i="27"/>
  <c r="B10" i="27"/>
  <c r="B12" i="27"/>
  <c r="B11" i="27"/>
  <c r="B13" i="27"/>
  <c r="I9" i="27"/>
  <c r="I11" i="27"/>
  <c r="I4" i="27"/>
  <c r="R11" i="27" s="1"/>
  <c r="I6" i="27"/>
  <c r="I8" i="27"/>
  <c r="R13" i="27" s="1"/>
  <c r="I10" i="27"/>
  <c r="I12" i="27"/>
  <c r="I13" i="27"/>
  <c r="B4" i="26"/>
  <c r="B6" i="26"/>
  <c r="B8" i="26"/>
  <c r="B10" i="26"/>
  <c r="B12" i="26"/>
  <c r="B13" i="26" s="1"/>
  <c r="B5" i="26"/>
  <c r="Q15" i="26" s="1"/>
  <c r="B7" i="26"/>
  <c r="B9" i="26"/>
  <c r="B11" i="26"/>
  <c r="Q9" i="26" s="1"/>
  <c r="I11" i="26"/>
  <c r="I4" i="26"/>
  <c r="R8" i="26" s="1"/>
  <c r="I6" i="26"/>
  <c r="I7" i="26" s="1"/>
  <c r="R11" i="26" s="1"/>
  <c r="I8" i="26"/>
  <c r="I10" i="26"/>
  <c r="I12" i="26"/>
  <c r="I13" i="26" s="1"/>
  <c r="B7" i="25"/>
  <c r="I5" i="25"/>
  <c r="I6" i="25" s="1"/>
  <c r="I7" i="25"/>
  <c r="I9" i="25"/>
  <c r="R15" i="25" s="1"/>
  <c r="I11" i="25"/>
  <c r="I4" i="25"/>
  <c r="R12" i="25" s="1"/>
  <c r="I8" i="25"/>
  <c r="I10" i="25"/>
  <c r="I12" i="25"/>
  <c r="I13" i="25" s="1"/>
  <c r="R13" i="25" s="1"/>
  <c r="B9" i="25"/>
  <c r="B11" i="25"/>
  <c r="Q16" i="25" s="1"/>
  <c r="B13" i="25"/>
  <c r="B4" i="25"/>
  <c r="B6" i="25"/>
  <c r="B8" i="25"/>
  <c r="B10" i="25"/>
  <c r="B12" i="25"/>
  <c r="Q13" i="25" s="1"/>
  <c r="BU28" i="3"/>
  <c r="BR28" i="3"/>
  <c r="AZ24" i="3"/>
  <c r="W24" i="3"/>
  <c r="AM24" i="3"/>
  <c r="BO24" i="3"/>
  <c r="BH24" i="3"/>
  <c r="BM24" i="3"/>
  <c r="Y18" i="3"/>
  <c r="AO18" i="3"/>
  <c r="BH18" i="3"/>
  <c r="BB18" i="3"/>
  <c r="BK14" i="3"/>
  <c r="BB14" i="3"/>
  <c r="AA10" i="3"/>
  <c r="AQ10" i="3"/>
  <c r="BT10" i="3"/>
  <c r="BR10" i="3"/>
  <c r="AX10" i="3"/>
  <c r="W6" i="3"/>
  <c r="AM6" i="3"/>
  <c r="BL6" i="3"/>
  <c r="BJ6" i="3"/>
  <c r="BI6" i="3"/>
  <c r="BC38" i="3"/>
  <c r="BQ38" i="3"/>
  <c r="AA34" i="3"/>
  <c r="AQ34" i="3"/>
  <c r="BQ34" i="3"/>
  <c r="BR4" i="20"/>
  <c r="BL4" i="20"/>
  <c r="BC4" i="20"/>
  <c r="BS4" i="20"/>
  <c r="U4" i="20"/>
  <c r="AR4" i="20"/>
  <c r="W4" i="20"/>
  <c r="AG4" i="20"/>
  <c r="AE4" i="20"/>
  <c r="BL8" i="20"/>
  <c r="BG8" i="20"/>
  <c r="BF8" i="20"/>
  <c r="U8" i="20"/>
  <c r="AR8" i="20"/>
  <c r="W8" i="20"/>
  <c r="BP8" i="20"/>
  <c r="X8" i="20"/>
  <c r="BL12" i="20"/>
  <c r="BK12" i="20"/>
  <c r="U12" i="20"/>
  <c r="AR12" i="20"/>
  <c r="S12" i="20"/>
  <c r="BH12" i="20"/>
  <c r="X12" i="20"/>
  <c r="BB18" i="20"/>
  <c r="BR18" i="20"/>
  <c r="BI18" i="20"/>
  <c r="AQ18" i="20"/>
  <c r="AF18" i="20"/>
  <c r="AY20" i="20"/>
  <c r="BF20" i="20"/>
  <c r="BI20" i="20"/>
  <c r="AK20" i="20"/>
  <c r="BL22" i="20"/>
  <c r="AD22" i="20"/>
  <c r="AO22" i="20"/>
  <c r="BQ22" i="20"/>
  <c r="AI42" i="20"/>
  <c r="AN42" i="20"/>
  <c r="BU42" i="20"/>
  <c r="AX42" i="20"/>
  <c r="BK44" i="20"/>
  <c r="AX44" i="20"/>
  <c r="BR44" i="20"/>
  <c r="AG26" i="3"/>
  <c r="BR26" i="3"/>
  <c r="BQ26" i="3"/>
  <c r="AC22" i="3"/>
  <c r="AS22" i="3"/>
  <c r="BG22" i="3"/>
  <c r="BH22" i="3"/>
  <c r="BB22" i="3"/>
  <c r="BQ20" i="3"/>
  <c r="AI20" i="3"/>
  <c r="AY20" i="3"/>
  <c r="BP20" i="3"/>
  <c r="BN20" i="3"/>
  <c r="BM20" i="3"/>
  <c r="AE16" i="3"/>
  <c r="BS16" i="3"/>
  <c r="BP16" i="3"/>
  <c r="BN16" i="3"/>
  <c r="BM16" i="3"/>
  <c r="U12" i="3"/>
  <c r="AK12" i="3"/>
  <c r="BC12" i="3"/>
  <c r="BL12" i="3"/>
  <c r="BJ12" i="3"/>
  <c r="AG8" i="3"/>
  <c r="BU8" i="3"/>
  <c r="BP8" i="3"/>
  <c r="BN8" i="3"/>
  <c r="BM8" i="3"/>
  <c r="U40" i="3"/>
  <c r="AK40" i="3"/>
  <c r="BK40" i="3"/>
  <c r="BH40" i="3"/>
  <c r="BM40" i="3"/>
  <c r="S36" i="3"/>
  <c r="BM36" i="3"/>
  <c r="BL42" i="3"/>
  <c r="AE42" i="3"/>
  <c r="BS42" i="3"/>
  <c r="BD42" i="3"/>
  <c r="BL6" i="20"/>
  <c r="AW6" i="20"/>
  <c r="BM6" i="20"/>
  <c r="AX6" i="20"/>
  <c r="BB6" i="20"/>
  <c r="AB6" i="20"/>
  <c r="AM6" i="20"/>
  <c r="AY6" i="20"/>
  <c r="BA10" i="20"/>
  <c r="BQ10" i="20"/>
  <c r="BN10" i="20"/>
  <c r="AZ10" i="20"/>
  <c r="AR10" i="20"/>
  <c r="S10" i="20"/>
  <c r="BD10" i="20"/>
  <c r="AF10" i="20"/>
  <c r="BL14" i="20"/>
  <c r="BQ14" i="20"/>
  <c r="BF14" i="20"/>
  <c r="U14" i="20"/>
  <c r="AY16" i="20"/>
  <c r="BO16" i="20"/>
  <c r="AV26" i="20"/>
  <c r="AR26" i="20"/>
  <c r="AK26" i="20"/>
  <c r="AX26" i="20"/>
  <c r="AQ26" i="20"/>
  <c r="AZ28" i="20"/>
  <c r="AD28" i="20"/>
  <c r="BO28" i="20"/>
  <c r="BF28" i="20"/>
  <c r="AS28" i="20"/>
  <c r="AF28" i="20"/>
  <c r="AA32" i="20"/>
  <c r="AP32" i="20"/>
  <c r="BL34" i="20"/>
  <c r="BM34" i="20"/>
  <c r="BB34" i="20"/>
  <c r="AX34" i="20"/>
  <c r="AL34" i="20"/>
  <c r="AZ38" i="20"/>
  <c r="T38" i="20"/>
  <c r="BA38" i="20"/>
  <c r="BJ32" i="20"/>
  <c r="Z26" i="20"/>
  <c r="Z30" i="20"/>
  <c r="AS20" i="20"/>
  <c r="BT24" i="20"/>
  <c r="BP30" i="20"/>
  <c r="W32" i="20"/>
  <c r="AH38" i="20"/>
  <c r="BI44" i="20"/>
  <c r="T44" i="20"/>
  <c r="BD40" i="20"/>
  <c r="BP42" i="3"/>
  <c r="BF28" i="3"/>
  <c r="BF32" i="3"/>
  <c r="BF36" i="3"/>
  <c r="BF40" i="3"/>
  <c r="BD6" i="3"/>
  <c r="BD10" i="3"/>
  <c r="BD16" i="3"/>
  <c r="BD20" i="3"/>
  <c r="BD24" i="3"/>
  <c r="AX26" i="3"/>
  <c r="AX30" i="3"/>
  <c r="AX34" i="3"/>
  <c r="AX38" i="3"/>
  <c r="AX42" i="3"/>
  <c r="AV6" i="3"/>
  <c r="AV10" i="3"/>
  <c r="AV14" i="3"/>
  <c r="AV18" i="3"/>
  <c r="AV22" i="3"/>
  <c r="BQ8" i="3"/>
  <c r="BQ24" i="3"/>
  <c r="BQ40" i="3"/>
  <c r="BM18" i="3"/>
  <c r="BM34" i="3"/>
  <c r="BI8" i="3"/>
  <c r="BI20" i="3"/>
  <c r="BI28" i="3"/>
  <c r="BI36" i="3"/>
  <c r="BI44" i="3"/>
  <c r="BE10" i="3"/>
  <c r="BE22" i="3"/>
  <c r="BE30" i="3"/>
  <c r="BE38" i="3"/>
  <c r="BA8" i="3"/>
  <c r="BA16" i="3"/>
  <c r="BA24" i="3"/>
  <c r="BA32" i="3"/>
  <c r="BA40" i="3"/>
  <c r="AW6" i="3"/>
  <c r="AW18" i="3"/>
  <c r="AW26" i="3"/>
  <c r="AW34" i="3"/>
  <c r="AW42" i="3"/>
  <c r="AR6" i="3"/>
  <c r="AR14" i="3"/>
  <c r="AR22" i="3"/>
  <c r="AR30" i="3"/>
  <c r="AR38" i="3"/>
  <c r="AP8" i="3"/>
  <c r="AP16" i="3"/>
  <c r="AP24" i="3"/>
  <c r="AP32" i="3"/>
  <c r="AP40" i="3"/>
  <c r="AN6" i="3"/>
  <c r="AN14" i="3"/>
  <c r="AN22" i="3"/>
  <c r="AN30" i="3"/>
  <c r="AN38" i="3"/>
  <c r="AL8" i="3"/>
  <c r="AL16" i="3"/>
  <c r="AL24" i="3"/>
  <c r="AL32" i="3"/>
  <c r="AL40" i="3"/>
  <c r="AJ6" i="3"/>
  <c r="AJ14" i="3"/>
  <c r="AJ22" i="3"/>
  <c r="AJ30" i="3"/>
  <c r="AJ38" i="3"/>
  <c r="AH8" i="3"/>
  <c r="AH16" i="3"/>
  <c r="AH24" i="3"/>
  <c r="BN32" i="20"/>
  <c r="AX36" i="20"/>
  <c r="BR42" i="20"/>
  <c r="AU12" i="3"/>
  <c r="AO16" i="20"/>
  <c r="BF36" i="20"/>
  <c r="AK40" i="20"/>
  <c r="AC32" i="20"/>
  <c r="BB24" i="20"/>
  <c r="BR32" i="20"/>
  <c r="AS40" i="20"/>
  <c r="AO26" i="20"/>
  <c r="AO34" i="20"/>
  <c r="BF38" i="20"/>
  <c r="Y24" i="20"/>
  <c r="AC26" i="20"/>
  <c r="AX28" i="20"/>
  <c r="AS30" i="20"/>
  <c r="BF32" i="20"/>
  <c r="AS34" i="20"/>
  <c r="AC38" i="20"/>
  <c r="AG40" i="20"/>
  <c r="AK42" i="20"/>
  <c r="AO44" i="20"/>
  <c r="AK4" i="20"/>
  <c r="BJ4" i="20"/>
  <c r="AK6" i="20"/>
  <c r="BJ6" i="20"/>
  <c r="AK8" i="20"/>
  <c r="BJ8" i="20"/>
  <c r="AC10" i="20"/>
  <c r="AS10" i="20"/>
  <c r="AC12" i="20"/>
  <c r="AS12" i="20"/>
  <c r="AK14" i="20"/>
  <c r="AC16" i="20"/>
  <c r="U18" i="20"/>
  <c r="AK18" i="20"/>
  <c r="BM4" i="20"/>
  <c r="AW4" i="20"/>
  <c r="AL4" i="20"/>
  <c r="AD4" i="20"/>
  <c r="V4" i="20"/>
  <c r="BK6" i="20"/>
  <c r="AU6" i="20"/>
  <c r="AL6" i="20"/>
  <c r="AD6" i="20"/>
  <c r="V6" i="20"/>
  <c r="BM8" i="20"/>
  <c r="AW8" i="20"/>
  <c r="AL8" i="20"/>
  <c r="AD8" i="20"/>
  <c r="V8" i="20"/>
  <c r="BK10" i="20"/>
  <c r="AU10" i="20"/>
  <c r="AL10" i="20"/>
  <c r="AD10" i="20"/>
  <c r="V10" i="20"/>
  <c r="BM12" i="20"/>
  <c r="AW12" i="20"/>
  <c r="AL12" i="20"/>
  <c r="AD12" i="20"/>
  <c r="V12" i="20"/>
  <c r="BC14" i="20"/>
  <c r="AH14" i="20"/>
  <c r="BU16" i="20"/>
  <c r="BE16" i="20"/>
  <c r="AP16" i="20"/>
  <c r="AH16" i="20"/>
  <c r="Z16" i="20"/>
  <c r="BS18" i="20"/>
  <c r="BC18" i="20"/>
  <c r="AP18" i="20"/>
  <c r="AA4" i="20"/>
  <c r="AG34" i="20"/>
  <c r="AO36" i="20"/>
  <c r="BA4" i="20"/>
  <c r="X6" i="20"/>
  <c r="AN10" i="20"/>
  <c r="AF16" i="20"/>
  <c r="S6" i="20"/>
  <c r="AZ12" i="20"/>
  <c r="AI44" i="20"/>
  <c r="AN44" i="20"/>
  <c r="BL44" i="20"/>
  <c r="W44" i="20"/>
  <c r="AH44" i="20"/>
  <c r="BE44" i="20"/>
  <c r="U44" i="20"/>
  <c r="AD42" i="20"/>
  <c r="AM42" i="20"/>
  <c r="AP42" i="20"/>
  <c r="BB42" i="20"/>
  <c r="AQ40" i="20"/>
  <c r="AL40" i="20"/>
  <c r="AC40" i="20"/>
  <c r="AE40" i="20"/>
  <c r="AB40" i="20"/>
  <c r="AR40" i="20"/>
  <c r="AO40" i="20"/>
  <c r="AE38" i="20"/>
  <c r="AO38" i="20"/>
  <c r="W38" i="20"/>
  <c r="BC38" i="20"/>
  <c r="AG38" i="20"/>
  <c r="AE36" i="20"/>
  <c r="AP36" i="20"/>
  <c r="AK36" i="20"/>
  <c r="AI36" i="20"/>
  <c r="AB36" i="20"/>
  <c r="AR36" i="20"/>
  <c r="AG36" i="20"/>
  <c r="Z34" i="20"/>
  <c r="BS34" i="20"/>
  <c r="AI34" i="20"/>
  <c r="X34" i="20"/>
  <c r="AN34" i="20"/>
  <c r="BO34" i="20"/>
  <c r="Y34" i="20"/>
  <c r="AW32" i="20"/>
  <c r="AE32" i="20"/>
  <c r="AR32" i="20"/>
  <c r="AS32" i="20"/>
  <c r="AD30" i="20"/>
  <c r="AK30" i="20"/>
  <c r="AI30" i="20"/>
  <c r="X30" i="20"/>
  <c r="AN30" i="20"/>
  <c r="BO30" i="20"/>
  <c r="Y30" i="20"/>
  <c r="AN28" i="20"/>
  <c r="AV28" i="20"/>
  <c r="AJ28" i="20"/>
  <c r="BQ28" i="20"/>
  <c r="AK28" i="20"/>
  <c r="AY26" i="20"/>
  <c r="AI26" i="20"/>
  <c r="AL26" i="20"/>
  <c r="AS26" i="20"/>
  <c r="AI24" i="20"/>
  <c r="AN24" i="20"/>
  <c r="AK24" i="20"/>
  <c r="AE24" i="20"/>
  <c r="AD24" i="20"/>
  <c r="AW24" i="20"/>
  <c r="AG24" i="20"/>
  <c r="AJ22" i="20"/>
  <c r="AA22" i="20"/>
  <c r="AW22" i="20"/>
  <c r="BN22" i="20"/>
  <c r="AE22" i="20"/>
  <c r="BQ20" i="20"/>
  <c r="X20" i="20"/>
  <c r="AG20" i="20"/>
  <c r="AW20" i="20"/>
  <c r="AD20" i="20"/>
  <c r="BL20" i="20"/>
  <c r="AM20" i="20"/>
  <c r="W20" i="20"/>
  <c r="BH18" i="20"/>
  <c r="AY18" i="20"/>
  <c r="W18" i="20"/>
  <c r="V18" i="20"/>
  <c r="AL18" i="20"/>
  <c r="Y18" i="20"/>
  <c r="X16" i="20"/>
  <c r="BP16" i="20"/>
  <c r="W16" i="20"/>
  <c r="AR16" i="20"/>
  <c r="AE14" i="20"/>
  <c r="S14" i="20"/>
  <c r="AM12" i="20"/>
  <c r="AI12" i="20"/>
  <c r="AO12" i="20"/>
  <c r="AO10" i="20"/>
  <c r="AB10" i="20"/>
  <c r="AI8" i="20"/>
  <c r="AM8" i="20"/>
  <c r="AO8" i="20"/>
  <c r="BP6" i="20"/>
  <c r="AR6" i="20"/>
  <c r="AN4" i="20"/>
  <c r="AB4" i="20"/>
  <c r="AV42" i="3"/>
  <c r="BN44" i="3"/>
  <c r="BH34" i="3"/>
  <c r="BH38" i="3"/>
  <c r="BN40" i="3"/>
  <c r="BR6" i="3"/>
  <c r="BB8" i="3"/>
  <c r="BI10" i="3"/>
  <c r="BL10" i="3"/>
  <c r="BR12" i="3"/>
  <c r="BH14" i="3"/>
  <c r="BH16" i="3"/>
  <c r="BN18" i="3"/>
  <c r="BB20" i="3"/>
  <c r="BQ22" i="3"/>
  <c r="BP22" i="3"/>
  <c r="BN24" i="3"/>
  <c r="BD28" i="3"/>
  <c r="T24" i="20"/>
  <c r="AD36" i="20"/>
  <c r="BI22" i="20"/>
  <c r="BB32" i="20"/>
  <c r="AX30" i="20"/>
  <c r="AX24" i="20"/>
  <c r="AG32" i="20"/>
  <c r="AS42" i="20"/>
  <c r="BN6" i="20"/>
  <c r="BF12" i="20"/>
  <c r="BK4" i="20"/>
  <c r="BE6" i="20"/>
  <c r="AY8" i="20"/>
  <c r="BS12" i="20"/>
  <c r="BA14" i="20"/>
  <c r="BQ18" i="20"/>
  <c r="BJ18" i="20"/>
  <c r="AV6" i="20"/>
  <c r="AV12" i="20"/>
  <c r="BD16" i="20"/>
  <c r="BI26" i="20"/>
  <c r="AY28" i="20"/>
  <c r="BK32" i="20"/>
  <c r="AW34" i="20"/>
  <c r="Y22" i="20"/>
  <c r="BO20" i="20"/>
  <c r="BP24" i="20"/>
  <c r="BD30" i="20"/>
  <c r="BQ38" i="20"/>
  <c r="BG40" i="20"/>
  <c r="X42" i="20"/>
  <c r="BH40" i="20"/>
  <c r="BU18" i="3"/>
  <c r="BS24" i="3"/>
  <c r="BO42" i="3"/>
  <c r="BG12" i="3"/>
  <c r="BC20" i="3"/>
  <c r="AY36" i="3"/>
  <c r="AS40" i="3"/>
  <c r="AO8" i="3"/>
  <c r="AM16" i="3"/>
  <c r="AK22" i="3"/>
  <c r="AI34" i="3"/>
  <c r="AE6" i="3"/>
  <c r="AC12" i="3"/>
  <c r="AA20" i="3"/>
  <c r="Y26" i="3"/>
  <c r="W42" i="3"/>
  <c r="BN40" i="20"/>
  <c r="X16" i="3"/>
  <c r="AU22" i="3"/>
  <c r="BQ9" i="21"/>
  <c r="BM9" i="21"/>
  <c r="BI9" i="21"/>
  <c r="AY9" i="21"/>
  <c r="V9" i="21"/>
  <c r="AW7" i="21"/>
  <c r="BQ4" i="21"/>
  <c r="BI4" i="21"/>
  <c r="BA13" i="21"/>
  <c r="AZ13" i="21"/>
  <c r="AY11" i="21"/>
  <c r="AX11" i="21"/>
  <c r="AV11" i="21"/>
  <c r="BT9" i="21"/>
  <c r="BP9" i="21"/>
  <c r="BL9" i="21"/>
  <c r="BH9" i="21"/>
  <c r="BD9" i="21"/>
  <c r="AS9" i="21"/>
  <c r="AO9" i="21"/>
  <c r="AK9" i="21"/>
  <c r="AG9" i="21"/>
  <c r="AA9" i="21"/>
  <c r="W9" i="21"/>
  <c r="S9" i="21"/>
  <c r="BT7" i="21"/>
  <c r="BP7" i="21"/>
  <c r="BL7" i="21"/>
  <c r="BH7" i="21"/>
  <c r="BD7" i="21"/>
  <c r="AX7" i="21"/>
  <c r="AS7" i="21"/>
  <c r="AO7" i="21"/>
  <c r="AK7" i="21"/>
  <c r="AG7" i="21"/>
  <c r="AA7" i="21"/>
  <c r="W7" i="21"/>
  <c r="S7" i="21"/>
  <c r="BR5" i="21"/>
  <c r="BN5" i="21"/>
  <c r="BJ5" i="21"/>
  <c r="BD5" i="21"/>
  <c r="AZ5" i="21"/>
  <c r="AS5" i="21"/>
  <c r="AO5" i="21"/>
  <c r="AK5" i="21"/>
  <c r="AE5" i="21"/>
  <c r="Y5" i="21"/>
  <c r="U5" i="21"/>
  <c r="BP4" i="21"/>
  <c r="BH4" i="21"/>
  <c r="AZ4" i="21"/>
  <c r="AQ4" i="21"/>
  <c r="AI4" i="21"/>
  <c r="AA4" i="21"/>
  <c r="S4" i="21"/>
  <c r="W11" i="21"/>
  <c r="V11" i="21"/>
  <c r="V17" i="21"/>
  <c r="U13" i="21"/>
  <c r="U17" i="21"/>
  <c r="T13" i="21"/>
  <c r="T19" i="21"/>
  <c r="S13" i="21"/>
  <c r="S19" i="21"/>
  <c r="BE4" i="21"/>
  <c r="AL4" i="21"/>
  <c r="V4" i="21"/>
  <c r="AN4" i="21"/>
  <c r="X4" i="21"/>
  <c r="BA9" i="21"/>
  <c r="AL9" i="21"/>
  <c r="BQ7" i="21"/>
  <c r="BA7" i="21"/>
  <c r="AF7" i="21"/>
  <c r="X7" i="21"/>
  <c r="AN19" i="21"/>
  <c r="BQ17" i="21"/>
  <c r="AP17" i="21"/>
  <c r="AF15" i="21"/>
  <c r="BI13" i="21"/>
  <c r="AH13" i="21"/>
  <c r="BQ11" i="21"/>
  <c r="AR11" i="21"/>
  <c r="AB11" i="21"/>
  <c r="AN9" i="21"/>
  <c r="AB9" i="21"/>
  <c r="AZ9" i="21"/>
  <c r="BO7" i="21"/>
  <c r="AY7" i="21"/>
  <c r="AL7" i="21"/>
  <c r="V7" i="21"/>
  <c r="BG5" i="21"/>
  <c r="AN5" i="21"/>
  <c r="AB5" i="21"/>
  <c r="I5" i="39"/>
  <c r="B13" i="39"/>
  <c r="B4" i="39"/>
  <c r="B6" i="39"/>
  <c r="Q16" i="39" s="1"/>
  <c r="B8" i="39"/>
  <c r="Q7" i="39" s="1"/>
  <c r="B10" i="39"/>
  <c r="B12" i="39"/>
  <c r="I7" i="39"/>
  <c r="I9" i="39"/>
  <c r="I11" i="39"/>
  <c r="I13" i="39"/>
  <c r="I4" i="39"/>
  <c r="I6" i="39"/>
  <c r="I8" i="39"/>
  <c r="I10" i="39"/>
  <c r="I12" i="39"/>
  <c r="R14" i="39" s="1"/>
  <c r="I5" i="38"/>
  <c r="I7" i="38"/>
  <c r="I9" i="38"/>
  <c r="B13" i="38"/>
  <c r="B4" i="38"/>
  <c r="B6" i="38"/>
  <c r="B8" i="38"/>
  <c r="B10" i="38"/>
  <c r="Q14" i="38" s="1"/>
  <c r="B12" i="38"/>
  <c r="I4" i="38"/>
  <c r="I6" i="38"/>
  <c r="R13" i="38" s="1"/>
  <c r="I8" i="38"/>
  <c r="I10" i="38"/>
  <c r="I11" i="38" s="1"/>
  <c r="R9" i="38"/>
  <c r="A10" i="37"/>
  <c r="S7" i="37" s="1"/>
  <c r="B13" i="37"/>
  <c r="B12" i="37"/>
  <c r="I5" i="37"/>
  <c r="I9" i="37"/>
  <c r="R6" i="37" s="1"/>
  <c r="I11" i="37"/>
  <c r="R10" i="37" s="1"/>
  <c r="I13" i="37"/>
  <c r="I4" i="37"/>
  <c r="I6" i="37"/>
  <c r="I7" i="37" s="1"/>
  <c r="I8" i="37"/>
  <c r="I10" i="37"/>
  <c r="I12" i="37"/>
  <c r="T24" i="3"/>
  <c r="BA42" i="3"/>
  <c r="AU40" i="20"/>
  <c r="AU20" i="20"/>
  <c r="AH30" i="3"/>
  <c r="BC30" i="3"/>
  <c r="BS30" i="3"/>
  <c r="BK30" i="3"/>
  <c r="BJ30" i="3"/>
  <c r="AV30" i="3"/>
  <c r="BN28" i="3"/>
  <c r="AY28" i="3"/>
  <c r="BO28" i="3"/>
  <c r="BG28" i="3"/>
  <c r="BJ28" i="3"/>
  <c r="AV28" i="3"/>
  <c r="AD26" i="3"/>
  <c r="Z26" i="3"/>
  <c r="S26" i="3"/>
  <c r="W26" i="3"/>
  <c r="AA26" i="3"/>
  <c r="AE26" i="3"/>
  <c r="AI26" i="3"/>
  <c r="AM26" i="3"/>
  <c r="AQ26" i="3"/>
  <c r="U26" i="3"/>
  <c r="AC26" i="3"/>
  <c r="AK26" i="3"/>
  <c r="AS26" i="3"/>
  <c r="BJ26" i="3"/>
  <c r="AZ26" i="3"/>
  <c r="AN24" i="3"/>
  <c r="X24" i="3"/>
  <c r="U24" i="3"/>
  <c r="Y24" i="3"/>
  <c r="AC24" i="3"/>
  <c r="AG24" i="3"/>
  <c r="AK24" i="3"/>
  <c r="AO24" i="3"/>
  <c r="AS24" i="3"/>
  <c r="BG24" i="3"/>
  <c r="BK24" i="3"/>
  <c r="BU24" i="3"/>
  <c r="V24" i="3"/>
  <c r="S24" i="3"/>
  <c r="AA24" i="3"/>
  <c r="AI24" i="3"/>
  <c r="AQ24" i="3"/>
  <c r="AY24" i="3"/>
  <c r="BC24" i="3"/>
  <c r="BR24" i="3"/>
  <c r="BL24" i="3"/>
  <c r="BJ24" i="3"/>
  <c r="AX24" i="3"/>
  <c r="AL22" i="3"/>
  <c r="S22" i="3"/>
  <c r="W22" i="3"/>
  <c r="AA22" i="3"/>
  <c r="AE22" i="3"/>
  <c r="AI22" i="3"/>
  <c r="AM22" i="3"/>
  <c r="AQ22" i="3"/>
  <c r="AY22" i="3"/>
  <c r="BC22" i="3"/>
  <c r="BO22" i="3"/>
  <c r="BS22" i="3"/>
  <c r="AH22" i="3"/>
  <c r="AB22" i="3"/>
  <c r="Y22" i="3"/>
  <c r="AG22" i="3"/>
  <c r="AO22" i="3"/>
  <c r="BU22" i="3"/>
  <c r="BT22" i="3"/>
  <c r="BL22" i="3"/>
  <c r="BR22" i="3"/>
  <c r="BJ22" i="3"/>
  <c r="AX22" i="3"/>
  <c r="AZ20" i="3"/>
  <c r="S20" i="3"/>
  <c r="U20" i="3"/>
  <c r="Y20" i="3"/>
  <c r="AC20" i="3"/>
  <c r="AG20" i="3"/>
  <c r="AK20" i="3"/>
  <c r="AO20" i="3"/>
  <c r="AS20" i="3"/>
  <c r="BG20" i="3"/>
  <c r="BK20" i="3"/>
  <c r="BU20" i="3"/>
  <c r="W20" i="3"/>
  <c r="AE20" i="3"/>
  <c r="AM20" i="3"/>
  <c r="BO20" i="3"/>
  <c r="BS20" i="3"/>
  <c r="BT20" i="3"/>
  <c r="BL20" i="3"/>
  <c r="BR20" i="3"/>
  <c r="BJ20" i="3"/>
  <c r="AX20" i="3"/>
  <c r="AP18" i="3"/>
  <c r="W18" i="3"/>
  <c r="AA18" i="3"/>
  <c r="AE18" i="3"/>
  <c r="AI18" i="3"/>
  <c r="AM18" i="3"/>
  <c r="AQ18" i="3"/>
  <c r="AY18" i="3"/>
  <c r="BC18" i="3"/>
  <c r="BO18" i="3"/>
  <c r="BS18" i="3"/>
  <c r="U18" i="3"/>
  <c r="AC18" i="3"/>
  <c r="AK18" i="3"/>
  <c r="AS18" i="3"/>
  <c r="BG18" i="3"/>
  <c r="BK18" i="3"/>
  <c r="BT18" i="3"/>
  <c r="BL18" i="3"/>
  <c r="BR18" i="3"/>
  <c r="BJ18" i="3"/>
  <c r="AX18" i="3"/>
  <c r="AW16" i="3"/>
  <c r="AN16" i="3"/>
  <c r="T16" i="3"/>
  <c r="U16" i="3"/>
  <c r="Y16" i="3"/>
  <c r="AC16" i="3"/>
  <c r="AG16" i="3"/>
  <c r="AK16" i="3"/>
  <c r="AO16" i="3"/>
  <c r="AS16" i="3"/>
  <c r="BG16" i="3"/>
  <c r="BK16" i="3"/>
  <c r="BU16" i="3"/>
  <c r="Z16" i="3"/>
  <c r="AA16" i="3"/>
  <c r="AI16" i="3"/>
  <c r="AQ16" i="3"/>
  <c r="AY16" i="3"/>
  <c r="BC16" i="3"/>
  <c r="BT16" i="3"/>
  <c r="BL16" i="3"/>
  <c r="BR16" i="3"/>
  <c r="BJ16" i="3"/>
  <c r="AX16" i="3"/>
  <c r="BM14" i="3"/>
  <c r="BC14" i="3"/>
  <c r="BS14" i="3"/>
  <c r="BP14" i="3"/>
  <c r="BN14" i="3"/>
  <c r="BQ14" i="3"/>
  <c r="AJ12" i="3"/>
  <c r="W12" i="3"/>
  <c r="AA12" i="3"/>
  <c r="AE12" i="3"/>
  <c r="AI12" i="3"/>
  <c r="AM12" i="3"/>
  <c r="AQ12" i="3"/>
  <c r="AY12" i="3"/>
  <c r="BK12" i="3"/>
  <c r="BO12" i="3"/>
  <c r="AF12" i="3"/>
  <c r="Y12" i="3"/>
  <c r="AG12" i="3"/>
  <c r="AO12" i="3"/>
  <c r="BS12" i="3"/>
  <c r="BU12" i="3"/>
  <c r="BP12" i="3"/>
  <c r="BH12" i="3"/>
  <c r="BN12" i="3"/>
  <c r="BB12" i="3"/>
  <c r="BM12" i="3"/>
  <c r="BF10" i="3"/>
  <c r="AD10" i="3"/>
  <c r="U10" i="3"/>
  <c r="Y10" i="3"/>
  <c r="AC10" i="3"/>
  <c r="AG10" i="3"/>
  <c r="AK10" i="3"/>
  <c r="AO10" i="3"/>
  <c r="AS10" i="3"/>
  <c r="BC10" i="3"/>
  <c r="BG10" i="3"/>
  <c r="BS10" i="3"/>
  <c r="BU10" i="3"/>
  <c r="W10" i="3"/>
  <c r="AE10" i="3"/>
  <c r="AM10" i="3"/>
  <c r="BK10" i="3"/>
  <c r="BO10" i="3"/>
  <c r="BP10" i="3"/>
  <c r="BH10" i="3"/>
  <c r="BN10" i="3"/>
  <c r="BB10" i="3"/>
  <c r="BQ10" i="3"/>
  <c r="BF8" i="3"/>
  <c r="AW8" i="3"/>
  <c r="S8" i="3"/>
  <c r="W8" i="3"/>
  <c r="AA8" i="3"/>
  <c r="AE8" i="3"/>
  <c r="AI8" i="3"/>
  <c r="AM8" i="3"/>
  <c r="AQ8" i="3"/>
  <c r="AY8" i="3"/>
  <c r="BK8" i="3"/>
  <c r="BO8" i="3"/>
  <c r="AJ8" i="3"/>
  <c r="U8" i="3"/>
  <c r="AC8" i="3"/>
  <c r="AK8" i="3"/>
  <c r="AS8" i="3"/>
  <c r="BC8" i="3"/>
  <c r="BG8" i="3"/>
  <c r="BT8" i="3"/>
  <c r="BL8" i="3"/>
  <c r="BR8" i="3"/>
  <c r="BJ8" i="3"/>
  <c r="AX8" i="3"/>
  <c r="BF6" i="3"/>
  <c r="AP6" i="3"/>
  <c r="Z6" i="3"/>
  <c r="U6" i="3"/>
  <c r="Y6" i="3"/>
  <c r="AC6" i="3"/>
  <c r="AG6" i="3"/>
  <c r="AK6" i="3"/>
  <c r="AO6" i="3"/>
  <c r="AS6" i="3"/>
  <c r="BG6" i="3"/>
  <c r="S6" i="3"/>
  <c r="AA6" i="3"/>
  <c r="AI6" i="3"/>
  <c r="AQ6" i="3"/>
  <c r="BU6" i="3"/>
  <c r="BP6" i="3"/>
  <c r="BH6" i="3"/>
  <c r="BN6" i="3"/>
  <c r="BB6" i="3"/>
  <c r="BQ6" i="3"/>
  <c r="BP40" i="3"/>
  <c r="AF40" i="3"/>
  <c r="W40" i="3"/>
  <c r="AA40" i="3"/>
  <c r="AE40" i="3"/>
  <c r="AI40" i="3"/>
  <c r="AM40" i="3"/>
  <c r="AQ40" i="3"/>
  <c r="AY40" i="3"/>
  <c r="BC40" i="3"/>
  <c r="BO40" i="3"/>
  <c r="BS40" i="3"/>
  <c r="S40" i="3"/>
  <c r="Y40" i="3"/>
  <c r="AG40" i="3"/>
  <c r="AO40" i="3"/>
  <c r="BU40" i="3"/>
  <c r="BR40" i="3"/>
  <c r="BJ40" i="3"/>
  <c r="BD40" i="3"/>
  <c r="AV40" i="3"/>
  <c r="AD38" i="3"/>
  <c r="BT38" i="3"/>
  <c r="S38" i="3"/>
  <c r="BK38" i="3"/>
  <c r="BS38" i="3"/>
  <c r="BN38" i="3"/>
  <c r="AZ38" i="3"/>
  <c r="BL36" i="3"/>
  <c r="BG36" i="3"/>
  <c r="BU36" i="3"/>
  <c r="BO36" i="3"/>
  <c r="BN36" i="3"/>
  <c r="AZ36" i="3"/>
  <c r="AL34" i="3"/>
  <c r="U34" i="3"/>
  <c r="Y34" i="3"/>
  <c r="AC34" i="3"/>
  <c r="AG34" i="3"/>
  <c r="AK34" i="3"/>
  <c r="AO34" i="3"/>
  <c r="AS34" i="3"/>
  <c r="W34" i="3"/>
  <c r="AE34" i="3"/>
  <c r="AM34" i="3"/>
  <c r="BN34" i="3"/>
  <c r="AZ34" i="3"/>
  <c r="AF32" i="3"/>
  <c r="BN32" i="3"/>
  <c r="AZ32" i="3"/>
  <c r="AR44" i="3"/>
  <c r="AB44" i="3"/>
  <c r="T44" i="3"/>
  <c r="BR44" i="3"/>
  <c r="BJ44" i="3"/>
  <c r="AF42" i="3"/>
  <c r="U42" i="3"/>
  <c r="Y42" i="3"/>
  <c r="AC42" i="3"/>
  <c r="AG42" i="3"/>
  <c r="AK42" i="3"/>
  <c r="AO42" i="3"/>
  <c r="AS42" i="3"/>
  <c r="BG42" i="3"/>
  <c r="BK42" i="3"/>
  <c r="BU42" i="3"/>
  <c r="AA42" i="3"/>
  <c r="AI42" i="3"/>
  <c r="AQ42" i="3"/>
  <c r="AY42" i="3"/>
  <c r="BC42" i="3"/>
  <c r="BN42" i="3"/>
  <c r="BH42" i="3"/>
  <c r="AZ42" i="3"/>
  <c r="BQ42" i="3"/>
  <c r="AQ4" i="20"/>
  <c r="BT4" i="20"/>
  <c r="BD4" i="20"/>
  <c r="AY4" i="20"/>
  <c r="BG4" i="20"/>
  <c r="BO4" i="20"/>
  <c r="BN4" i="20"/>
  <c r="AX4" i="20"/>
  <c r="Y4" i="20"/>
  <c r="BI4" i="20"/>
  <c r="AJ4" i="20"/>
  <c r="T4" i="20"/>
  <c r="AM4" i="20"/>
  <c r="BP4" i="20"/>
  <c r="BQ4" i="20"/>
  <c r="X4" i="20"/>
  <c r="BH4" i="20"/>
  <c r="BR6" i="20"/>
  <c r="BT6" i="20"/>
  <c r="BD6" i="20"/>
  <c r="BA6" i="20"/>
  <c r="BI6" i="20"/>
  <c r="BQ6" i="20"/>
  <c r="BF6" i="20"/>
  <c r="AG6" i="20"/>
  <c r="BG6" i="20"/>
  <c r="AJ6" i="20"/>
  <c r="T6" i="20"/>
  <c r="AE6" i="20"/>
  <c r="AZ6" i="20"/>
  <c r="AO6" i="20"/>
  <c r="AF6" i="20"/>
  <c r="AQ6" i="20"/>
  <c r="BH6" i="20"/>
  <c r="BB8" i="20"/>
  <c r="BR8" i="20"/>
  <c r="BT8" i="20"/>
  <c r="BD8" i="20"/>
  <c r="BC8" i="20"/>
  <c r="BK8" i="20"/>
  <c r="BS8" i="20"/>
  <c r="BN8" i="20"/>
  <c r="AX8" i="20"/>
  <c r="Y8" i="20"/>
  <c r="BI8" i="20"/>
  <c r="AJ8" i="20"/>
  <c r="T8" i="20"/>
  <c r="AE8" i="20"/>
  <c r="AZ8" i="20"/>
  <c r="AG8" i="20"/>
  <c r="AN8" i="20"/>
  <c r="S8" i="20"/>
  <c r="BH8" i="20"/>
  <c r="BR10" i="20"/>
  <c r="AW10" i="20"/>
  <c r="BE10" i="20"/>
  <c r="BM10" i="20"/>
  <c r="BU10" i="20"/>
  <c r="BF10" i="20"/>
  <c r="AV10" i="20"/>
  <c r="AG10" i="20"/>
  <c r="BG10" i="20"/>
  <c r="AJ10" i="20"/>
  <c r="T10" i="20"/>
  <c r="AA10" i="20"/>
  <c r="AQ10" i="20"/>
  <c r="BT10" i="20"/>
  <c r="AY10" i="20"/>
  <c r="W10" i="20"/>
  <c r="BL10" i="20"/>
  <c r="AE10" i="20"/>
  <c r="AF12" i="20"/>
  <c r="BT12" i="20"/>
  <c r="BD12" i="20"/>
  <c r="AY12" i="20"/>
  <c r="BG12" i="20"/>
  <c r="BO12" i="20"/>
  <c r="BN12" i="20"/>
  <c r="AX12" i="20"/>
  <c r="Y12" i="20"/>
  <c r="BI12" i="20"/>
  <c r="AJ12" i="20"/>
  <c r="T12" i="20"/>
  <c r="AA12" i="20"/>
  <c r="AQ12" i="20"/>
  <c r="AG12" i="20"/>
  <c r="AN12" i="20"/>
  <c r="W12" i="20"/>
  <c r="BP12" i="20"/>
  <c r="W14" i="20"/>
  <c r="BR14" i="20"/>
  <c r="AV14" i="20"/>
  <c r="BI14" i="20"/>
  <c r="BB14" i="20"/>
  <c r="AB14" i="20"/>
  <c r="AI14" i="20"/>
  <c r="AY14" i="20"/>
  <c r="BO14" i="20"/>
  <c r="BA16" i="20"/>
  <c r="BL16" i="20"/>
  <c r="BR16" i="20"/>
  <c r="BT16" i="20"/>
  <c r="AV16" i="20"/>
  <c r="BC16" i="20"/>
  <c r="BK16" i="20"/>
  <c r="BS16" i="20"/>
  <c r="BN16" i="20"/>
  <c r="AX16" i="20"/>
  <c r="S16" i="20"/>
  <c r="Y16" i="20"/>
  <c r="BI16" i="20"/>
  <c r="AJ16" i="20"/>
  <c r="T16" i="20"/>
  <c r="AE16" i="20"/>
  <c r="AZ16" i="20"/>
  <c r="BJ16" i="20"/>
  <c r="AN16" i="20"/>
  <c r="AA16" i="20"/>
  <c r="AI16" i="20"/>
  <c r="AX18" i="20"/>
  <c r="BF18" i="20"/>
  <c r="BN18" i="20"/>
  <c r="AW18" i="20"/>
  <c r="BE18" i="20"/>
  <c r="BM18" i="20"/>
  <c r="BU18" i="20"/>
  <c r="AS18" i="20"/>
  <c r="AO18" i="20"/>
  <c r="AR18" i="20"/>
  <c r="AH18" i="20"/>
  <c r="Z18" i="20"/>
  <c r="BT18" i="20"/>
  <c r="BD18" i="20"/>
  <c r="AE18" i="20"/>
  <c r="AV18" i="20"/>
  <c r="AJ18" i="20"/>
  <c r="T18" i="20"/>
  <c r="S18" i="20"/>
  <c r="AZ18" i="20"/>
  <c r="AN18" i="20"/>
  <c r="BU20" i="20"/>
  <c r="BS20" i="20"/>
  <c r="BK20" i="20"/>
  <c r="BC20" i="20"/>
  <c r="BR20" i="20"/>
  <c r="BJ20" i="20"/>
  <c r="BB20" i="20"/>
  <c r="BG20" i="20"/>
  <c r="BN20" i="20"/>
  <c r="AX20" i="20"/>
  <c r="AJ20" i="20"/>
  <c r="BH20" i="20"/>
  <c r="S20" i="20"/>
  <c r="AA20" i="20"/>
  <c r="AI20" i="20"/>
  <c r="AQ20" i="20"/>
  <c r="BD20" i="20"/>
  <c r="BT20" i="20"/>
  <c r="Z20" i="20"/>
  <c r="AH20" i="20"/>
  <c r="AP20" i="20"/>
  <c r="BE20" i="20"/>
  <c r="Y20" i="20"/>
  <c r="AO20" i="20"/>
  <c r="BP20" i="20"/>
  <c r="AF20" i="20"/>
  <c r="BA20" i="20"/>
  <c r="BT22" i="20"/>
  <c r="BG22" i="20"/>
  <c r="AY22" i="20"/>
  <c r="AP22" i="20"/>
  <c r="AH22" i="20"/>
  <c r="Z22" i="20"/>
  <c r="BJ22" i="20"/>
  <c r="BB22" i="20"/>
  <c r="AS22" i="20"/>
  <c r="AK22" i="20"/>
  <c r="AC22" i="20"/>
  <c r="BM22" i="20"/>
  <c r="BU22" i="20"/>
  <c r="BC22" i="20"/>
  <c r="AL22" i="20"/>
  <c r="V22" i="20"/>
  <c r="BR22" i="20"/>
  <c r="AX22" i="20"/>
  <c r="AG22" i="20"/>
  <c r="AB22" i="20"/>
  <c r="U22" i="20"/>
  <c r="W22" i="20"/>
  <c r="AM22" i="20"/>
  <c r="BD22" i="20"/>
  <c r="X22" i="20"/>
  <c r="AN22" i="20"/>
  <c r="BE22" i="20"/>
  <c r="BS22" i="20"/>
  <c r="AQ22" i="20"/>
  <c r="T22" i="20"/>
  <c r="BA22" i="20"/>
  <c r="BI24" i="20"/>
  <c r="BH24" i="20"/>
  <c r="AY24" i="20"/>
  <c r="BG24" i="20"/>
  <c r="BO24" i="20"/>
  <c r="AZ24" i="20"/>
  <c r="BC24" i="20"/>
  <c r="BS24" i="20"/>
  <c r="BR24" i="20"/>
  <c r="AQ24" i="20"/>
  <c r="AJ24" i="20"/>
  <c r="AS24" i="20"/>
  <c r="BU24" i="20"/>
  <c r="BE24" i="20"/>
  <c r="AP24" i="20"/>
  <c r="AH24" i="20"/>
  <c r="Z24" i="20"/>
  <c r="W24" i="20"/>
  <c r="AM24" i="20"/>
  <c r="BL24" i="20"/>
  <c r="BF24" i="20"/>
  <c r="BA24" i="20"/>
  <c r="AF24" i="20"/>
  <c r="S24" i="20"/>
  <c r="BD24" i="20"/>
  <c r="Y26" i="20"/>
  <c r="BT26" i="20"/>
  <c r="BD26" i="20"/>
  <c r="AM26" i="20"/>
  <c r="W26" i="20"/>
  <c r="X26" i="20"/>
  <c r="AF26" i="20"/>
  <c r="AN26" i="20"/>
  <c r="AW26" i="20"/>
  <c r="BE26" i="20"/>
  <c r="BM26" i="20"/>
  <c r="BU26" i="20"/>
  <c r="BL26" i="20"/>
  <c r="AE26" i="20"/>
  <c r="T26" i="20"/>
  <c r="AJ26" i="20"/>
  <c r="BA26" i="20"/>
  <c r="BQ26" i="20"/>
  <c r="BB26" i="20"/>
  <c r="U26" i="20"/>
  <c r="BN26" i="20"/>
  <c r="BR26" i="20"/>
  <c r="AP26" i="20"/>
  <c r="BF26" i="20"/>
  <c r="BS26" i="20"/>
  <c r="BC26" i="20"/>
  <c r="AD26" i="20"/>
  <c r="S26" i="20"/>
  <c r="AZ26" i="20"/>
  <c r="BO26" i="20"/>
  <c r="AH26" i="20"/>
  <c r="BH26" i="20"/>
  <c r="BM28" i="20"/>
  <c r="BN28" i="20"/>
  <c r="BH28" i="20"/>
  <c r="AQ28" i="20"/>
  <c r="AA28" i="20"/>
  <c r="Z28" i="20"/>
  <c r="AH28" i="20"/>
  <c r="AP28" i="20"/>
  <c r="BC28" i="20"/>
  <c r="BK28" i="20"/>
  <c r="BS28" i="20"/>
  <c r="BP28" i="20"/>
  <c r="AI28" i="20"/>
  <c r="V28" i="20"/>
  <c r="AL28" i="20"/>
  <c r="BG28" i="20"/>
  <c r="AO28" i="20"/>
  <c r="BD28" i="20"/>
  <c r="BB28" i="20"/>
  <c r="AC28" i="20"/>
  <c r="BI28" i="20"/>
  <c r="AR28" i="20"/>
  <c r="AB28" i="20"/>
  <c r="AE28" i="20"/>
  <c r="BL28" i="20"/>
  <c r="BE28" i="20"/>
  <c r="X28" i="20"/>
  <c r="BT28" i="20"/>
  <c r="AM30" i="20"/>
  <c r="BL30" i="20"/>
  <c r="AV30" i="20"/>
  <c r="AW30" i="20"/>
  <c r="BE30" i="20"/>
  <c r="BM30" i="20"/>
  <c r="BU30" i="20"/>
  <c r="BR30" i="20"/>
  <c r="BT30" i="20"/>
  <c r="BI30" i="20"/>
  <c r="BJ30" i="20"/>
  <c r="BN30" i="20"/>
  <c r="AH30" i="20"/>
  <c r="BF30" i="20"/>
  <c r="BB30" i="20"/>
  <c r="BG30" i="20"/>
  <c r="AR30" i="20"/>
  <c r="AJ30" i="20"/>
  <c r="AB30" i="20"/>
  <c r="T30" i="20"/>
  <c r="AA30" i="20"/>
  <c r="AQ30" i="20"/>
  <c r="AG30" i="20"/>
  <c r="BK30" i="20"/>
  <c r="AL30" i="20"/>
  <c r="V30" i="20"/>
  <c r="AZ30" i="20"/>
  <c r="BE32" i="20"/>
  <c r="BP32" i="20"/>
  <c r="AZ32" i="20"/>
  <c r="AI32" i="20"/>
  <c r="S32" i="20"/>
  <c r="V32" i="20"/>
  <c r="AD32" i="20"/>
  <c r="AL32" i="20"/>
  <c r="AY32" i="20"/>
  <c r="BG32" i="20"/>
  <c r="BO32" i="20"/>
  <c r="AQ32" i="20"/>
  <c r="AH32" i="20"/>
  <c r="BC32" i="20"/>
  <c r="BS32" i="20"/>
  <c r="AX32" i="20"/>
  <c r="U32" i="20"/>
  <c r="AN32" i="20"/>
  <c r="BQ32" i="20"/>
  <c r="BA32" i="20"/>
  <c r="AJ32" i="20"/>
  <c r="T32" i="20"/>
  <c r="AV32" i="20"/>
  <c r="BM32" i="20"/>
  <c r="AF32" i="20"/>
  <c r="BT32" i="20"/>
  <c r="BK34" i="20"/>
  <c r="BR34" i="20"/>
  <c r="BT34" i="20"/>
  <c r="BD34" i="20"/>
  <c r="BA34" i="20"/>
  <c r="BI34" i="20"/>
  <c r="BQ34" i="20"/>
  <c r="AV34" i="20"/>
  <c r="BE34" i="20"/>
  <c r="BU34" i="20"/>
  <c r="BN34" i="20"/>
  <c r="V34" i="20"/>
  <c r="BF34" i="20"/>
  <c r="BJ34" i="20"/>
  <c r="BG34" i="20"/>
  <c r="AR34" i="20"/>
  <c r="AJ34" i="20"/>
  <c r="AB34" i="20"/>
  <c r="T34" i="20"/>
  <c r="AA34" i="20"/>
  <c r="AQ34" i="20"/>
  <c r="AK34" i="20"/>
  <c r="BC34" i="20"/>
  <c r="AH34" i="20"/>
  <c r="AE34" i="20"/>
  <c r="AZ36" i="20"/>
  <c r="BP36" i="20"/>
  <c r="BC36" i="20"/>
  <c r="BK36" i="20"/>
  <c r="BS36" i="20"/>
  <c r="BJ36" i="20"/>
  <c r="AY36" i="20"/>
  <c r="BO36" i="20"/>
  <c r="AM36" i="20"/>
  <c r="U36" i="20"/>
  <c r="BQ36" i="20"/>
  <c r="BA36" i="20"/>
  <c r="AN36" i="20"/>
  <c r="AF36" i="20"/>
  <c r="BT36" i="20"/>
  <c r="AQ36" i="20"/>
  <c r="AA36" i="20"/>
  <c r="W36" i="20"/>
  <c r="BB36" i="20"/>
  <c r="BE36" i="20"/>
  <c r="AH36" i="20"/>
  <c r="AV36" i="20"/>
  <c r="T36" i="20"/>
  <c r="BR36" i="20"/>
  <c r="BH38" i="20"/>
  <c r="AQ38" i="20"/>
  <c r="AA38" i="20"/>
  <c r="X38" i="20"/>
  <c r="AF38" i="20"/>
  <c r="AN38" i="20"/>
  <c r="AW38" i="20"/>
  <c r="BE38" i="20"/>
  <c r="BM38" i="20"/>
  <c r="BU38" i="20"/>
  <c r="BP38" i="20"/>
  <c r="AI38" i="20"/>
  <c r="AB38" i="20"/>
  <c r="AR38" i="20"/>
  <c r="BI38" i="20"/>
  <c r="BB38" i="20"/>
  <c r="U38" i="20"/>
  <c r="BN38" i="20"/>
  <c r="AS38" i="20"/>
  <c r="BK38" i="20"/>
  <c r="AL38" i="20"/>
  <c r="V38" i="20"/>
  <c r="AM38" i="20"/>
  <c r="BT38" i="20"/>
  <c r="BG38" i="20"/>
  <c r="Z38" i="20"/>
  <c r="BL38" i="20"/>
  <c r="BU40" i="20"/>
  <c r="AI40" i="20"/>
  <c r="BP40" i="20"/>
  <c r="AZ40" i="20"/>
  <c r="BC40" i="20"/>
  <c r="BK40" i="20"/>
  <c r="BS40" i="20"/>
  <c r="AY40" i="20"/>
  <c r="BO40" i="20"/>
  <c r="BJ40" i="20"/>
  <c r="BR40" i="20"/>
  <c r="BB40" i="20"/>
  <c r="BQ40" i="20"/>
  <c r="BA40" i="20"/>
  <c r="AN40" i="20"/>
  <c r="AF40" i="20"/>
  <c r="X40" i="20"/>
  <c r="W40" i="20"/>
  <c r="AM40" i="20"/>
  <c r="BL40" i="20"/>
  <c r="Y40" i="20"/>
  <c r="AW40" i="20"/>
  <c r="AD40" i="20"/>
  <c r="AA40" i="20"/>
  <c r="BT40" i="20"/>
  <c r="V42" i="20"/>
  <c r="BH42" i="20"/>
  <c r="AQ42" i="20"/>
  <c r="AA42" i="20"/>
  <c r="T42" i="20"/>
  <c r="AB42" i="20"/>
  <c r="AJ42" i="20"/>
  <c r="AR42" i="20"/>
  <c r="BA42" i="20"/>
  <c r="BI42" i="20"/>
  <c r="BQ42" i="20"/>
  <c r="AZ42" i="20"/>
  <c r="S42" i="20"/>
  <c r="AF42" i="20"/>
  <c r="AW42" i="20"/>
  <c r="BM42" i="20"/>
  <c r="BJ42" i="20"/>
  <c r="AC42" i="20"/>
  <c r="BN42" i="20"/>
  <c r="Y42" i="20"/>
  <c r="BO42" i="20"/>
  <c r="AY42" i="20"/>
  <c r="AH42" i="20"/>
  <c r="W42" i="20"/>
  <c r="BD42" i="20"/>
  <c r="BK42" i="20"/>
  <c r="AV42" i="20"/>
  <c r="BB44" i="20"/>
  <c r="BN44" i="20"/>
  <c r="BP44" i="20"/>
  <c r="AZ44" i="20"/>
  <c r="AY44" i="20"/>
  <c r="BG44" i="20"/>
  <c r="BO44" i="20"/>
  <c r="BH44" i="20"/>
  <c r="BC44" i="20"/>
  <c r="BS44" i="20"/>
  <c r="AS44" i="20"/>
  <c r="BF44" i="20"/>
  <c r="BM44" i="20"/>
  <c r="AW44" i="20"/>
  <c r="AL44" i="20"/>
  <c r="AD44" i="20"/>
  <c r="V44" i="20"/>
  <c r="AE44" i="20"/>
  <c r="AV44" i="20"/>
  <c r="AG44" i="20"/>
  <c r="BA44" i="20"/>
  <c r="AF44" i="20"/>
  <c r="S44" i="20"/>
  <c r="BD44" i="20"/>
  <c r="AU6" i="3"/>
  <c r="AU15" i="3"/>
  <c r="AU35" i="21"/>
  <c r="AU36" i="21"/>
  <c r="AU21" i="21"/>
  <c r="AU13" i="21"/>
  <c r="AU4" i="21"/>
  <c r="AU5" i="21"/>
  <c r="AF6" i="21"/>
  <c r="BQ6" i="21"/>
  <c r="AC6" i="21"/>
  <c r="AK6" i="21"/>
  <c r="AS6" i="21"/>
  <c r="BD6" i="21"/>
  <c r="BN6" i="21"/>
  <c r="BG8" i="21"/>
  <c r="BA8" i="21"/>
  <c r="AC8" i="21"/>
  <c r="AK8" i="21"/>
  <c r="AS8" i="21"/>
  <c r="BD8" i="21"/>
  <c r="BL8" i="21"/>
  <c r="BT8" i="21"/>
  <c r="AW8" i="21"/>
  <c r="BO8" i="21"/>
  <c r="AP10" i="21"/>
  <c r="W10" i="21"/>
  <c r="Y10" i="21"/>
  <c r="BN10" i="21"/>
  <c r="AS10" i="21"/>
  <c r="AK10" i="21"/>
  <c r="S10" i="21"/>
  <c r="AF10" i="21"/>
  <c r="BE10" i="21"/>
  <c r="BU10" i="21"/>
  <c r="AX10" i="21"/>
  <c r="AY10" i="21"/>
  <c r="BO10" i="21"/>
  <c r="BB10" i="21"/>
  <c r="BT12" i="21"/>
  <c r="AR12" i="21"/>
  <c r="BM12" i="21"/>
  <c r="AX12" i="21"/>
  <c r="BA12" i="21"/>
  <c r="AA12" i="21"/>
  <c r="AI12" i="21"/>
  <c r="AQ12" i="21"/>
  <c r="BF12" i="21"/>
  <c r="BN12" i="21"/>
  <c r="BT14" i="21"/>
  <c r="AL14" i="21"/>
  <c r="BM14" i="21"/>
  <c r="X14" i="21"/>
  <c r="AW14" i="21"/>
  <c r="AX14" i="21"/>
  <c r="BA14" i="21"/>
  <c r="Z14" i="21"/>
  <c r="AE14" i="21"/>
  <c r="AM14" i="21"/>
  <c r="BB14" i="21"/>
  <c r="BJ14" i="21"/>
  <c r="BR14" i="21"/>
  <c r="BT16" i="21"/>
  <c r="BS16" i="21"/>
  <c r="BI16" i="21"/>
  <c r="U16" i="21"/>
  <c r="Y16" i="21"/>
  <c r="AD16" i="21"/>
  <c r="AA16" i="21"/>
  <c r="AE16" i="21"/>
  <c r="AI16" i="21"/>
  <c r="AM16" i="21"/>
  <c r="AQ16" i="21"/>
  <c r="BB16" i="21"/>
  <c r="BF16" i="21"/>
  <c r="BJ16" i="21"/>
  <c r="BN16" i="21"/>
  <c r="BR16" i="21"/>
  <c r="BT18" i="21"/>
  <c r="BO18" i="21"/>
  <c r="AR18" i="21"/>
  <c r="U18" i="21"/>
  <c r="Y18" i="21"/>
  <c r="Z18" i="21"/>
  <c r="BC18" i="21"/>
  <c r="BS18" i="21"/>
  <c r="AA18" i="21"/>
  <c r="AE18" i="21"/>
  <c r="AI18" i="21"/>
  <c r="AM18" i="21"/>
  <c r="AQ18" i="21"/>
  <c r="BB18" i="21"/>
  <c r="BF18" i="21"/>
  <c r="BJ18" i="21"/>
  <c r="BN18" i="21"/>
  <c r="BR18" i="21"/>
  <c r="BT20" i="21"/>
  <c r="AD20" i="21"/>
  <c r="BE20" i="21"/>
  <c r="BM20" i="21"/>
  <c r="BU20" i="21"/>
  <c r="AA20" i="21"/>
  <c r="BS22" i="21"/>
  <c r="BQ22" i="21"/>
  <c r="X22" i="21"/>
  <c r="AW22" i="21"/>
  <c r="AB22" i="21"/>
  <c r="AF22" i="21"/>
  <c r="AJ22" i="21"/>
  <c r="BE22" i="21"/>
  <c r="BI22" i="21"/>
  <c r="BM22" i="21"/>
  <c r="V32" i="21"/>
  <c r="W32" i="21"/>
  <c r="AZ32" i="21"/>
  <c r="BC32" i="21"/>
  <c r="BD32" i="21"/>
  <c r="BG32" i="21"/>
  <c r="BH32" i="21"/>
  <c r="BO32" i="21"/>
  <c r="BS32" i="21"/>
  <c r="Z32" i="21"/>
  <c r="AA32" i="21"/>
  <c r="AD32" i="21"/>
  <c r="AE32" i="21"/>
  <c r="AH32" i="21"/>
  <c r="AI32" i="21"/>
  <c r="AL32" i="21"/>
  <c r="AM32" i="21"/>
  <c r="AP32" i="21"/>
  <c r="T33" i="21"/>
  <c r="U33" i="21"/>
  <c r="X33" i="21"/>
  <c r="Y33" i="21"/>
  <c r="AV33" i="21"/>
  <c r="AX33" i="21"/>
  <c r="AY33" i="21"/>
  <c r="BA33" i="21"/>
  <c r="BB33" i="21"/>
  <c r="BE33" i="21"/>
  <c r="BF33" i="21"/>
  <c r="BI33" i="21"/>
  <c r="BJ33" i="21"/>
  <c r="BK33" i="21"/>
  <c r="BL33" i="21"/>
  <c r="BM33" i="21"/>
  <c r="BN33" i="21"/>
  <c r="BP33" i="21"/>
  <c r="BQ33" i="21"/>
  <c r="BR33" i="21"/>
  <c r="AB33" i="21"/>
  <c r="AC33" i="21"/>
  <c r="AF33" i="21"/>
  <c r="AG33" i="21"/>
  <c r="AJ33" i="21"/>
  <c r="AK33" i="21"/>
  <c r="AN33" i="21"/>
  <c r="AO33" i="21"/>
  <c r="T36" i="21"/>
  <c r="W36" i="21"/>
  <c r="AY36" i="21"/>
  <c r="AZ36" i="21"/>
  <c r="BD36" i="21"/>
  <c r="BH36" i="21"/>
  <c r="BK36" i="21"/>
  <c r="AA36" i="21"/>
  <c r="AE36" i="21"/>
  <c r="AI36" i="21"/>
  <c r="AM36" i="21"/>
  <c r="U37" i="21"/>
  <c r="V37" i="21"/>
  <c r="X37" i="21"/>
  <c r="Y37" i="21"/>
  <c r="AV37" i="21"/>
  <c r="AX37" i="21"/>
  <c r="BA37" i="21"/>
  <c r="BB37" i="21"/>
  <c r="BC37" i="21"/>
  <c r="BE37" i="21"/>
  <c r="BF37" i="21"/>
  <c r="BG37" i="21"/>
  <c r="BI37" i="21"/>
  <c r="BJ37" i="21"/>
  <c r="BL37" i="21"/>
  <c r="BM37" i="21"/>
  <c r="BN37" i="21"/>
  <c r="BO37" i="21"/>
  <c r="BP37" i="21"/>
  <c r="BQ37" i="21"/>
  <c r="BR37" i="21"/>
  <c r="BS37" i="21"/>
  <c r="Z37" i="21"/>
  <c r="AB37" i="21"/>
  <c r="AC37" i="21"/>
  <c r="AD37" i="21"/>
  <c r="AF37" i="21"/>
  <c r="AG37" i="21"/>
  <c r="AH37" i="21"/>
  <c r="AJ37" i="21"/>
  <c r="AK37" i="21"/>
  <c r="AL37" i="21"/>
  <c r="AN37" i="21"/>
  <c r="AO37" i="21"/>
  <c r="AP37" i="21"/>
  <c r="T40" i="21"/>
  <c r="V40" i="21"/>
  <c r="W40" i="21"/>
  <c r="AZ40" i="21"/>
  <c r="BC40" i="21"/>
  <c r="BD40" i="21"/>
  <c r="BG40" i="21"/>
  <c r="BH40" i="21"/>
  <c r="Z40" i="21"/>
  <c r="AA40" i="21"/>
  <c r="AD40" i="21"/>
  <c r="AE40" i="21"/>
  <c r="AH40" i="21"/>
  <c r="AI40" i="21"/>
  <c r="AL40" i="21"/>
  <c r="AM40" i="21"/>
  <c r="AP40" i="21"/>
  <c r="U41" i="21"/>
  <c r="X41" i="21"/>
  <c r="Y41" i="21"/>
  <c r="AV41" i="21"/>
  <c r="AX41" i="21"/>
  <c r="AY41" i="21"/>
  <c r="BA41" i="21"/>
  <c r="BB41" i="21"/>
  <c r="BE41" i="21"/>
  <c r="BF41" i="21"/>
  <c r="BI41" i="21"/>
  <c r="BJ41" i="21"/>
  <c r="BK41" i="21"/>
  <c r="BL41" i="21"/>
  <c r="BM41" i="21"/>
  <c r="BN41" i="21"/>
  <c r="BO41" i="21"/>
  <c r="BP41" i="21"/>
  <c r="BQ41" i="21"/>
  <c r="BR41" i="21"/>
  <c r="BS41" i="21"/>
  <c r="AB41" i="21"/>
  <c r="AC41" i="21"/>
  <c r="AF41" i="21"/>
  <c r="AG41" i="21"/>
  <c r="AJ41" i="21"/>
  <c r="AK41" i="21"/>
  <c r="AN41" i="21"/>
  <c r="AO41" i="21"/>
  <c r="T44" i="21"/>
  <c r="V44" i="21"/>
  <c r="W44" i="21"/>
  <c r="AZ44" i="21"/>
  <c r="BC44" i="21"/>
  <c r="BD44" i="21"/>
  <c r="BG44" i="21"/>
  <c r="BH44" i="21"/>
  <c r="Z44" i="21"/>
  <c r="AA44" i="21"/>
  <c r="AD44" i="21"/>
  <c r="AE44" i="21"/>
  <c r="AH44" i="21"/>
  <c r="AI44" i="21"/>
  <c r="AL44" i="21"/>
  <c r="AM44" i="21"/>
  <c r="AP44" i="21"/>
  <c r="AP23" i="20"/>
  <c r="Z23" i="20"/>
  <c r="BA25" i="20"/>
  <c r="T25" i="20"/>
  <c r="AP29" i="20"/>
  <c r="Z29" i="20"/>
  <c r="BC31" i="20"/>
  <c r="AU35" i="20"/>
  <c r="AR41" i="20"/>
  <c r="BF41" i="20"/>
  <c r="BA43" i="20"/>
  <c r="AF43" i="20"/>
  <c r="BF43" i="20"/>
  <c r="U43" i="20"/>
  <c r="Y19" i="20"/>
  <c r="AO19" i="20"/>
  <c r="BR19" i="20"/>
  <c r="W23" i="20"/>
  <c r="BP23" i="20"/>
  <c r="S29" i="20"/>
  <c r="BH29" i="20"/>
  <c r="BP31" i="20"/>
  <c r="AV43" i="20"/>
  <c r="AF19" i="20"/>
  <c r="AO23" i="20"/>
  <c r="BN25" i="20"/>
  <c r="AS29" i="20"/>
  <c r="BJ31" i="20"/>
  <c r="AQ41" i="20"/>
  <c r="AU5" i="3"/>
  <c r="AU4" i="3"/>
  <c r="AU20" i="3"/>
  <c r="AO13" i="20"/>
  <c r="AC11" i="20"/>
  <c r="AN5" i="20"/>
  <c r="BA7" i="20"/>
  <c r="BO9" i="20"/>
  <c r="X9" i="20"/>
  <c r="AF11" i="20"/>
  <c r="AN13" i="20"/>
  <c r="S9" i="20"/>
  <c r="AZ11" i="20"/>
  <c r="AU8" i="3"/>
  <c r="AU40" i="3"/>
  <c r="BC8" i="21"/>
  <c r="BK6" i="21"/>
  <c r="AH6" i="21"/>
  <c r="AR6" i="21"/>
  <c r="AH8" i="21"/>
  <c r="AN12" i="21"/>
  <c r="BO12" i="21"/>
  <c r="AP12" i="21"/>
  <c r="BQ12" i="21"/>
  <c r="U12" i="21"/>
  <c r="W12" i="21"/>
  <c r="BL10" i="21"/>
  <c r="S6" i="21"/>
  <c r="AV6" i="21"/>
  <c r="S8" i="21"/>
  <c r="AV8" i="21"/>
  <c r="AU44" i="21"/>
  <c r="AU40" i="21"/>
  <c r="AU34" i="21"/>
  <c r="AU30" i="21"/>
  <c r="AU28" i="21"/>
  <c r="AU24" i="21"/>
  <c r="AU20" i="21"/>
  <c r="AU16" i="21"/>
  <c r="AU12" i="21"/>
  <c r="AV10" i="21"/>
  <c r="AU7" i="21"/>
  <c r="AX11" i="20"/>
  <c r="BI9" i="20"/>
  <c r="BC11" i="20"/>
  <c r="BA13" i="20"/>
  <c r="AU15" i="20"/>
  <c r="AV15" i="20"/>
  <c r="BT17" i="20"/>
  <c r="BG25" i="20"/>
  <c r="V25" i="20"/>
  <c r="BQ31" i="20"/>
  <c r="AF31" i="20"/>
  <c r="BS37" i="20"/>
  <c r="AH37" i="20"/>
  <c r="AY39" i="20"/>
  <c r="BG41" i="20"/>
  <c r="BQ25" i="3"/>
  <c r="BQ43" i="3"/>
  <c r="BM17" i="3"/>
  <c r="BM37" i="3"/>
  <c r="BI13" i="3"/>
  <c r="BE9" i="3"/>
  <c r="BE29" i="3"/>
  <c r="BA25" i="3"/>
  <c r="BA43" i="3"/>
  <c r="AW17" i="3"/>
  <c r="AW37" i="3"/>
  <c r="BU6" i="21"/>
  <c r="AI10" i="21"/>
  <c r="AA10" i="21"/>
  <c r="AN8" i="21"/>
  <c r="BU8" i="21"/>
  <c r="AL6" i="21"/>
  <c r="U39" i="3"/>
  <c r="V37" i="3"/>
  <c r="W17" i="3"/>
  <c r="X9" i="3"/>
  <c r="Y5" i="3"/>
  <c r="AB15" i="3"/>
  <c r="AD39" i="3"/>
  <c r="AF29" i="3"/>
  <c r="AH39" i="3"/>
  <c r="AI17" i="3"/>
  <c r="AL25" i="3"/>
  <c r="AS9" i="3"/>
  <c r="AY43" i="3"/>
  <c r="BC25" i="3"/>
  <c r="BF9" i="3"/>
  <c r="BP4" i="3"/>
  <c r="BU27" i="3"/>
  <c r="AR33" i="21"/>
  <c r="AR32" i="21"/>
  <c r="BT33" i="21"/>
  <c r="AQ33" i="21"/>
  <c r="AS32" i="21"/>
  <c r="BR22" i="21"/>
  <c r="BN22" i="21"/>
  <c r="BJ22" i="21"/>
  <c r="BF22" i="21"/>
  <c r="BB22" i="21"/>
  <c r="AQ22" i="21"/>
  <c r="AM22" i="21"/>
  <c r="AI22" i="21"/>
  <c r="AE22" i="21"/>
  <c r="AA22" i="21"/>
  <c r="BR20" i="21"/>
  <c r="BN20" i="21"/>
  <c r="BJ20" i="21"/>
  <c r="BF20" i="21"/>
  <c r="BB20" i="21"/>
  <c r="AQ20" i="21"/>
  <c r="AM20" i="21"/>
  <c r="AI20" i="21"/>
  <c r="AE20" i="21"/>
  <c r="BL18" i="21"/>
  <c r="BD18" i="21"/>
  <c r="AO18" i="21"/>
  <c r="AG18" i="21"/>
  <c r="BL16" i="21"/>
  <c r="BD16" i="21"/>
  <c r="AO16" i="21"/>
  <c r="AG16" i="21"/>
  <c r="BF14" i="21"/>
  <c r="AI14" i="21"/>
  <c r="BJ12" i="21"/>
  <c r="AM12" i="21"/>
  <c r="AO36" i="21"/>
  <c r="AN32" i="21"/>
  <c r="AM33" i="21"/>
  <c r="AK36" i="21"/>
  <c r="AJ32" i="21"/>
  <c r="AI33" i="21"/>
  <c r="AG36" i="21"/>
  <c r="AF32" i="21"/>
  <c r="AE33" i="21"/>
  <c r="AC36" i="21"/>
  <c r="AB32" i="21"/>
  <c r="AA33" i="21"/>
  <c r="BK22" i="21"/>
  <c r="BC22" i="21"/>
  <c r="AD22" i="21"/>
  <c r="BQ20" i="21"/>
  <c r="AH20" i="21"/>
  <c r="BG18" i="21"/>
  <c r="BE16" i="21"/>
  <c r="Z12" i="21"/>
  <c r="BS36" i="21"/>
  <c r="BS33" i="21"/>
  <c r="BS40" i="21"/>
  <c r="BR36" i="21"/>
  <c r="BQ32" i="21"/>
  <c r="BQ40" i="21"/>
  <c r="BP36" i="21"/>
  <c r="BO36" i="21"/>
  <c r="BO33" i="21"/>
  <c r="BO40" i="21"/>
  <c r="BN36" i="21"/>
  <c r="BM32" i="21"/>
  <c r="BM40" i="21"/>
  <c r="BL36" i="21"/>
  <c r="BK40" i="21"/>
  <c r="BJ36" i="21"/>
  <c r="BI32" i="21"/>
  <c r="BI40" i="21"/>
  <c r="BH33" i="21"/>
  <c r="BH41" i="21"/>
  <c r="BG41" i="21"/>
  <c r="BF36" i="21"/>
  <c r="BE32" i="21"/>
  <c r="BE40" i="21"/>
  <c r="BD33" i="21"/>
  <c r="BD41" i="21"/>
  <c r="BC41" i="21"/>
  <c r="BB36" i="21"/>
  <c r="V10" i="21"/>
  <c r="BS8" i="21"/>
  <c r="V8" i="21"/>
  <c r="AW6" i="21"/>
  <c r="BA16" i="21"/>
  <c r="BA18" i="21"/>
  <c r="BA20" i="21"/>
  <c r="BA22" i="21"/>
  <c r="BA32" i="21"/>
  <c r="BA40" i="21"/>
  <c r="AZ33" i="21"/>
  <c r="AZ41" i="21"/>
  <c r="AY37" i="21"/>
  <c r="AY32" i="21"/>
  <c r="AX36" i="21"/>
  <c r="AW32" i="21"/>
  <c r="AW36" i="21"/>
  <c r="AW40" i="21"/>
  <c r="AU17" i="21"/>
  <c r="AU31" i="21"/>
  <c r="BM10" i="21"/>
  <c r="X10" i="21"/>
  <c r="BP8" i="21"/>
  <c r="AZ8" i="21"/>
  <c r="AG8" i="21"/>
  <c r="BJ6" i="21"/>
  <c r="AO6" i="21"/>
  <c r="W6" i="21"/>
  <c r="AE10" i="21"/>
  <c r="BF10" i="21"/>
  <c r="Y14" i="21"/>
  <c r="Y22" i="21"/>
  <c r="Y32" i="21"/>
  <c r="Y40" i="21"/>
  <c r="X16" i="21"/>
  <c r="X18" i="21"/>
  <c r="X36" i="21"/>
  <c r="X44" i="21"/>
  <c r="W33" i="21"/>
  <c r="W41" i="21"/>
  <c r="V41" i="21"/>
  <c r="U36" i="21"/>
  <c r="U44" i="21"/>
  <c r="T32" i="21"/>
  <c r="T41" i="21"/>
  <c r="AJ18" i="21"/>
  <c r="AJ14" i="21"/>
  <c r="AN16" i="21"/>
  <c r="BO14" i="21"/>
  <c r="AB12" i="21"/>
  <c r="AD10" i="21"/>
  <c r="BA6" i="21"/>
  <c r="S29" i="3"/>
  <c r="S5" i="3"/>
  <c r="T15" i="3"/>
  <c r="U27" i="3"/>
  <c r="V4" i="3"/>
  <c r="W5" i="3"/>
  <c r="Y13" i="3"/>
  <c r="Z37" i="3"/>
  <c r="Z11" i="3"/>
  <c r="AA37" i="3"/>
  <c r="AB43" i="3"/>
  <c r="AC9" i="3"/>
  <c r="AE11" i="3"/>
  <c r="AG11" i="3"/>
  <c r="AJ43" i="3"/>
  <c r="AN25" i="3"/>
  <c r="AO15" i="3"/>
  <c r="AR11" i="3"/>
  <c r="BG11" i="3"/>
  <c r="BO43" i="3"/>
  <c r="BD11" i="3"/>
  <c r="BJ43" i="3"/>
  <c r="AA39" i="20"/>
  <c r="BB34" i="52"/>
  <c r="BD14" i="3"/>
  <c r="BE14" i="3"/>
  <c r="AW14" i="3"/>
  <c r="AC14" i="20"/>
  <c r="AS14" i="20"/>
  <c r="BK14" i="20"/>
  <c r="AU14" i="20"/>
  <c r="AL14" i="20"/>
  <c r="AD14" i="20"/>
  <c r="V14" i="20"/>
  <c r="X14" i="20"/>
  <c r="AM14" i="20"/>
  <c r="AZ14" i="20"/>
  <c r="AF14" i="20"/>
  <c r="AO14" i="20"/>
  <c r="AQ14" i="20"/>
  <c r="AA14" i="20"/>
  <c r="T14" i="20"/>
  <c r="AJ14" i="20"/>
  <c r="BG14" i="20"/>
  <c r="AG14" i="20"/>
  <c r="BI14" i="3"/>
  <c r="AX14" i="3"/>
  <c r="BJ14" i="3"/>
  <c r="BR14" i="3"/>
  <c r="BL14" i="3"/>
  <c r="BT14" i="3"/>
  <c r="AX14" i="20"/>
  <c r="BN14" i="20"/>
  <c r="BU14" i="20"/>
  <c r="BM14" i="20"/>
  <c r="BE14" i="20"/>
  <c r="AW14" i="20"/>
  <c r="BD14" i="20"/>
  <c r="BT14" i="20"/>
  <c r="BU14" i="3"/>
  <c r="BO14" i="3"/>
  <c r="BG14" i="3"/>
  <c r="AY14" i="3"/>
  <c r="AU14" i="3"/>
  <c r="AS14" i="3"/>
  <c r="AQ14" i="3"/>
  <c r="AO14" i="3"/>
  <c r="AM14" i="3"/>
  <c r="AK14" i="3"/>
  <c r="AI14" i="3"/>
  <c r="AG14" i="3"/>
  <c r="AE14" i="3"/>
  <c r="AC14" i="3"/>
  <c r="AA14" i="3"/>
  <c r="Y14" i="3"/>
  <c r="W14" i="3"/>
  <c r="U14" i="3"/>
  <c r="V14" i="3"/>
  <c r="AN14" i="20"/>
  <c r="S44" i="3"/>
  <c r="S16" i="3"/>
  <c r="T40" i="3"/>
  <c r="T20" i="3"/>
  <c r="T8" i="3"/>
  <c r="V42" i="3"/>
  <c r="V18" i="3"/>
  <c r="V8" i="3"/>
  <c r="X40" i="3"/>
  <c r="X20" i="3"/>
  <c r="X8" i="3"/>
  <c r="Z42" i="3"/>
  <c r="Z22" i="3"/>
  <c r="Z10" i="3"/>
  <c r="AB40" i="3"/>
  <c r="AB12" i="3"/>
  <c r="AD22" i="3"/>
  <c r="AD6" i="3"/>
  <c r="AF22" i="3"/>
  <c r="AH42" i="3"/>
  <c r="AJ28" i="3"/>
  <c r="AL6" i="3"/>
  <c r="AP30" i="3"/>
  <c r="AR8" i="3"/>
  <c r="AW24" i="3"/>
  <c r="BA14" i="3"/>
  <c r="BE8" i="3"/>
  <c r="BI42" i="3"/>
  <c r="BO6" i="3"/>
  <c r="AY6" i="3"/>
  <c r="Z40" i="20"/>
  <c r="W34" i="20"/>
  <c r="BG26" i="20"/>
  <c r="BF29" i="48"/>
  <c r="AO15" i="51"/>
  <c r="BS15" i="48"/>
  <c r="BK15" i="48"/>
  <c r="BC15" i="48"/>
  <c r="AU15" i="48"/>
  <c r="AL15" i="48"/>
  <c r="AD15" i="48"/>
  <c r="V15" i="48"/>
  <c r="BL15" i="48"/>
  <c r="AV15" i="48"/>
  <c r="AE15" i="48"/>
  <c r="U15" i="51"/>
  <c r="BJ15" i="48"/>
  <c r="AC15" i="48"/>
  <c r="AH15" i="21"/>
  <c r="V15" i="51"/>
  <c r="AD15" i="51"/>
  <c r="AL15" i="51"/>
  <c r="AU15" i="51"/>
  <c r="BC15" i="51"/>
  <c r="BK15" i="51"/>
  <c r="BS15" i="51"/>
  <c r="AJ15" i="21"/>
  <c r="BH15" i="51"/>
  <c r="AQ15" i="51"/>
  <c r="AA15" i="51"/>
  <c r="BR15" i="21"/>
  <c r="BJ15" i="21"/>
  <c r="BB15" i="21"/>
  <c r="AM15" i="21"/>
  <c r="AE15" i="21"/>
  <c r="BC15" i="21"/>
  <c r="AX15" i="21"/>
  <c r="AV15" i="21"/>
  <c r="W15" i="21"/>
  <c r="BI15" i="21"/>
  <c r="S42" i="3"/>
  <c r="S18" i="3"/>
  <c r="S12" i="3"/>
  <c r="T42" i="3"/>
  <c r="T32" i="3"/>
  <c r="T22" i="3"/>
  <c r="T18" i="3"/>
  <c r="T12" i="3"/>
  <c r="V34" i="3"/>
  <c r="V22" i="3"/>
  <c r="V16" i="3"/>
  <c r="V10" i="3"/>
  <c r="V6" i="3"/>
  <c r="X42" i="3"/>
  <c r="X36" i="3"/>
  <c r="X22" i="3"/>
  <c r="X18" i="3"/>
  <c r="X12" i="3"/>
  <c r="Z38" i="3"/>
  <c r="Z24" i="3"/>
  <c r="Z18" i="3"/>
  <c r="Z14" i="3"/>
  <c r="Z8" i="3"/>
  <c r="AB42" i="3"/>
  <c r="AB32" i="3"/>
  <c r="AB18" i="3"/>
  <c r="AB8" i="3"/>
  <c r="AD34" i="3"/>
  <c r="AD16" i="3"/>
  <c r="AD8" i="3"/>
  <c r="AF36" i="3"/>
  <c r="AF18" i="3"/>
  <c r="AF8" i="3"/>
  <c r="AH38" i="3"/>
  <c r="AH6" i="3"/>
  <c r="AJ20" i="3"/>
  <c r="AN8" i="3"/>
  <c r="AR20" i="3"/>
  <c r="BA38" i="3"/>
  <c r="BA6" i="3"/>
  <c r="BE40" i="3"/>
  <c r="BI38" i="3"/>
  <c r="BQ36" i="3"/>
  <c r="AZ8" i="3"/>
  <c r="AU16" i="3"/>
  <c r="BS6" i="3"/>
  <c r="BK6" i="3"/>
  <c r="BC6" i="3"/>
  <c r="AA44" i="20"/>
  <c r="BB12" i="20"/>
  <c r="BB4" i="20"/>
  <c r="B13" i="45"/>
  <c r="B5" i="45"/>
  <c r="B6" i="45"/>
  <c r="B7" i="45" s="1"/>
  <c r="B8" i="45"/>
  <c r="B9" i="45" s="1"/>
  <c r="B10" i="45"/>
  <c r="B11" i="45" s="1"/>
  <c r="B12" i="45"/>
  <c r="I10" i="45"/>
  <c r="I9" i="45"/>
  <c r="I8" i="45"/>
  <c r="I11" i="45"/>
  <c r="I12" i="45" s="1"/>
  <c r="I13" i="45" s="1"/>
  <c r="I4" i="45"/>
  <c r="I5" i="45" s="1"/>
  <c r="I6" i="45" s="1"/>
  <c r="I7" i="45"/>
  <c r="BN15" i="51"/>
  <c r="AX15" i="51"/>
  <c r="AG15" i="51"/>
  <c r="BQ15" i="48"/>
  <c r="BM15" i="48"/>
  <c r="BI15" i="48"/>
  <c r="BE15" i="48"/>
  <c r="BA15" i="48"/>
  <c r="AW15" i="48"/>
  <c r="AR15" i="48"/>
  <c r="AN15" i="48"/>
  <c r="AJ15" i="48"/>
  <c r="AF15" i="48"/>
  <c r="AB15" i="48"/>
  <c r="X15" i="48"/>
  <c r="T15" i="48"/>
  <c r="BP15" i="48"/>
  <c r="BH15" i="48"/>
  <c r="AZ15" i="48"/>
  <c r="AQ15" i="48"/>
  <c r="AI15" i="48"/>
  <c r="AA15" i="48"/>
  <c r="S15" i="48"/>
  <c r="BG15" i="21"/>
  <c r="BT15" i="21"/>
  <c r="BR15" i="51"/>
  <c r="AK15" i="51"/>
  <c r="BJ15" i="51"/>
  <c r="BR15" i="48"/>
  <c r="BB15" i="48"/>
  <c r="AK15" i="48"/>
  <c r="U15" i="48"/>
  <c r="BK15" i="21"/>
  <c r="BN15" i="48"/>
  <c r="AG15" i="48"/>
  <c r="AP15" i="21"/>
  <c r="Y15" i="48"/>
  <c r="AS15" i="51"/>
  <c r="T15" i="51"/>
  <c r="X15" i="51"/>
  <c r="AB15" i="51"/>
  <c r="AF15" i="51"/>
  <c r="AJ15" i="51"/>
  <c r="AN15" i="51"/>
  <c r="AR15" i="51"/>
  <c r="AW15" i="51"/>
  <c r="BA15" i="51"/>
  <c r="BE15" i="51"/>
  <c r="BI15" i="51"/>
  <c r="BM15" i="51"/>
  <c r="BQ15" i="51"/>
  <c r="BU15" i="51"/>
  <c r="AD15" i="21"/>
  <c r="AR15" i="21"/>
  <c r="BU15" i="21"/>
  <c r="AW15" i="21"/>
  <c r="BL15" i="51"/>
  <c r="BD15" i="51"/>
  <c r="AV15" i="51"/>
  <c r="AM15" i="51"/>
  <c r="AE15" i="51"/>
  <c r="W15" i="51"/>
  <c r="BP15" i="21"/>
  <c r="BL15" i="21"/>
  <c r="BH15" i="21"/>
  <c r="BD15" i="21"/>
  <c r="AS15" i="21"/>
  <c r="AO15" i="21"/>
  <c r="AK15" i="21"/>
  <c r="AG15" i="21"/>
  <c r="AC15" i="21"/>
  <c r="BE15" i="21"/>
  <c r="AB15" i="21"/>
  <c r="BA15" i="21"/>
  <c r="AZ15" i="21"/>
  <c r="AY15" i="21"/>
  <c r="Y15" i="21"/>
  <c r="X15" i="21"/>
  <c r="V15" i="21"/>
  <c r="T15" i="21"/>
  <c r="S15" i="21"/>
  <c r="BQ15" i="21"/>
  <c r="AN15" i="21"/>
  <c r="H19" i="2"/>
  <c r="H20" i="2"/>
  <c r="H21" i="2"/>
  <c r="H22" i="2"/>
  <c r="H23" i="2"/>
  <c r="H24" i="2"/>
  <c r="H25" i="2"/>
  <c r="H26" i="2"/>
  <c r="H27" i="2"/>
  <c r="H28" i="2"/>
  <c r="H29" i="2"/>
  <c r="H30" i="2"/>
  <c r="H31" i="2"/>
  <c r="H32" i="2"/>
  <c r="H33" i="2"/>
  <c r="H34" i="2"/>
  <c r="H35" i="2"/>
  <c r="H36" i="2"/>
  <c r="H37" i="2"/>
  <c r="H38" i="2"/>
  <c r="H39" i="2"/>
  <c r="H40" i="2"/>
  <c r="H41" i="2"/>
  <c r="H42" i="2"/>
  <c r="H43" i="2"/>
  <c r="H44" i="2"/>
  <c r="J19" i="2"/>
  <c r="H41" i="57" s="1"/>
  <c r="J21" i="2"/>
  <c r="J23" i="2"/>
  <c r="J25" i="2"/>
  <c r="J27" i="2"/>
  <c r="J29" i="2"/>
  <c r="J31" i="2"/>
  <c r="J33" i="2"/>
  <c r="J35" i="2"/>
  <c r="J37" i="2"/>
  <c r="J39" i="2"/>
  <c r="J41" i="2"/>
  <c r="J43" i="2"/>
  <c r="E19" i="2"/>
  <c r="G19" i="2"/>
  <c r="E41" i="57" s="1"/>
  <c r="F20" i="2"/>
  <c r="E21" i="2"/>
  <c r="G21" i="2"/>
  <c r="F22" i="2"/>
  <c r="E23" i="2"/>
  <c r="G23" i="2"/>
  <c r="F24" i="2"/>
  <c r="E25" i="2"/>
  <c r="G25" i="2"/>
  <c r="F26" i="2"/>
  <c r="E27" i="2"/>
  <c r="G27" i="2"/>
  <c r="F28" i="2"/>
  <c r="E29" i="2"/>
  <c r="G29" i="2"/>
  <c r="F30" i="2"/>
  <c r="E31" i="2"/>
  <c r="G31" i="2"/>
  <c r="F32" i="2"/>
  <c r="E33" i="2"/>
  <c r="G33" i="2"/>
  <c r="F34" i="2"/>
  <c r="E35" i="2"/>
  <c r="G35" i="2"/>
  <c r="F36" i="2"/>
  <c r="E37" i="2"/>
  <c r="G37" i="2"/>
  <c r="F38" i="2"/>
  <c r="E39" i="2"/>
  <c r="G39" i="2"/>
  <c r="F40" i="2"/>
  <c r="E41" i="2"/>
  <c r="G41" i="2"/>
  <c r="F42" i="2"/>
  <c r="E43" i="2"/>
  <c r="G43" i="2"/>
  <c r="F44" i="2"/>
  <c r="B19" i="2"/>
  <c r="D19" i="2"/>
  <c r="B41" i="57" s="1"/>
  <c r="C20" i="2"/>
  <c r="B21" i="2"/>
  <c r="D21" i="2"/>
  <c r="C22" i="2"/>
  <c r="B23" i="2"/>
  <c r="D23" i="2"/>
  <c r="C24" i="2"/>
  <c r="B25" i="2"/>
  <c r="D25" i="2"/>
  <c r="C26" i="2"/>
  <c r="B27" i="2"/>
  <c r="D27" i="2"/>
  <c r="C28" i="2"/>
  <c r="B29" i="2"/>
  <c r="D29" i="2"/>
  <c r="C30" i="2"/>
  <c r="B31" i="2"/>
  <c r="D31" i="2"/>
  <c r="C32" i="2"/>
  <c r="B33" i="2"/>
  <c r="D33" i="2"/>
  <c r="C34" i="2"/>
  <c r="B35" i="2"/>
  <c r="D35" i="2"/>
  <c r="C36" i="2"/>
  <c r="B37" i="2"/>
  <c r="D37" i="2"/>
  <c r="C38" i="2"/>
  <c r="B39" i="2"/>
  <c r="D39" i="2"/>
  <c r="C40" i="2"/>
  <c r="B41" i="2"/>
  <c r="D41" i="2"/>
  <c r="C42" i="2"/>
  <c r="B43" i="2"/>
  <c r="D43" i="2"/>
  <c r="C44" i="2"/>
  <c r="I19" i="2"/>
  <c r="G41" i="57" s="1"/>
  <c r="I20" i="2"/>
  <c r="I21" i="2"/>
  <c r="I22" i="2"/>
  <c r="I23" i="2"/>
  <c r="I24" i="2"/>
  <c r="I25" i="2"/>
  <c r="I26" i="2"/>
  <c r="I27" i="2"/>
  <c r="I28" i="2"/>
  <c r="I29" i="2"/>
  <c r="I30" i="2"/>
  <c r="I31" i="2"/>
  <c r="I32" i="2"/>
  <c r="I33" i="2"/>
  <c r="I34" i="2"/>
  <c r="I35" i="2"/>
  <c r="I36" i="2"/>
  <c r="I37" i="2"/>
  <c r="I38" i="2"/>
  <c r="I39" i="2"/>
  <c r="I40" i="2"/>
  <c r="I41" i="2"/>
  <c r="I42" i="2"/>
  <c r="I43" i="2"/>
  <c r="I44" i="2"/>
  <c r="J20" i="2"/>
  <c r="J22" i="2"/>
  <c r="J24" i="2"/>
  <c r="J26" i="2"/>
  <c r="J28" i="2"/>
  <c r="J30" i="2"/>
  <c r="J32" i="2"/>
  <c r="J34" i="2"/>
  <c r="J36" i="2"/>
  <c r="J38" i="2"/>
  <c r="J40" i="2"/>
  <c r="J42" i="2"/>
  <c r="J44" i="2"/>
  <c r="F19" i="2"/>
  <c r="D41" i="57" s="1"/>
  <c r="E20" i="2"/>
  <c r="G20" i="2"/>
  <c r="F21" i="2"/>
  <c r="E22" i="2"/>
  <c r="G22" i="2"/>
  <c r="F23" i="2"/>
  <c r="E24" i="2"/>
  <c r="G24" i="2"/>
  <c r="F25" i="2"/>
  <c r="E26" i="2"/>
  <c r="G26" i="2"/>
  <c r="F27" i="2"/>
  <c r="E28" i="2"/>
  <c r="G28" i="2"/>
  <c r="F29" i="2"/>
  <c r="E30" i="2"/>
  <c r="G30" i="2"/>
  <c r="F31" i="2"/>
  <c r="E32" i="2"/>
  <c r="G32" i="2"/>
  <c r="F33" i="2"/>
  <c r="E34" i="2"/>
  <c r="G34" i="2"/>
  <c r="F35" i="2"/>
  <c r="E36" i="2"/>
  <c r="G36" i="2"/>
  <c r="F37" i="2"/>
  <c r="E38" i="2"/>
  <c r="G38" i="2"/>
  <c r="F39" i="2"/>
  <c r="E40" i="2"/>
  <c r="G40" i="2"/>
  <c r="F41" i="2"/>
  <c r="E42" i="2"/>
  <c r="G42" i="2"/>
  <c r="F43" i="2"/>
  <c r="E44" i="2"/>
  <c r="G44" i="2"/>
  <c r="C19" i="2"/>
  <c r="A41" i="57" s="1"/>
  <c r="B20" i="2"/>
  <c r="D20" i="2"/>
  <c r="C21" i="2"/>
  <c r="B22" i="2"/>
  <c r="D22" i="2"/>
  <c r="C23" i="2"/>
  <c r="B24" i="2"/>
  <c r="D24" i="2"/>
  <c r="C25" i="2"/>
  <c r="B26" i="2"/>
  <c r="D26" i="2"/>
  <c r="C27" i="2"/>
  <c r="B28" i="2"/>
  <c r="D28" i="2"/>
  <c r="C29" i="2"/>
  <c r="B30" i="2"/>
  <c r="D30" i="2"/>
  <c r="C31" i="2"/>
  <c r="B32" i="2"/>
  <c r="D32" i="2"/>
  <c r="C33" i="2"/>
  <c r="B34" i="2"/>
  <c r="D34" i="2"/>
  <c r="C35" i="2"/>
  <c r="B36" i="2"/>
  <c r="D36" i="2"/>
  <c r="C37" i="2"/>
  <c r="B38" i="2"/>
  <c r="D38" i="2"/>
  <c r="C39" i="2"/>
  <c r="B40" i="2"/>
  <c r="D40" i="2"/>
  <c r="C41" i="2"/>
  <c r="B42" i="2"/>
  <c r="D42" i="2"/>
  <c r="C43" i="2"/>
  <c r="B44" i="2"/>
  <c r="AG4" i="3"/>
  <c r="BT4" i="3"/>
  <c r="BL4" i="3"/>
  <c r="Y4" i="3"/>
  <c r="AH4" i="3"/>
  <c r="Z4" i="3"/>
  <c r="AW4" i="3"/>
  <c r="BA4" i="3"/>
  <c r="BE4" i="3"/>
  <c r="BI4" i="3"/>
  <c r="BM4" i="3"/>
  <c r="BQ4" i="3"/>
  <c r="BP27" i="3"/>
  <c r="BH27" i="3"/>
  <c r="BF27" i="3"/>
  <c r="BS27" i="3"/>
  <c r="AS27" i="3"/>
  <c r="AR27" i="3"/>
  <c r="AP27" i="3"/>
  <c r="BR27" i="3"/>
  <c r="BN27" i="3"/>
  <c r="BL27" i="3"/>
  <c r="S27" i="3"/>
  <c r="AW27" i="3"/>
  <c r="BA27" i="3"/>
  <c r="BE27" i="3"/>
  <c r="BI27" i="3"/>
  <c r="BM27" i="3"/>
  <c r="BQ27" i="3"/>
  <c r="AR23" i="3"/>
  <c r="BR23" i="3"/>
  <c r="AZ23" i="3"/>
  <c r="AG23" i="3"/>
  <c r="BA23" i="3"/>
  <c r="BI23" i="3"/>
  <c r="BQ23" i="3"/>
  <c r="BB19" i="3"/>
  <c r="BU19" i="3"/>
  <c r="BN19" i="3"/>
  <c r="AZ19" i="3"/>
  <c r="AX19" i="3"/>
  <c r="BU15" i="3"/>
  <c r="BJ15" i="3"/>
  <c r="BH15" i="3"/>
  <c r="BF15" i="3"/>
  <c r="BD15" i="3"/>
  <c r="AY15" i="3"/>
  <c r="AN15" i="3"/>
  <c r="AS15" i="3"/>
  <c r="AF15" i="3"/>
  <c r="AC15" i="3"/>
  <c r="Y15" i="3"/>
  <c r="X15" i="3"/>
  <c r="AW15" i="3"/>
  <c r="BA15" i="3"/>
  <c r="BE15" i="3"/>
  <c r="BI15" i="3"/>
  <c r="BM15" i="3"/>
  <c r="BQ15" i="3"/>
  <c r="BP11" i="3"/>
  <c r="BJ11" i="3"/>
  <c r="BF11" i="3"/>
  <c r="BB11" i="3"/>
  <c r="AX11" i="3"/>
  <c r="BK11" i="3"/>
  <c r="BC11" i="3"/>
  <c r="AS11" i="3"/>
  <c r="AN11" i="3"/>
  <c r="BU11" i="3"/>
  <c r="BL11" i="3"/>
  <c r="BH11" i="3"/>
  <c r="AZ11" i="3"/>
  <c r="BO11" i="3"/>
  <c r="AQ11" i="3"/>
  <c r="AP11" i="3"/>
  <c r="AO11" i="3"/>
  <c r="AL11" i="3"/>
  <c r="AF11" i="3"/>
  <c r="AD11" i="3"/>
  <c r="AC11" i="3"/>
  <c r="Y11" i="3"/>
  <c r="X11" i="3"/>
  <c r="V11" i="3"/>
  <c r="AW11" i="3"/>
  <c r="BA11" i="3"/>
  <c r="BE11" i="3"/>
  <c r="BI11" i="3"/>
  <c r="BM11" i="3"/>
  <c r="BQ11" i="3"/>
  <c r="AR7" i="3"/>
  <c r="AF7" i="3"/>
  <c r="Y7" i="3"/>
  <c r="X7" i="3"/>
  <c r="AW7" i="3"/>
  <c r="BA7" i="3"/>
  <c r="BE7" i="3"/>
  <c r="BI7" i="3"/>
  <c r="BM7" i="3"/>
  <c r="BQ7" i="3"/>
  <c r="BH39" i="3"/>
  <c r="AX39" i="3"/>
  <c r="AV39" i="3"/>
  <c r="AR39" i="3"/>
  <c r="AM39" i="3"/>
  <c r="AL39" i="3"/>
  <c r="Z39" i="3"/>
  <c r="W39" i="3"/>
  <c r="V39" i="3"/>
  <c r="AW39" i="3"/>
  <c r="BA39" i="3"/>
  <c r="BE39" i="3"/>
  <c r="BI39" i="3"/>
  <c r="BM39" i="3"/>
  <c r="BQ39" i="3"/>
  <c r="BR35" i="3"/>
  <c r="BN35" i="3"/>
  <c r="AO35" i="3"/>
  <c r="BF35" i="3"/>
  <c r="AN35" i="3"/>
  <c r="AK35" i="3"/>
  <c r="AJ35" i="3"/>
  <c r="AF35" i="3"/>
  <c r="AB35" i="3"/>
  <c r="Y35" i="3"/>
  <c r="X35" i="3"/>
  <c r="U35" i="3"/>
  <c r="T35" i="3"/>
  <c r="S35" i="3"/>
  <c r="AW35" i="3"/>
  <c r="BA35" i="3"/>
  <c r="BE35" i="3"/>
  <c r="BI35" i="3"/>
  <c r="BM35" i="3"/>
  <c r="BQ35" i="3"/>
  <c r="BU33" i="3"/>
  <c r="AQ33" i="3"/>
  <c r="BT33" i="3"/>
  <c r="BP33" i="3"/>
  <c r="BH33" i="3"/>
  <c r="AR33" i="3"/>
  <c r="AH33" i="3"/>
  <c r="AE33" i="3"/>
  <c r="AD33" i="3"/>
  <c r="Z33" i="3"/>
  <c r="W33" i="3"/>
  <c r="V33" i="3"/>
  <c r="BD43" i="3"/>
  <c r="BB43" i="3"/>
  <c r="AZ43" i="3"/>
  <c r="BG43" i="3"/>
  <c r="AS43" i="3"/>
  <c r="BU43" i="3"/>
  <c r="BT43" i="3"/>
  <c r="BK43" i="3"/>
  <c r="BC43" i="3"/>
  <c r="AG43" i="3"/>
  <c r="AC43" i="3"/>
  <c r="Y43" i="3"/>
  <c r="X43" i="3"/>
  <c r="V43" i="3"/>
  <c r="U43" i="3"/>
  <c r="T43" i="3"/>
  <c r="S43" i="3"/>
  <c r="AH41" i="3"/>
  <c r="AD41" i="3"/>
  <c r="AA41" i="3"/>
  <c r="S41" i="3"/>
  <c r="AA7" i="20"/>
  <c r="BN7" i="20"/>
  <c r="AA11" i="20"/>
  <c r="BB11" i="20"/>
  <c r="W15" i="20"/>
  <c r="AR15" i="20"/>
  <c r="BT29" i="3"/>
  <c r="BD29" i="3"/>
  <c r="BK29" i="3"/>
  <c r="BC29" i="3"/>
  <c r="AN29" i="3"/>
  <c r="BO29" i="3"/>
  <c r="AQ29" i="3"/>
  <c r="AO29" i="3"/>
  <c r="AM29" i="3"/>
  <c r="AL29" i="3"/>
  <c r="AG29" i="3"/>
  <c r="AC29" i="3"/>
  <c r="Z29" i="3"/>
  <c r="Y29" i="3"/>
  <c r="X29" i="3"/>
  <c r="W29" i="3"/>
  <c r="V29" i="3"/>
  <c r="U29" i="3"/>
  <c r="T29" i="3"/>
  <c r="AZ25" i="3"/>
  <c r="AX25" i="3"/>
  <c r="AV25" i="3"/>
  <c r="BO25" i="3"/>
  <c r="BG25" i="3"/>
  <c r="AQ25" i="3"/>
  <c r="AO25" i="3"/>
  <c r="BJ25" i="3"/>
  <c r="BD25" i="3"/>
  <c r="AY25" i="3"/>
  <c r="AK25" i="3"/>
  <c r="AJ25" i="3"/>
  <c r="AH25" i="3"/>
  <c r="AF25" i="3"/>
  <c r="AE25" i="3"/>
  <c r="AD25" i="3"/>
  <c r="AB25" i="3"/>
  <c r="Z25" i="3"/>
  <c r="Y25" i="3"/>
  <c r="X25" i="3"/>
  <c r="W25" i="3"/>
  <c r="V25" i="3"/>
  <c r="U25" i="3"/>
  <c r="T25" i="3"/>
  <c r="BJ21" i="3"/>
  <c r="AI21" i="3"/>
  <c r="AA21" i="3"/>
  <c r="AW21" i="3"/>
  <c r="BE21" i="3"/>
  <c r="BM21" i="3"/>
  <c r="BU17" i="3"/>
  <c r="BP17" i="3"/>
  <c r="BK17" i="3"/>
  <c r="BC17" i="3"/>
  <c r="BT17" i="3"/>
  <c r="AV17" i="3"/>
  <c r="BS17" i="3"/>
  <c r="AM17" i="3"/>
  <c r="AL17" i="3"/>
  <c r="AD17" i="3"/>
  <c r="V17" i="3"/>
  <c r="S17" i="3"/>
  <c r="BU13" i="3"/>
  <c r="BT13" i="3"/>
  <c r="BL13" i="3"/>
  <c r="AZ13" i="3"/>
  <c r="AV13" i="3"/>
  <c r="BS13" i="3"/>
  <c r="BO13" i="3"/>
  <c r="AQ13" i="3"/>
  <c r="AP13" i="3"/>
  <c r="AO13" i="3"/>
  <c r="AM13" i="3"/>
  <c r="BP13" i="3"/>
  <c r="BF13" i="3"/>
  <c r="BK13" i="3"/>
  <c r="BC13" i="3"/>
  <c r="AN13" i="3"/>
  <c r="AK13" i="3"/>
  <c r="AJ13" i="3"/>
  <c r="AI13" i="3"/>
  <c r="AH13" i="3"/>
  <c r="AG13" i="3"/>
  <c r="AE13" i="3"/>
  <c r="AB13" i="3"/>
  <c r="AA13" i="3"/>
  <c r="Z13" i="3"/>
  <c r="W13" i="3"/>
  <c r="U13" i="3"/>
  <c r="T13" i="3"/>
  <c r="S13" i="3"/>
  <c r="BU9" i="3"/>
  <c r="BT9" i="3"/>
  <c r="BR9" i="3"/>
  <c r="BN9" i="3"/>
  <c r="BL9" i="3"/>
  <c r="BH9" i="3"/>
  <c r="BD9" i="3"/>
  <c r="AZ9" i="3"/>
  <c r="AV9" i="3"/>
  <c r="BS9" i="3"/>
  <c r="BO9" i="3"/>
  <c r="BG9" i="3"/>
  <c r="AY9" i="3"/>
  <c r="AR9" i="3"/>
  <c r="AQ9" i="3"/>
  <c r="AP9" i="3"/>
  <c r="AO9" i="3"/>
  <c r="AM9" i="3"/>
  <c r="BJ9" i="3"/>
  <c r="BB9" i="3"/>
  <c r="AK9" i="3"/>
  <c r="AJ9" i="3"/>
  <c r="AI9" i="3"/>
  <c r="AH9" i="3"/>
  <c r="AG9" i="3"/>
  <c r="AE9" i="3"/>
  <c r="AB9" i="3"/>
  <c r="AA9" i="3"/>
  <c r="Z9" i="3"/>
  <c r="W9" i="3"/>
  <c r="U9" i="3"/>
  <c r="T9" i="3"/>
  <c r="S9" i="3"/>
  <c r="AV5" i="3"/>
  <c r="BS5" i="3"/>
  <c r="AD5" i="3"/>
  <c r="AC5" i="3"/>
  <c r="V5" i="3"/>
  <c r="U5" i="3"/>
  <c r="T5" i="3"/>
  <c r="BO37" i="3"/>
  <c r="AP37" i="3"/>
  <c r="BB37" i="3"/>
  <c r="BJ31" i="3"/>
  <c r="BB31" i="3"/>
  <c r="AY31" i="3"/>
  <c r="AZ31" i="3"/>
  <c r="BG31" i="3"/>
  <c r="AP31" i="3"/>
  <c r="AI31" i="3"/>
  <c r="AA31" i="3"/>
  <c r="S31" i="3"/>
  <c r="AU31" i="3"/>
  <c r="AW31" i="3"/>
  <c r="BA31" i="3"/>
  <c r="BE31" i="3"/>
  <c r="BI31" i="3"/>
  <c r="BM31" i="3"/>
  <c r="BQ31" i="3"/>
  <c r="V5" i="20"/>
  <c r="BR5" i="20"/>
  <c r="BF9" i="20"/>
  <c r="AL9" i="20"/>
  <c r="BJ9" i="20"/>
  <c r="BK13" i="20"/>
  <c r="BB13" i="20"/>
  <c r="BO17" i="20"/>
  <c r="AL17" i="20"/>
  <c r="AE17" i="20"/>
  <c r="S19" i="20"/>
  <c r="BF19" i="20"/>
  <c r="BP19" i="20"/>
  <c r="AZ19" i="20"/>
  <c r="AK21" i="20"/>
  <c r="BJ21" i="20"/>
  <c r="AH21" i="20"/>
  <c r="U21" i="20"/>
  <c r="BT21" i="20"/>
  <c r="BD21" i="20"/>
  <c r="X23" i="20"/>
  <c r="BS23" i="20"/>
  <c r="AX23" i="20"/>
  <c r="AV23" i="20"/>
  <c r="S25" i="20"/>
  <c r="X25" i="20"/>
  <c r="AK25" i="20"/>
  <c r="BD25" i="20"/>
  <c r="W25" i="20"/>
  <c r="BG27" i="20"/>
  <c r="Z27" i="20"/>
  <c r="AC27" i="20"/>
  <c r="BD27" i="20"/>
  <c r="BQ29" i="20"/>
  <c r="W29" i="20"/>
  <c r="Y29" i="20"/>
  <c r="X29" i="20"/>
  <c r="BD29" i="20"/>
  <c r="BN31" i="20"/>
  <c r="AX31" i="20"/>
  <c r="BL31" i="20"/>
  <c r="AE31" i="20"/>
  <c r="BM33" i="20"/>
  <c r="AL33" i="20"/>
  <c r="BR33" i="20"/>
  <c r="BL33" i="20"/>
  <c r="BJ35" i="20"/>
  <c r="S35" i="20"/>
  <c r="AM35" i="20"/>
  <c r="BM37" i="20"/>
  <c r="AF37" i="20"/>
  <c r="AV37" i="20"/>
  <c r="AR39" i="20"/>
  <c r="AJ39" i="20"/>
  <c r="AC39" i="20"/>
  <c r="AM39" i="20"/>
  <c r="BI39" i="20"/>
  <c r="BM41" i="20"/>
  <c r="AF41" i="20"/>
  <c r="AI41" i="20"/>
  <c r="AC41" i="20"/>
  <c r="BJ41" i="20"/>
  <c r="AD41" i="20"/>
  <c r="AY41" i="20"/>
  <c r="AD43" i="20"/>
  <c r="AW43" i="20"/>
  <c r="AQ43" i="20"/>
  <c r="BT43" i="20"/>
  <c r="AU43" i="20"/>
  <c r="BK43" i="20"/>
  <c r="AY23" i="20"/>
  <c r="AL23" i="20"/>
  <c r="AD23" i="20"/>
  <c r="V23" i="20"/>
  <c r="BI25" i="20"/>
  <c r="AR25" i="20"/>
  <c r="AB25" i="20"/>
  <c r="BM29" i="20"/>
  <c r="AW29" i="20"/>
  <c r="AL29" i="20"/>
  <c r="AD29" i="20"/>
  <c r="V29" i="20"/>
  <c r="BK31" i="20"/>
  <c r="AP31" i="20"/>
  <c r="Z31" i="20"/>
  <c r="BQ41" i="20"/>
  <c r="BA41" i="20"/>
  <c r="AJ41" i="20"/>
  <c r="T41" i="20"/>
  <c r="AO41" i="20"/>
  <c r="BI43" i="20"/>
  <c r="AR43" i="20"/>
  <c r="AJ43" i="20"/>
  <c r="AB43" i="20"/>
  <c r="T43" i="20"/>
  <c r="AS43" i="20"/>
  <c r="AC43" i="20"/>
  <c r="AC19" i="20"/>
  <c r="AK19" i="20"/>
  <c r="AS19" i="20"/>
  <c r="BJ19" i="20"/>
  <c r="AE23" i="20"/>
  <c r="AZ23" i="20"/>
  <c r="AA25" i="20"/>
  <c r="BH25" i="20"/>
  <c r="AA29" i="20"/>
  <c r="AQ29" i="20"/>
  <c r="S31" i="20"/>
  <c r="AZ31" i="20"/>
  <c r="AM41" i="20"/>
  <c r="AE43" i="20"/>
  <c r="T19" i="20"/>
  <c r="AB19" i="20"/>
  <c r="AJ19" i="20"/>
  <c r="AR19" i="20"/>
  <c r="BI19" i="20"/>
  <c r="AG23" i="20"/>
  <c r="BB23" i="20"/>
  <c r="AX25" i="20"/>
  <c r="U29" i="20"/>
  <c r="AK29" i="20"/>
  <c r="BF29" i="20"/>
  <c r="AS31" i="20"/>
  <c r="S43" i="20"/>
  <c r="AZ43" i="20"/>
  <c r="BL5" i="20"/>
  <c r="BO7" i="20"/>
  <c r="BE5" i="20"/>
  <c r="BM5" i="20"/>
  <c r="AU7" i="20"/>
  <c r="AU13" i="3"/>
  <c r="AU37" i="3"/>
  <c r="BJ7" i="20"/>
  <c r="AO9" i="20"/>
  <c r="AK5" i="20"/>
  <c r="AC9" i="20"/>
  <c r="AC13" i="20"/>
  <c r="AY5" i="20"/>
  <c r="AF5" i="20"/>
  <c r="BQ7" i="20"/>
  <c r="AN7" i="20"/>
  <c r="X7" i="20"/>
  <c r="AY9" i="20"/>
  <c r="AF9" i="20"/>
  <c r="BQ11" i="20"/>
  <c r="AN11" i="20"/>
  <c r="X11" i="20"/>
  <c r="AY13" i="20"/>
  <c r="AF13" i="20"/>
  <c r="S5" i="20"/>
  <c r="BH5" i="20"/>
  <c r="AZ7" i="20"/>
  <c r="AI9" i="20"/>
  <c r="AE11" i="20"/>
  <c r="S13" i="20"/>
  <c r="BH13" i="20"/>
  <c r="AU17" i="3"/>
  <c r="AU9" i="3"/>
  <c r="AU27" i="20"/>
  <c r="AX9" i="20"/>
  <c r="AX7" i="20"/>
  <c r="BQ9" i="20"/>
  <c r="BA9" i="20"/>
  <c r="BK11" i="20"/>
  <c r="AU11" i="20"/>
  <c r="BI13" i="20"/>
  <c r="BS15" i="20"/>
  <c r="BC15" i="20"/>
  <c r="BQ17" i="20"/>
  <c r="BA17" i="20"/>
  <c r="BL7" i="20"/>
  <c r="BD9" i="20"/>
  <c r="BL11" i="20"/>
  <c r="BD13" i="20"/>
  <c r="BL15" i="20"/>
  <c r="BD17" i="20"/>
  <c r="BR11" i="20"/>
  <c r="BJ15" i="20"/>
  <c r="BN17" i="20"/>
  <c r="BU23" i="20"/>
  <c r="BE23" i="20"/>
  <c r="BO25" i="20"/>
  <c r="AY25" i="20"/>
  <c r="AD25" i="20"/>
  <c r="BQ27" i="20"/>
  <c r="BA27" i="20"/>
  <c r="BK29" i="20"/>
  <c r="AU29" i="20"/>
  <c r="BI31" i="20"/>
  <c r="AN31" i="20"/>
  <c r="X31" i="20"/>
  <c r="BK33" i="20"/>
  <c r="AU33" i="20"/>
  <c r="BI35" i="20"/>
  <c r="AN35" i="20"/>
  <c r="X35" i="20"/>
  <c r="BK37" i="20"/>
  <c r="AU37" i="20"/>
  <c r="Z37" i="20"/>
  <c r="BB37" i="20"/>
  <c r="U37" i="20"/>
  <c r="BG39" i="20"/>
  <c r="BR39" i="20"/>
  <c r="BO41" i="20"/>
  <c r="AL41" i="20"/>
  <c r="AS41" i="20"/>
  <c r="BC43" i="20"/>
  <c r="BH19" i="20"/>
  <c r="BL21" i="20"/>
  <c r="BL23" i="20"/>
  <c r="BT25" i="20"/>
  <c r="BT29" i="20"/>
  <c r="AV33" i="20"/>
  <c r="BD35" i="20"/>
  <c r="BG19" i="20"/>
  <c r="BG21" i="20"/>
  <c r="BR25" i="20"/>
  <c r="AX27" i="20"/>
  <c r="BR29" i="20"/>
  <c r="AX35" i="20"/>
  <c r="AZ37" i="20"/>
  <c r="BQ9" i="3"/>
  <c r="BQ17" i="3"/>
  <c r="BQ29" i="3"/>
  <c r="BQ37" i="3"/>
  <c r="BM13" i="3"/>
  <c r="BM25" i="3"/>
  <c r="BM33" i="3"/>
  <c r="BM43" i="3"/>
  <c r="BI9" i="3"/>
  <c r="BI17" i="3"/>
  <c r="BI29" i="3"/>
  <c r="BI37" i="3"/>
  <c r="BE13" i="3"/>
  <c r="BE25" i="3"/>
  <c r="BE33" i="3"/>
  <c r="BE43" i="3"/>
  <c r="BA9" i="3"/>
  <c r="BA17" i="3"/>
  <c r="BA29" i="3"/>
  <c r="BA37" i="3"/>
  <c r="AW13" i="3"/>
  <c r="AW25" i="3"/>
  <c r="AW33" i="3"/>
  <c r="AW43" i="3"/>
  <c r="AU39" i="3"/>
  <c r="S11" i="3"/>
  <c r="S39" i="3"/>
  <c r="S33" i="3"/>
  <c r="S25" i="3"/>
  <c r="T39" i="3"/>
  <c r="T27" i="3"/>
  <c r="T11" i="3"/>
  <c r="U31" i="3"/>
  <c r="U15" i="3"/>
  <c r="U7" i="3"/>
  <c r="V41" i="3"/>
  <c r="V31" i="3"/>
  <c r="V21" i="3"/>
  <c r="V9" i="3"/>
  <c r="W37" i="3"/>
  <c r="W27" i="3"/>
  <c r="W11" i="3"/>
  <c r="X39" i="3"/>
  <c r="X27" i="3"/>
  <c r="X13" i="3"/>
  <c r="X5" i="3"/>
  <c r="Y31" i="3"/>
  <c r="Y23" i="3"/>
  <c r="Y9" i="3"/>
  <c r="Z43" i="3"/>
  <c r="Z31" i="3"/>
  <c r="Z17" i="3"/>
  <c r="Z5" i="3"/>
  <c r="AA43" i="3"/>
  <c r="AA27" i="3"/>
  <c r="AA11" i="3"/>
  <c r="AB29" i="3"/>
  <c r="AB11" i="3"/>
  <c r="AC35" i="3"/>
  <c r="AC13" i="3"/>
  <c r="AD43" i="3"/>
  <c r="AD29" i="3"/>
  <c r="AD13" i="3"/>
  <c r="AE39" i="3"/>
  <c r="AE17" i="3"/>
  <c r="AF43" i="3"/>
  <c r="AF23" i="3"/>
  <c r="AF9" i="3"/>
  <c r="AG35" i="3"/>
  <c r="AG15" i="3"/>
  <c r="AG7" i="3"/>
  <c r="AH29" i="3"/>
  <c r="AH11" i="3"/>
  <c r="AI27" i="3"/>
  <c r="AI11" i="3"/>
  <c r="AJ29" i="3"/>
  <c r="AJ11" i="3"/>
  <c r="AK29" i="3"/>
  <c r="AK11" i="3"/>
  <c r="AL33" i="3"/>
  <c r="AL13" i="3"/>
  <c r="AM33" i="3"/>
  <c r="AM11" i="3"/>
  <c r="AN9" i="3"/>
  <c r="AO43" i="3"/>
  <c r="AP4" i="3"/>
  <c r="AP5" i="3"/>
  <c r="AQ43" i="3"/>
  <c r="AR4" i="3"/>
  <c r="AS35" i="3"/>
  <c r="AY11" i="3"/>
  <c r="BC9" i="3"/>
  <c r="BK25" i="3"/>
  <c r="BO15" i="3"/>
  <c r="BS11" i="3"/>
  <c r="AV11" i="3"/>
  <c r="AX9" i="3"/>
  <c r="BD37" i="3"/>
  <c r="BF21" i="3"/>
  <c r="BH4" i="3"/>
  <c r="BJ13" i="3"/>
  <c r="BL17" i="3"/>
  <c r="BN11" i="3"/>
  <c r="BP9" i="3"/>
  <c r="BT11" i="3"/>
  <c r="AO4" i="3"/>
  <c r="Z19" i="20"/>
  <c r="AX43" i="20"/>
  <c r="AP35" i="20"/>
  <c r="L4" i="21"/>
  <c r="AU43" i="21"/>
  <c r="AU39" i="21"/>
  <c r="AU33" i="21"/>
  <c r="AU29" i="21"/>
  <c r="AU27" i="21"/>
  <c r="AU23" i="21"/>
  <c r="AU19" i="21"/>
  <c r="AU15" i="21"/>
  <c r="AU11" i="21"/>
  <c r="AU8" i="21"/>
  <c r="AU9" i="21"/>
  <c r="AU10" i="21"/>
  <c r="BO6" i="21"/>
  <c r="AB6" i="21"/>
  <c r="AN6" i="21"/>
  <c r="BI6" i="21"/>
  <c r="U6" i="21"/>
  <c r="Y6" i="21"/>
  <c r="AE6" i="21"/>
  <c r="AI6" i="21"/>
  <c r="AM6" i="21"/>
  <c r="AQ6" i="21"/>
  <c r="AX6" i="21"/>
  <c r="BB6" i="21"/>
  <c r="BF6" i="21"/>
  <c r="BL6" i="21"/>
  <c r="BP6" i="21"/>
  <c r="BT6" i="21"/>
  <c r="T6" i="21"/>
  <c r="BS6" i="21"/>
  <c r="BP14" i="21"/>
  <c r="BL14" i="21"/>
  <c r="BH14" i="21"/>
  <c r="BD14" i="21"/>
  <c r="AS14" i="21"/>
  <c r="AO14" i="21"/>
  <c r="AK14" i="21"/>
  <c r="AG14" i="21"/>
  <c r="AC14" i="21"/>
  <c r="BP12" i="21"/>
  <c r="BL12" i="21"/>
  <c r="BH12" i="21"/>
  <c r="BD12" i="21"/>
  <c r="AS12" i="21"/>
  <c r="AO12" i="21"/>
  <c r="AK12" i="21"/>
  <c r="AG12" i="21"/>
  <c r="AC12" i="21"/>
  <c r="BS20" i="21"/>
  <c r="BO20" i="21"/>
  <c r="BK20" i="21"/>
  <c r="BG20" i="21"/>
  <c r="BC20" i="21"/>
  <c r="AF20" i="21"/>
  <c r="AB20" i="21"/>
  <c r="BU18" i="21"/>
  <c r="BI18" i="21"/>
  <c r="BE18" i="21"/>
  <c r="AF18" i="21"/>
  <c r="AB18" i="21"/>
  <c r="BG16" i="21"/>
  <c r="BC16" i="21"/>
  <c r="AB16" i="21"/>
  <c r="BE14" i="21"/>
  <c r="AB14" i="21"/>
  <c r="BC12" i="21"/>
  <c r="BS10" i="21"/>
  <c r="BK10" i="21"/>
  <c r="BC10" i="21"/>
  <c r="T10" i="21"/>
  <c r="BQ8" i="21"/>
  <c r="BM8" i="21"/>
  <c r="AY8" i="21"/>
  <c r="T8" i="21"/>
  <c r="AZ10" i="21"/>
  <c r="AZ12" i="21"/>
  <c r="AZ14" i="21"/>
  <c r="AZ16" i="21"/>
  <c r="AZ18" i="21"/>
  <c r="AZ20" i="21"/>
  <c r="AZ22" i="21"/>
  <c r="AY12" i="21"/>
  <c r="AY14" i="21"/>
  <c r="AY16" i="21"/>
  <c r="AY18" i="21"/>
  <c r="AY20" i="21"/>
  <c r="AY22" i="21"/>
  <c r="AW12" i="21"/>
  <c r="AW16" i="21"/>
  <c r="AW20" i="21"/>
  <c r="BQ10" i="21"/>
  <c r="BI10" i="21"/>
  <c r="AR10" i="21"/>
  <c r="AJ10" i="21"/>
  <c r="AB10" i="21"/>
  <c r="U10" i="21"/>
  <c r="BR8" i="21"/>
  <c r="BN8" i="21"/>
  <c r="BJ8" i="21"/>
  <c r="BF8" i="21"/>
  <c r="BB8" i="21"/>
  <c r="AX8" i="21"/>
  <c r="AQ8" i="21"/>
  <c r="AM8" i="21"/>
  <c r="AI8" i="21"/>
  <c r="AE8" i="21"/>
  <c r="Y8" i="21"/>
  <c r="U8" i="21"/>
  <c r="AC10" i="21"/>
  <c r="AG10" i="21"/>
  <c r="AM10" i="21"/>
  <c r="AQ10" i="21"/>
  <c r="BD10" i="21"/>
  <c r="BJ10" i="21"/>
  <c r="BP10" i="21"/>
  <c r="BT10" i="21"/>
  <c r="Y12" i="21"/>
  <c r="Y20" i="21"/>
  <c r="X12" i="21"/>
  <c r="X20" i="21"/>
  <c r="V16" i="21"/>
  <c r="V18" i="21"/>
  <c r="T16" i="21"/>
  <c r="T18" i="21"/>
  <c r="BQ18" i="21"/>
  <c r="AN18" i="21"/>
  <c r="BQ16" i="21"/>
  <c r="AP16" i="21"/>
  <c r="BU14" i="21"/>
  <c r="AR14" i="21"/>
  <c r="BU12" i="21"/>
  <c r="BE12" i="21"/>
  <c r="AD12" i="21"/>
  <c r="AN22" i="21"/>
  <c r="AN20" i="21"/>
  <c r="AP18" i="21"/>
  <c r="AH18" i="21"/>
  <c r="BK16" i="21"/>
  <c r="AF16" i="21"/>
  <c r="BG14" i="21"/>
  <c r="AD14" i="21"/>
  <c r="BK12" i="21"/>
  <c r="AJ12" i="21"/>
  <c r="BI8" i="21"/>
  <c r="AP8" i="21"/>
  <c r="AD8" i="21"/>
  <c r="AS9" i="48"/>
  <c r="X4" i="43"/>
  <c r="V4" i="43"/>
  <c r="T4" i="43"/>
  <c r="R4" i="43"/>
  <c r="W4" i="43"/>
  <c r="U4" i="43"/>
  <c r="S4" i="43"/>
  <c r="Q4" i="43"/>
  <c r="W6" i="43"/>
  <c r="U6" i="43"/>
  <c r="S6" i="43"/>
  <c r="Q6" i="43"/>
  <c r="X6" i="43"/>
  <c r="V6" i="43"/>
  <c r="T6" i="43"/>
  <c r="R6" i="43"/>
  <c r="W8" i="43"/>
  <c r="U8" i="43"/>
  <c r="S8" i="43"/>
  <c r="Q8" i="43"/>
  <c r="X8" i="43"/>
  <c r="V8" i="43"/>
  <c r="T8" i="43"/>
  <c r="R8" i="43"/>
  <c r="W10" i="43"/>
  <c r="U10" i="43"/>
  <c r="S10" i="43"/>
  <c r="Q10" i="43"/>
  <c r="X10" i="43"/>
  <c r="V10" i="43"/>
  <c r="T10" i="43"/>
  <c r="R10" i="43"/>
  <c r="W12" i="43"/>
  <c r="U12" i="43"/>
  <c r="S12" i="43"/>
  <c r="Q12" i="43"/>
  <c r="X12" i="43"/>
  <c r="V12" i="43"/>
  <c r="T12" i="43"/>
  <c r="R12" i="43"/>
  <c r="W14" i="43"/>
  <c r="U14" i="43"/>
  <c r="S14" i="43"/>
  <c r="Q14" i="43"/>
  <c r="X14" i="43"/>
  <c r="V14" i="43"/>
  <c r="T14" i="43"/>
  <c r="R14" i="43"/>
  <c r="W16" i="43"/>
  <c r="U16" i="43"/>
  <c r="S16" i="43"/>
  <c r="Q16" i="43"/>
  <c r="X16" i="43"/>
  <c r="V16" i="43"/>
  <c r="T16" i="43"/>
  <c r="R16" i="43"/>
  <c r="W18" i="43"/>
  <c r="U18" i="43"/>
  <c r="S18" i="43"/>
  <c r="Q18" i="43"/>
  <c r="X18" i="43"/>
  <c r="V18" i="43"/>
  <c r="T18" i="43"/>
  <c r="R18" i="43"/>
  <c r="W20" i="43"/>
  <c r="U20" i="43"/>
  <c r="S20" i="43"/>
  <c r="Q20" i="43"/>
  <c r="X20" i="43"/>
  <c r="V20" i="43"/>
  <c r="T20" i="43"/>
  <c r="R20" i="43"/>
  <c r="X22" i="43"/>
  <c r="V22" i="43"/>
  <c r="T22" i="43"/>
  <c r="R22" i="43"/>
  <c r="U22" i="43"/>
  <c r="Q22" i="43"/>
  <c r="W22" i="43"/>
  <c r="S22" i="43"/>
  <c r="X24" i="43"/>
  <c r="V24" i="43"/>
  <c r="T24" i="43"/>
  <c r="R24" i="43"/>
  <c r="U24" i="43"/>
  <c r="Q24" i="43"/>
  <c r="W24" i="43"/>
  <c r="S24" i="43"/>
  <c r="X26" i="43"/>
  <c r="V26" i="43"/>
  <c r="T26" i="43"/>
  <c r="R26" i="43"/>
  <c r="U26" i="43"/>
  <c r="Q26" i="43"/>
  <c r="W26" i="43"/>
  <c r="S26" i="43"/>
  <c r="X28" i="43"/>
  <c r="V28" i="43"/>
  <c r="T28" i="43"/>
  <c r="R28" i="43"/>
  <c r="U28" i="43"/>
  <c r="Q28" i="43"/>
  <c r="W28" i="43"/>
  <c r="S28" i="43"/>
  <c r="X30" i="43"/>
  <c r="V30" i="43"/>
  <c r="T30" i="43"/>
  <c r="R30" i="43"/>
  <c r="U30" i="43"/>
  <c r="Q30" i="43"/>
  <c r="W30" i="43"/>
  <c r="S30" i="43"/>
  <c r="X31" i="43"/>
  <c r="V31" i="43"/>
  <c r="T31" i="43"/>
  <c r="R31" i="43"/>
  <c r="U31" i="43"/>
  <c r="Q31" i="43"/>
  <c r="W31" i="43"/>
  <c r="S31" i="43"/>
  <c r="X32" i="43"/>
  <c r="V32" i="43"/>
  <c r="T32" i="43"/>
  <c r="R32" i="43"/>
  <c r="U32" i="43"/>
  <c r="Q32" i="43"/>
  <c r="W32" i="43"/>
  <c r="S32" i="43"/>
  <c r="X33" i="43"/>
  <c r="V33" i="43"/>
  <c r="T33" i="43"/>
  <c r="R33" i="43"/>
  <c r="U33" i="43"/>
  <c r="Q33" i="43"/>
  <c r="W33" i="43"/>
  <c r="S33" i="43"/>
  <c r="X34" i="43"/>
  <c r="V34" i="43"/>
  <c r="T34" i="43"/>
  <c r="R34" i="43"/>
  <c r="U34" i="43"/>
  <c r="Q34" i="43"/>
  <c r="W34" i="43"/>
  <c r="S34" i="43"/>
  <c r="X35" i="43"/>
  <c r="V35" i="43"/>
  <c r="T35" i="43"/>
  <c r="R35" i="43"/>
  <c r="U35" i="43"/>
  <c r="Q35" i="43"/>
  <c r="W35" i="43"/>
  <c r="S35" i="43"/>
  <c r="X36" i="43"/>
  <c r="V36" i="43"/>
  <c r="T36" i="43"/>
  <c r="R36" i="43"/>
  <c r="U36" i="43"/>
  <c r="Q36" i="43"/>
  <c r="W36" i="43"/>
  <c r="S36" i="43"/>
  <c r="X37" i="43"/>
  <c r="V37" i="43"/>
  <c r="T37" i="43"/>
  <c r="R37" i="43"/>
  <c r="U37" i="43"/>
  <c r="Q37" i="43"/>
  <c r="W37" i="43"/>
  <c r="S37" i="43"/>
  <c r="X39" i="43"/>
  <c r="V39" i="43"/>
  <c r="T39" i="43"/>
  <c r="R39" i="43"/>
  <c r="U39" i="43"/>
  <c r="Q39" i="43"/>
  <c r="W39" i="43"/>
  <c r="S39" i="43"/>
  <c r="X40" i="43"/>
  <c r="V40" i="43"/>
  <c r="T40" i="43"/>
  <c r="R40" i="43"/>
  <c r="U40" i="43"/>
  <c r="Q40" i="43"/>
  <c r="W40" i="43"/>
  <c r="S40" i="43"/>
  <c r="X41" i="43"/>
  <c r="V41" i="43"/>
  <c r="T41" i="43"/>
  <c r="R41" i="43"/>
  <c r="U41" i="43"/>
  <c r="Q41" i="43"/>
  <c r="W41" i="43"/>
  <c r="S41" i="43"/>
  <c r="X42" i="43"/>
  <c r="V42" i="43"/>
  <c r="T42" i="43"/>
  <c r="R42" i="43"/>
  <c r="U42" i="43"/>
  <c r="Q42" i="43"/>
  <c r="W42" i="43"/>
  <c r="S42" i="43"/>
  <c r="X43" i="43"/>
  <c r="V43" i="43"/>
  <c r="T43" i="43"/>
  <c r="R43" i="43"/>
  <c r="U43" i="43"/>
  <c r="Q43" i="43"/>
  <c r="W43" i="43"/>
  <c r="S43" i="43"/>
  <c r="X44" i="43"/>
  <c r="V44" i="43"/>
  <c r="T44" i="43"/>
  <c r="R44" i="43"/>
  <c r="U44" i="43"/>
  <c r="Q44" i="43"/>
  <c r="W44" i="43"/>
  <c r="S44" i="43"/>
  <c r="W5" i="45"/>
  <c r="U5" i="45"/>
  <c r="S5" i="45"/>
  <c r="Q5" i="45"/>
  <c r="X5" i="45"/>
  <c r="V5" i="45"/>
  <c r="T5" i="45"/>
  <c r="R5" i="45"/>
  <c r="W7" i="45"/>
  <c r="U7" i="45"/>
  <c r="S7" i="45"/>
  <c r="Q7" i="45"/>
  <c r="X7" i="45"/>
  <c r="V7" i="45"/>
  <c r="T7" i="45"/>
  <c r="R7" i="45"/>
  <c r="W9" i="45"/>
  <c r="U9" i="45"/>
  <c r="S9" i="45"/>
  <c r="Q9" i="45"/>
  <c r="X9" i="45"/>
  <c r="V9" i="45"/>
  <c r="T9" i="45"/>
  <c r="R9" i="45"/>
  <c r="W11" i="45"/>
  <c r="U11" i="45"/>
  <c r="S11" i="45"/>
  <c r="Q11" i="45"/>
  <c r="X11" i="45"/>
  <c r="V11" i="45"/>
  <c r="T11" i="45"/>
  <c r="R11" i="45"/>
  <c r="W13" i="45"/>
  <c r="U13" i="45"/>
  <c r="S13" i="45"/>
  <c r="Q13" i="45"/>
  <c r="X13" i="45"/>
  <c r="V13" i="45"/>
  <c r="T13" i="45"/>
  <c r="R13" i="45"/>
  <c r="W15" i="45"/>
  <c r="U15" i="45"/>
  <c r="S15" i="45"/>
  <c r="Q15" i="45"/>
  <c r="X15" i="45"/>
  <c r="V15" i="45"/>
  <c r="T15" i="45"/>
  <c r="R15" i="45"/>
  <c r="W17" i="45"/>
  <c r="U17" i="45"/>
  <c r="S17" i="45"/>
  <c r="Q17" i="45"/>
  <c r="X17" i="45"/>
  <c r="V17" i="45"/>
  <c r="T17" i="45"/>
  <c r="R17" i="45"/>
  <c r="W19" i="45"/>
  <c r="U19" i="45"/>
  <c r="S19" i="45"/>
  <c r="Q19" i="45"/>
  <c r="X19" i="45"/>
  <c r="V19" i="45"/>
  <c r="T19" i="45"/>
  <c r="R19" i="45"/>
  <c r="W21" i="45"/>
  <c r="U21" i="45"/>
  <c r="S21" i="45"/>
  <c r="Q21" i="45"/>
  <c r="X21" i="45"/>
  <c r="V21" i="45"/>
  <c r="T21" i="45"/>
  <c r="R21" i="45"/>
  <c r="W23" i="45"/>
  <c r="U23" i="45"/>
  <c r="S23" i="45"/>
  <c r="Q23" i="45"/>
  <c r="X23" i="45"/>
  <c r="V23" i="45"/>
  <c r="T23" i="45"/>
  <c r="R23" i="45"/>
  <c r="W25" i="45"/>
  <c r="U25" i="45"/>
  <c r="S25" i="45"/>
  <c r="Q25" i="45"/>
  <c r="X25" i="45"/>
  <c r="V25" i="45"/>
  <c r="T25" i="45"/>
  <c r="R25" i="45"/>
  <c r="W27" i="45"/>
  <c r="U27" i="45"/>
  <c r="S27" i="45"/>
  <c r="Q27" i="45"/>
  <c r="X27" i="45"/>
  <c r="V27" i="45"/>
  <c r="T27" i="45"/>
  <c r="R27" i="45"/>
  <c r="W29" i="45"/>
  <c r="U29" i="45"/>
  <c r="S29" i="45"/>
  <c r="Q29" i="45"/>
  <c r="X29" i="45"/>
  <c r="V29" i="45"/>
  <c r="T29" i="45"/>
  <c r="R29" i="45"/>
  <c r="W31" i="45"/>
  <c r="U31" i="45"/>
  <c r="S31" i="45"/>
  <c r="Q31" i="45"/>
  <c r="X31" i="45"/>
  <c r="V31" i="45"/>
  <c r="T31" i="45"/>
  <c r="R31" i="45"/>
  <c r="W33" i="45"/>
  <c r="U33" i="45"/>
  <c r="S33" i="45"/>
  <c r="Q33" i="45"/>
  <c r="X33" i="45"/>
  <c r="V33" i="45"/>
  <c r="T33" i="45"/>
  <c r="R33" i="45"/>
  <c r="W35" i="45"/>
  <c r="U35" i="45"/>
  <c r="S35" i="45"/>
  <c r="Q35" i="45"/>
  <c r="X35" i="45"/>
  <c r="V35" i="45"/>
  <c r="T35" i="45"/>
  <c r="R35" i="45"/>
  <c r="W37" i="45"/>
  <c r="U37" i="45"/>
  <c r="S37" i="45"/>
  <c r="Q37" i="45"/>
  <c r="X37" i="45"/>
  <c r="V37" i="45"/>
  <c r="T37" i="45"/>
  <c r="R37" i="45"/>
  <c r="W39" i="45"/>
  <c r="U39" i="45"/>
  <c r="S39" i="45"/>
  <c r="Q39" i="45"/>
  <c r="X39" i="45"/>
  <c r="V39" i="45"/>
  <c r="T39" i="45"/>
  <c r="R39" i="45"/>
  <c r="W41" i="45"/>
  <c r="U41" i="45"/>
  <c r="S41" i="45"/>
  <c r="Q41" i="45"/>
  <c r="X41" i="45"/>
  <c r="V41" i="45"/>
  <c r="T41" i="45"/>
  <c r="R41" i="45"/>
  <c r="W43" i="45"/>
  <c r="U43" i="45"/>
  <c r="S43" i="45"/>
  <c r="Q43" i="45"/>
  <c r="X43" i="45"/>
  <c r="V43" i="45"/>
  <c r="T43" i="45"/>
  <c r="R43" i="45"/>
  <c r="W4" i="44"/>
  <c r="U4" i="44"/>
  <c r="S4" i="44"/>
  <c r="Q4" i="44"/>
  <c r="X4" i="44"/>
  <c r="V4" i="44"/>
  <c r="T4" i="44"/>
  <c r="R4" i="44"/>
  <c r="X6" i="44"/>
  <c r="V6" i="44"/>
  <c r="T6" i="44"/>
  <c r="R6" i="44"/>
  <c r="U6" i="44"/>
  <c r="Q6" i="44"/>
  <c r="W6" i="44"/>
  <c r="S6" i="44"/>
  <c r="X8" i="44"/>
  <c r="V8" i="44"/>
  <c r="T8" i="44"/>
  <c r="R8" i="44"/>
  <c r="U8" i="44"/>
  <c r="Q8" i="44"/>
  <c r="W8" i="44"/>
  <c r="S8" i="44"/>
  <c r="X10" i="44"/>
  <c r="V10" i="44"/>
  <c r="T10" i="44"/>
  <c r="R10" i="44"/>
  <c r="U10" i="44"/>
  <c r="Q10" i="44"/>
  <c r="W10" i="44"/>
  <c r="S10" i="44"/>
  <c r="X12" i="44"/>
  <c r="V12" i="44"/>
  <c r="T12" i="44"/>
  <c r="R12" i="44"/>
  <c r="U12" i="44"/>
  <c r="Q12" i="44"/>
  <c r="W12" i="44"/>
  <c r="S12" i="44"/>
  <c r="X14" i="44"/>
  <c r="V14" i="44"/>
  <c r="T14" i="44"/>
  <c r="R14" i="44"/>
  <c r="U14" i="44"/>
  <c r="Q14" i="44"/>
  <c r="W14" i="44"/>
  <c r="S14" i="44"/>
  <c r="X16" i="44"/>
  <c r="V16" i="44"/>
  <c r="T16" i="44"/>
  <c r="R16" i="44"/>
  <c r="U16" i="44"/>
  <c r="Q16" i="44"/>
  <c r="W16" i="44"/>
  <c r="S16" i="44"/>
  <c r="X18" i="44"/>
  <c r="V18" i="44"/>
  <c r="T18" i="44"/>
  <c r="R18" i="44"/>
  <c r="U18" i="44"/>
  <c r="Q18" i="44"/>
  <c r="W18" i="44"/>
  <c r="S18" i="44"/>
  <c r="X20" i="44"/>
  <c r="V20" i="44"/>
  <c r="T20" i="44"/>
  <c r="R20" i="44"/>
  <c r="U20" i="44"/>
  <c r="Q20" i="44"/>
  <c r="W20" i="44"/>
  <c r="S20" i="44"/>
  <c r="X22" i="44"/>
  <c r="V22" i="44"/>
  <c r="T22" i="44"/>
  <c r="R22" i="44"/>
  <c r="U22" i="44"/>
  <c r="Q22" i="44"/>
  <c r="W22" i="44"/>
  <c r="S22" i="44"/>
  <c r="X24" i="44"/>
  <c r="V24" i="44"/>
  <c r="T24" i="44"/>
  <c r="R24" i="44"/>
  <c r="U24" i="44"/>
  <c r="Q24" i="44"/>
  <c r="W24" i="44"/>
  <c r="S24" i="44"/>
  <c r="X26" i="44"/>
  <c r="V26" i="44"/>
  <c r="T26" i="44"/>
  <c r="R26" i="44"/>
  <c r="U26" i="44"/>
  <c r="Q26" i="44"/>
  <c r="W26" i="44"/>
  <c r="S26" i="44"/>
  <c r="X28" i="44"/>
  <c r="V28" i="44"/>
  <c r="T28" i="44"/>
  <c r="R28" i="44"/>
  <c r="U28" i="44"/>
  <c r="Q28" i="44"/>
  <c r="W28" i="44"/>
  <c r="S28" i="44"/>
  <c r="X30" i="44"/>
  <c r="V30" i="44"/>
  <c r="T30" i="44"/>
  <c r="R30" i="44"/>
  <c r="U30" i="44"/>
  <c r="Q30" i="44"/>
  <c r="W30" i="44"/>
  <c r="S30" i="44"/>
  <c r="X32" i="44"/>
  <c r="V32" i="44"/>
  <c r="T32" i="44"/>
  <c r="R32" i="44"/>
  <c r="U32" i="44"/>
  <c r="Q32" i="44"/>
  <c r="W32" i="44"/>
  <c r="S32" i="44"/>
  <c r="X34" i="44"/>
  <c r="V34" i="44"/>
  <c r="T34" i="44"/>
  <c r="R34" i="44"/>
  <c r="U34" i="44"/>
  <c r="Q34" i="44"/>
  <c r="W34" i="44"/>
  <c r="S34" i="44"/>
  <c r="X36" i="44"/>
  <c r="V36" i="44"/>
  <c r="T36" i="44"/>
  <c r="R36" i="44"/>
  <c r="U36" i="44"/>
  <c r="Q36" i="44"/>
  <c r="W36" i="44"/>
  <c r="S36" i="44"/>
  <c r="X38" i="44"/>
  <c r="V38" i="44"/>
  <c r="T38" i="44"/>
  <c r="R38" i="44"/>
  <c r="U38" i="44"/>
  <c r="Q38" i="44"/>
  <c r="W38" i="44"/>
  <c r="S38" i="44"/>
  <c r="X40" i="44"/>
  <c r="V40" i="44"/>
  <c r="T40" i="44"/>
  <c r="R40" i="44"/>
  <c r="U40" i="44"/>
  <c r="Q40" i="44"/>
  <c r="W40" i="44"/>
  <c r="S40" i="44"/>
  <c r="X42" i="44"/>
  <c r="V42" i="44"/>
  <c r="T42" i="44"/>
  <c r="R42" i="44"/>
  <c r="U42" i="44"/>
  <c r="Q42" i="44"/>
  <c r="W42" i="44"/>
  <c r="S42" i="44"/>
  <c r="X44" i="44"/>
  <c r="V44" i="44"/>
  <c r="T44" i="44"/>
  <c r="R44" i="44"/>
  <c r="U44" i="44"/>
  <c r="Q44" i="44"/>
  <c r="W44" i="44"/>
  <c r="S44" i="44"/>
  <c r="W5" i="49"/>
  <c r="U5" i="49"/>
  <c r="S5" i="49"/>
  <c r="Q5" i="49"/>
  <c r="X5" i="49"/>
  <c r="V5" i="49"/>
  <c r="T5" i="49"/>
  <c r="R5" i="49"/>
  <c r="W7" i="49"/>
  <c r="U7" i="49"/>
  <c r="S7" i="49"/>
  <c r="Q7" i="49"/>
  <c r="X7" i="49"/>
  <c r="V7" i="49"/>
  <c r="T7" i="49"/>
  <c r="R7" i="49"/>
  <c r="W9" i="49"/>
  <c r="U9" i="49"/>
  <c r="S9" i="49"/>
  <c r="Q9" i="49"/>
  <c r="X9" i="49"/>
  <c r="V9" i="49"/>
  <c r="T9" i="49"/>
  <c r="R9" i="49"/>
  <c r="W11" i="49"/>
  <c r="U11" i="49"/>
  <c r="S11" i="49"/>
  <c r="Q11" i="49"/>
  <c r="X11" i="49"/>
  <c r="V11" i="49"/>
  <c r="T11" i="49"/>
  <c r="R11" i="49"/>
  <c r="W13" i="49"/>
  <c r="U13" i="49"/>
  <c r="S13" i="49"/>
  <c r="Q13" i="49"/>
  <c r="X13" i="49"/>
  <c r="V13" i="49"/>
  <c r="T13" i="49"/>
  <c r="R13" i="49"/>
  <c r="W15" i="49"/>
  <c r="U15" i="49"/>
  <c r="S15" i="49"/>
  <c r="Q15" i="49"/>
  <c r="X15" i="49"/>
  <c r="V15" i="49"/>
  <c r="T15" i="49"/>
  <c r="R15" i="49"/>
  <c r="W17" i="49"/>
  <c r="U17" i="49"/>
  <c r="S17" i="49"/>
  <c r="Q17" i="49"/>
  <c r="X17" i="49"/>
  <c r="V17" i="49"/>
  <c r="T17" i="49"/>
  <c r="R17" i="49"/>
  <c r="W19" i="49"/>
  <c r="U19" i="49"/>
  <c r="S19" i="49"/>
  <c r="Q19" i="49"/>
  <c r="X19" i="49"/>
  <c r="V19" i="49"/>
  <c r="T19" i="49"/>
  <c r="R19" i="49"/>
  <c r="W21" i="49"/>
  <c r="U21" i="49"/>
  <c r="S21" i="49"/>
  <c r="Q21" i="49"/>
  <c r="X21" i="49"/>
  <c r="V21" i="49"/>
  <c r="T21" i="49"/>
  <c r="R21" i="49"/>
  <c r="W23" i="49"/>
  <c r="U23" i="49"/>
  <c r="S23" i="49"/>
  <c r="Q23" i="49"/>
  <c r="X23" i="49"/>
  <c r="V23" i="49"/>
  <c r="T23" i="49"/>
  <c r="R23" i="49"/>
  <c r="W25" i="49"/>
  <c r="U25" i="49"/>
  <c r="S25" i="49"/>
  <c r="Q25" i="49"/>
  <c r="X25" i="49"/>
  <c r="V25" i="49"/>
  <c r="T25" i="49"/>
  <c r="R25" i="49"/>
  <c r="W27" i="49"/>
  <c r="U27" i="49"/>
  <c r="S27" i="49"/>
  <c r="Q27" i="49"/>
  <c r="X27" i="49"/>
  <c r="V27" i="49"/>
  <c r="T27" i="49"/>
  <c r="R27" i="49"/>
  <c r="W29" i="49"/>
  <c r="U29" i="49"/>
  <c r="S29" i="49"/>
  <c r="Q29" i="49"/>
  <c r="X29" i="49"/>
  <c r="V29" i="49"/>
  <c r="T29" i="49"/>
  <c r="R29" i="49"/>
  <c r="W31" i="49"/>
  <c r="U31" i="49"/>
  <c r="S31" i="49"/>
  <c r="Q31" i="49"/>
  <c r="X31" i="49"/>
  <c r="V31" i="49"/>
  <c r="T31" i="49"/>
  <c r="R31" i="49"/>
  <c r="W33" i="49"/>
  <c r="U33" i="49"/>
  <c r="S33" i="49"/>
  <c r="Q33" i="49"/>
  <c r="X33" i="49"/>
  <c r="V33" i="49"/>
  <c r="T33" i="49"/>
  <c r="R33" i="49"/>
  <c r="W35" i="49"/>
  <c r="U35" i="49"/>
  <c r="S35" i="49"/>
  <c r="Q35" i="49"/>
  <c r="X35" i="49"/>
  <c r="V35" i="49"/>
  <c r="T35" i="49"/>
  <c r="R35" i="49"/>
  <c r="W37" i="49"/>
  <c r="U37" i="49"/>
  <c r="S37" i="49"/>
  <c r="Q37" i="49"/>
  <c r="X37" i="49"/>
  <c r="V37" i="49"/>
  <c r="T37" i="49"/>
  <c r="R37" i="49"/>
  <c r="W39" i="49"/>
  <c r="U39" i="49"/>
  <c r="S39" i="49"/>
  <c r="Q39" i="49"/>
  <c r="X39" i="49"/>
  <c r="V39" i="49"/>
  <c r="T39" i="49"/>
  <c r="R39" i="49"/>
  <c r="W41" i="49"/>
  <c r="U41" i="49"/>
  <c r="S41" i="49"/>
  <c r="Q41" i="49"/>
  <c r="X41" i="49"/>
  <c r="V41" i="49"/>
  <c r="T41" i="49"/>
  <c r="R41" i="49"/>
  <c r="W43" i="49"/>
  <c r="U43" i="49"/>
  <c r="S43" i="49"/>
  <c r="Q43" i="49"/>
  <c r="X43" i="49"/>
  <c r="V43" i="49"/>
  <c r="T43" i="49"/>
  <c r="R43" i="49"/>
  <c r="W4" i="50"/>
  <c r="U4" i="50"/>
  <c r="S4" i="50"/>
  <c r="Q4" i="50"/>
  <c r="X4" i="50"/>
  <c r="V4" i="50"/>
  <c r="T4" i="50"/>
  <c r="R4" i="50"/>
  <c r="W6" i="50"/>
  <c r="U6" i="50"/>
  <c r="S6" i="50"/>
  <c r="Q6" i="50"/>
  <c r="X6" i="50"/>
  <c r="V6" i="50"/>
  <c r="T6" i="50"/>
  <c r="R6" i="50"/>
  <c r="W8" i="50"/>
  <c r="U8" i="50"/>
  <c r="S8" i="50"/>
  <c r="Q8" i="50"/>
  <c r="X8" i="50"/>
  <c r="V8" i="50"/>
  <c r="T8" i="50"/>
  <c r="R8" i="50"/>
  <c r="W10" i="50"/>
  <c r="U10" i="50"/>
  <c r="S10" i="50"/>
  <c r="Q10" i="50"/>
  <c r="X10" i="50"/>
  <c r="V10" i="50"/>
  <c r="T10" i="50"/>
  <c r="R10" i="50"/>
  <c r="W12" i="50"/>
  <c r="U12" i="50"/>
  <c r="S12" i="50"/>
  <c r="Q12" i="50"/>
  <c r="X12" i="50"/>
  <c r="V12" i="50"/>
  <c r="T12" i="50"/>
  <c r="R12" i="50"/>
  <c r="W14" i="50"/>
  <c r="U14" i="50"/>
  <c r="S14" i="50"/>
  <c r="Q14" i="50"/>
  <c r="X14" i="50"/>
  <c r="V14" i="50"/>
  <c r="T14" i="50"/>
  <c r="R14" i="50"/>
  <c r="W16" i="50"/>
  <c r="U16" i="50"/>
  <c r="S16" i="50"/>
  <c r="Q16" i="50"/>
  <c r="X16" i="50"/>
  <c r="V16" i="50"/>
  <c r="T16" i="50"/>
  <c r="R16" i="50"/>
  <c r="W18" i="50"/>
  <c r="U18" i="50"/>
  <c r="S18" i="50"/>
  <c r="Q18" i="50"/>
  <c r="X18" i="50"/>
  <c r="V18" i="50"/>
  <c r="T18" i="50"/>
  <c r="R18" i="50"/>
  <c r="W20" i="50"/>
  <c r="U20" i="50"/>
  <c r="S20" i="50"/>
  <c r="Q20" i="50"/>
  <c r="X20" i="50"/>
  <c r="V20" i="50"/>
  <c r="T20" i="50"/>
  <c r="R20" i="50"/>
  <c r="W22" i="50"/>
  <c r="U22" i="50"/>
  <c r="S22" i="50"/>
  <c r="Q22" i="50"/>
  <c r="X22" i="50"/>
  <c r="V22" i="50"/>
  <c r="T22" i="50"/>
  <c r="R22" i="50"/>
  <c r="W24" i="50"/>
  <c r="U24" i="50"/>
  <c r="S24" i="50"/>
  <c r="Q24" i="50"/>
  <c r="X24" i="50"/>
  <c r="V24" i="50"/>
  <c r="T24" i="50"/>
  <c r="R24" i="50"/>
  <c r="W26" i="50"/>
  <c r="U26" i="50"/>
  <c r="S26" i="50"/>
  <c r="Q26" i="50"/>
  <c r="X26" i="50"/>
  <c r="V26" i="50"/>
  <c r="T26" i="50"/>
  <c r="R26" i="50"/>
  <c r="W28" i="50"/>
  <c r="U28" i="50"/>
  <c r="S28" i="50"/>
  <c r="Q28" i="50"/>
  <c r="X28" i="50"/>
  <c r="V28" i="50"/>
  <c r="T28" i="50"/>
  <c r="R28" i="50"/>
  <c r="W30" i="50"/>
  <c r="U30" i="50"/>
  <c r="S30" i="50"/>
  <c r="Q30" i="50"/>
  <c r="X30" i="50"/>
  <c r="V30" i="50"/>
  <c r="T30" i="50"/>
  <c r="R30" i="50"/>
  <c r="W32" i="50"/>
  <c r="U32" i="50"/>
  <c r="S32" i="50"/>
  <c r="Q32" i="50"/>
  <c r="X32" i="50"/>
  <c r="V32" i="50"/>
  <c r="T32" i="50"/>
  <c r="R32" i="50"/>
  <c r="W34" i="50"/>
  <c r="U34" i="50"/>
  <c r="S34" i="50"/>
  <c r="Q34" i="50"/>
  <c r="X34" i="50"/>
  <c r="V34" i="50"/>
  <c r="T34" i="50"/>
  <c r="R34" i="50"/>
  <c r="W36" i="50"/>
  <c r="U36" i="50"/>
  <c r="S36" i="50"/>
  <c r="Q36" i="50"/>
  <c r="X36" i="50"/>
  <c r="V36" i="50"/>
  <c r="T36" i="50"/>
  <c r="R36" i="50"/>
  <c r="W38" i="50"/>
  <c r="U38" i="50"/>
  <c r="S38" i="50"/>
  <c r="Q38" i="50"/>
  <c r="X38" i="50"/>
  <c r="V38" i="50"/>
  <c r="T38" i="50"/>
  <c r="R38" i="50"/>
  <c r="W40" i="50"/>
  <c r="U40" i="50"/>
  <c r="S40" i="50"/>
  <c r="Q40" i="50"/>
  <c r="X40" i="50"/>
  <c r="V40" i="50"/>
  <c r="T40" i="50"/>
  <c r="R40" i="50"/>
  <c r="W42" i="50"/>
  <c r="U42" i="50"/>
  <c r="S42" i="50"/>
  <c r="Q42" i="50"/>
  <c r="X42" i="50"/>
  <c r="V42" i="50"/>
  <c r="T42" i="50"/>
  <c r="R42" i="50"/>
  <c r="W44" i="50"/>
  <c r="U44" i="50"/>
  <c r="S44" i="50"/>
  <c r="Q44" i="50"/>
  <c r="X44" i="50"/>
  <c r="V44" i="50"/>
  <c r="T44" i="50"/>
  <c r="R44" i="50"/>
  <c r="W5" i="53"/>
  <c r="U5" i="53"/>
  <c r="S5" i="53"/>
  <c r="Q5" i="53"/>
  <c r="X5" i="53"/>
  <c r="V5" i="53"/>
  <c r="T5" i="53"/>
  <c r="R5" i="53"/>
  <c r="W7" i="53"/>
  <c r="U7" i="53"/>
  <c r="S7" i="53"/>
  <c r="Q7" i="53"/>
  <c r="X7" i="53"/>
  <c r="V7" i="53"/>
  <c r="T7" i="53"/>
  <c r="R7" i="53"/>
  <c r="W9" i="53"/>
  <c r="U9" i="53"/>
  <c r="S9" i="53"/>
  <c r="Q9" i="53"/>
  <c r="X9" i="53"/>
  <c r="V9" i="53"/>
  <c r="T9" i="53"/>
  <c r="R9" i="53"/>
  <c r="W11" i="53"/>
  <c r="U11" i="53"/>
  <c r="S11" i="53"/>
  <c r="Q11" i="53"/>
  <c r="X11" i="53"/>
  <c r="V11" i="53"/>
  <c r="T11" i="53"/>
  <c r="R11" i="53"/>
  <c r="W13" i="53"/>
  <c r="U13" i="53"/>
  <c r="S13" i="53"/>
  <c r="Q13" i="53"/>
  <c r="X13" i="53"/>
  <c r="V13" i="53"/>
  <c r="T13" i="53"/>
  <c r="R13" i="53"/>
  <c r="W15" i="53"/>
  <c r="U15" i="53"/>
  <c r="S15" i="53"/>
  <c r="Q15" i="53"/>
  <c r="X15" i="53"/>
  <c r="V15" i="53"/>
  <c r="T15" i="53"/>
  <c r="R15" i="53"/>
  <c r="W17" i="53"/>
  <c r="U17" i="53"/>
  <c r="S17" i="53"/>
  <c r="Q17" i="53"/>
  <c r="X17" i="53"/>
  <c r="V17" i="53"/>
  <c r="T17" i="53"/>
  <c r="R17" i="53"/>
  <c r="W19" i="53"/>
  <c r="U19" i="53"/>
  <c r="S19" i="53"/>
  <c r="Q19" i="53"/>
  <c r="X19" i="53"/>
  <c r="V19" i="53"/>
  <c r="T19" i="53"/>
  <c r="R19" i="53"/>
  <c r="W21" i="53"/>
  <c r="U21" i="53"/>
  <c r="S21" i="53"/>
  <c r="Q21" i="53"/>
  <c r="X21" i="53"/>
  <c r="V21" i="53"/>
  <c r="T21" i="53"/>
  <c r="R21" i="53"/>
  <c r="W23" i="53"/>
  <c r="U23" i="53"/>
  <c r="S23" i="53"/>
  <c r="Q23" i="53"/>
  <c r="X23" i="53"/>
  <c r="V23" i="53"/>
  <c r="T23" i="53"/>
  <c r="R23" i="53"/>
  <c r="W25" i="53"/>
  <c r="U25" i="53"/>
  <c r="S25" i="53"/>
  <c r="Q25" i="53"/>
  <c r="X25" i="53"/>
  <c r="V25" i="53"/>
  <c r="T25" i="53"/>
  <c r="R25" i="53"/>
  <c r="W27" i="53"/>
  <c r="U27" i="53"/>
  <c r="S27" i="53"/>
  <c r="Q27" i="53"/>
  <c r="X27" i="53"/>
  <c r="V27" i="53"/>
  <c r="T27" i="53"/>
  <c r="R27" i="53"/>
  <c r="W29" i="53"/>
  <c r="U29" i="53"/>
  <c r="S29" i="53"/>
  <c r="Q29" i="53"/>
  <c r="X29" i="53"/>
  <c r="V29" i="53"/>
  <c r="T29" i="53"/>
  <c r="R29" i="53"/>
  <c r="W31" i="53"/>
  <c r="U31" i="53"/>
  <c r="S31" i="53"/>
  <c r="Q31" i="53"/>
  <c r="X31" i="53"/>
  <c r="V31" i="53"/>
  <c r="T31" i="53"/>
  <c r="R31" i="53"/>
  <c r="W33" i="53"/>
  <c r="U33" i="53"/>
  <c r="S33" i="53"/>
  <c r="Q33" i="53"/>
  <c r="X33" i="53"/>
  <c r="V33" i="53"/>
  <c r="T33" i="53"/>
  <c r="R33" i="53"/>
  <c r="W35" i="53"/>
  <c r="U35" i="53"/>
  <c r="S35" i="53"/>
  <c r="Q35" i="53"/>
  <c r="X35" i="53"/>
  <c r="V35" i="53"/>
  <c r="T35" i="53"/>
  <c r="R35" i="53"/>
  <c r="W37" i="53"/>
  <c r="U37" i="53"/>
  <c r="S37" i="53"/>
  <c r="Q37" i="53"/>
  <c r="X37" i="53"/>
  <c r="V37" i="53"/>
  <c r="T37" i="53"/>
  <c r="R37" i="53"/>
  <c r="W39" i="53"/>
  <c r="U39" i="53"/>
  <c r="S39" i="53"/>
  <c r="Q39" i="53"/>
  <c r="X39" i="53"/>
  <c r="V39" i="53"/>
  <c r="T39" i="53"/>
  <c r="R39" i="53"/>
  <c r="W41" i="53"/>
  <c r="U41" i="53"/>
  <c r="S41" i="53"/>
  <c r="Q41" i="53"/>
  <c r="X41" i="53"/>
  <c r="V41" i="53"/>
  <c r="T41" i="53"/>
  <c r="R41" i="53"/>
  <c r="W43" i="53"/>
  <c r="U43" i="53"/>
  <c r="S43" i="53"/>
  <c r="Q43" i="53"/>
  <c r="X43" i="53"/>
  <c r="V43" i="53"/>
  <c r="T43" i="53"/>
  <c r="R43" i="53"/>
  <c r="W4" i="54"/>
  <c r="U4" i="54"/>
  <c r="S4" i="54"/>
  <c r="Q4" i="54"/>
  <c r="X4" i="54"/>
  <c r="V4" i="54"/>
  <c r="T4" i="54"/>
  <c r="R4" i="54"/>
  <c r="W6" i="54"/>
  <c r="U6" i="54"/>
  <c r="S6" i="54"/>
  <c r="Q6" i="54"/>
  <c r="X6" i="54"/>
  <c r="V6" i="54"/>
  <c r="T6" i="54"/>
  <c r="R6" i="54"/>
  <c r="W8" i="54"/>
  <c r="U8" i="54"/>
  <c r="S8" i="54"/>
  <c r="Q8" i="54"/>
  <c r="X8" i="54"/>
  <c r="V8" i="54"/>
  <c r="T8" i="54"/>
  <c r="R8" i="54"/>
  <c r="W10" i="54"/>
  <c r="U10" i="54"/>
  <c r="S10" i="54"/>
  <c r="Q10" i="54"/>
  <c r="X10" i="54"/>
  <c r="V10" i="54"/>
  <c r="T10" i="54"/>
  <c r="R10" i="54"/>
  <c r="W12" i="54"/>
  <c r="U12" i="54"/>
  <c r="S12" i="54"/>
  <c r="Q12" i="54"/>
  <c r="X12" i="54"/>
  <c r="V12" i="54"/>
  <c r="T12" i="54"/>
  <c r="R12" i="54"/>
  <c r="W14" i="54"/>
  <c r="U14" i="54"/>
  <c r="S14" i="54"/>
  <c r="Q14" i="54"/>
  <c r="X14" i="54"/>
  <c r="V14" i="54"/>
  <c r="T14" i="54"/>
  <c r="R14" i="54"/>
  <c r="W16" i="54"/>
  <c r="U16" i="54"/>
  <c r="S16" i="54"/>
  <c r="Q16" i="54"/>
  <c r="X16" i="54"/>
  <c r="V16" i="54"/>
  <c r="T16" i="54"/>
  <c r="R16" i="54"/>
  <c r="W18" i="54"/>
  <c r="U18" i="54"/>
  <c r="S18" i="54"/>
  <c r="Q18" i="54"/>
  <c r="X18" i="54"/>
  <c r="V18" i="54"/>
  <c r="T18" i="54"/>
  <c r="R18" i="54"/>
  <c r="W20" i="54"/>
  <c r="U20" i="54"/>
  <c r="S20" i="54"/>
  <c r="Q20" i="54"/>
  <c r="X20" i="54"/>
  <c r="V20" i="54"/>
  <c r="T20" i="54"/>
  <c r="R20" i="54"/>
  <c r="W22" i="54"/>
  <c r="U22" i="54"/>
  <c r="S22" i="54"/>
  <c r="Q22" i="54"/>
  <c r="X22" i="54"/>
  <c r="V22" i="54"/>
  <c r="T22" i="54"/>
  <c r="R22" i="54"/>
  <c r="W24" i="54"/>
  <c r="U24" i="54"/>
  <c r="S24" i="54"/>
  <c r="Q24" i="54"/>
  <c r="X24" i="54"/>
  <c r="V24" i="54"/>
  <c r="T24" i="54"/>
  <c r="R24" i="54"/>
  <c r="W26" i="54"/>
  <c r="U26" i="54"/>
  <c r="S26" i="54"/>
  <c r="Q26" i="54"/>
  <c r="X26" i="54"/>
  <c r="V26" i="54"/>
  <c r="T26" i="54"/>
  <c r="R26" i="54"/>
  <c r="W28" i="54"/>
  <c r="U28" i="54"/>
  <c r="S28" i="54"/>
  <c r="Q28" i="54"/>
  <c r="X28" i="54"/>
  <c r="V28" i="54"/>
  <c r="T28" i="54"/>
  <c r="R28" i="54"/>
  <c r="W30" i="54"/>
  <c r="U30" i="54"/>
  <c r="S30" i="54"/>
  <c r="Q30" i="54"/>
  <c r="X30" i="54"/>
  <c r="V30" i="54"/>
  <c r="T30" i="54"/>
  <c r="R30" i="54"/>
  <c r="W5" i="43"/>
  <c r="U5" i="43"/>
  <c r="S5" i="43"/>
  <c r="Q5" i="43"/>
  <c r="X5" i="43"/>
  <c r="V5" i="43"/>
  <c r="T5" i="43"/>
  <c r="R5" i="43"/>
  <c r="W7" i="43"/>
  <c r="U7" i="43"/>
  <c r="S7" i="43"/>
  <c r="Q7" i="43"/>
  <c r="X7" i="43"/>
  <c r="V7" i="43"/>
  <c r="T7" i="43"/>
  <c r="R7" i="43"/>
  <c r="W9" i="43"/>
  <c r="U9" i="43"/>
  <c r="S9" i="43"/>
  <c r="Q9" i="43"/>
  <c r="X9" i="43"/>
  <c r="V9" i="43"/>
  <c r="T9" i="43"/>
  <c r="R9" i="43"/>
  <c r="W11" i="43"/>
  <c r="U11" i="43"/>
  <c r="S11" i="43"/>
  <c r="Q11" i="43"/>
  <c r="X11" i="43"/>
  <c r="V11" i="43"/>
  <c r="T11" i="43"/>
  <c r="R11" i="43"/>
  <c r="W13" i="43"/>
  <c r="U13" i="43"/>
  <c r="S13" i="43"/>
  <c r="Q13" i="43"/>
  <c r="X13" i="43"/>
  <c r="V13" i="43"/>
  <c r="T13" i="43"/>
  <c r="R13" i="43"/>
  <c r="W15" i="43"/>
  <c r="U15" i="43"/>
  <c r="S15" i="43"/>
  <c r="Q15" i="43"/>
  <c r="X15" i="43"/>
  <c r="V15" i="43"/>
  <c r="T15" i="43"/>
  <c r="R15" i="43"/>
  <c r="W17" i="43"/>
  <c r="U17" i="43"/>
  <c r="S17" i="43"/>
  <c r="Q17" i="43"/>
  <c r="X17" i="43"/>
  <c r="V17" i="43"/>
  <c r="T17" i="43"/>
  <c r="R17" i="43"/>
  <c r="W19" i="43"/>
  <c r="U19" i="43"/>
  <c r="S19" i="43"/>
  <c r="Q19" i="43"/>
  <c r="X19" i="43"/>
  <c r="V19" i="43"/>
  <c r="T19" i="43"/>
  <c r="R19" i="43"/>
  <c r="X21" i="43"/>
  <c r="V21" i="43"/>
  <c r="T21" i="43"/>
  <c r="R21" i="43"/>
  <c r="U21" i="43"/>
  <c r="Q21" i="43"/>
  <c r="W21" i="43"/>
  <c r="S21" i="43"/>
  <c r="X23" i="43"/>
  <c r="V23" i="43"/>
  <c r="T23" i="43"/>
  <c r="R23" i="43"/>
  <c r="U23" i="43"/>
  <c r="Q23" i="43"/>
  <c r="W23" i="43"/>
  <c r="S23" i="43"/>
  <c r="X25" i="43"/>
  <c r="V25" i="43"/>
  <c r="T25" i="43"/>
  <c r="R25" i="43"/>
  <c r="U25" i="43"/>
  <c r="Q25" i="43"/>
  <c r="W25" i="43"/>
  <c r="S25" i="43"/>
  <c r="X27" i="43"/>
  <c r="V27" i="43"/>
  <c r="T27" i="43"/>
  <c r="R27" i="43"/>
  <c r="U27" i="43"/>
  <c r="Q27" i="43"/>
  <c r="W27" i="43"/>
  <c r="S27" i="43"/>
  <c r="X29" i="43"/>
  <c r="V29" i="43"/>
  <c r="T29" i="43"/>
  <c r="R29" i="43"/>
  <c r="U29" i="43"/>
  <c r="Q29" i="43"/>
  <c r="W29" i="43"/>
  <c r="S29" i="43"/>
  <c r="X38" i="43"/>
  <c r="V38" i="43"/>
  <c r="T38" i="43"/>
  <c r="R38" i="43"/>
  <c r="U38" i="43"/>
  <c r="Q38" i="43"/>
  <c r="W38" i="43"/>
  <c r="S38" i="43"/>
  <c r="W4" i="45"/>
  <c r="U4" i="45"/>
  <c r="S4" i="45"/>
  <c r="Q4" i="45"/>
  <c r="X4" i="45"/>
  <c r="V4" i="45"/>
  <c r="T4" i="45"/>
  <c r="R4" i="45"/>
  <c r="W6" i="45"/>
  <c r="U6" i="45"/>
  <c r="S6" i="45"/>
  <c r="Q6" i="45"/>
  <c r="X6" i="45"/>
  <c r="V6" i="45"/>
  <c r="T6" i="45"/>
  <c r="R6" i="45"/>
  <c r="W8" i="45"/>
  <c r="U8" i="45"/>
  <c r="S8" i="45"/>
  <c r="Q8" i="45"/>
  <c r="X8" i="45"/>
  <c r="V8" i="45"/>
  <c r="T8" i="45"/>
  <c r="R8" i="45"/>
  <c r="W10" i="45"/>
  <c r="U10" i="45"/>
  <c r="S10" i="45"/>
  <c r="Q10" i="45"/>
  <c r="X10" i="45"/>
  <c r="V10" i="45"/>
  <c r="T10" i="45"/>
  <c r="R10" i="45"/>
  <c r="W12" i="45"/>
  <c r="U12" i="45"/>
  <c r="S12" i="45"/>
  <c r="Q12" i="45"/>
  <c r="X12" i="45"/>
  <c r="V12" i="45"/>
  <c r="T12" i="45"/>
  <c r="R12" i="45"/>
  <c r="W14" i="45"/>
  <c r="U14" i="45"/>
  <c r="S14" i="45"/>
  <c r="Q14" i="45"/>
  <c r="X14" i="45"/>
  <c r="V14" i="45"/>
  <c r="T14" i="45"/>
  <c r="R14" i="45"/>
  <c r="W16" i="45"/>
  <c r="U16" i="45"/>
  <c r="S16" i="45"/>
  <c r="Q16" i="45"/>
  <c r="X16" i="45"/>
  <c r="V16" i="45"/>
  <c r="T16" i="45"/>
  <c r="R16" i="45"/>
  <c r="W18" i="45"/>
  <c r="U18" i="45"/>
  <c r="S18" i="45"/>
  <c r="Q18" i="45"/>
  <c r="X18" i="45"/>
  <c r="V18" i="45"/>
  <c r="T18" i="45"/>
  <c r="R18" i="45"/>
  <c r="W20" i="45"/>
  <c r="U20" i="45"/>
  <c r="S20" i="45"/>
  <c r="Q20" i="45"/>
  <c r="X20" i="45"/>
  <c r="V20" i="45"/>
  <c r="T20" i="45"/>
  <c r="R20" i="45"/>
  <c r="W22" i="45"/>
  <c r="U22" i="45"/>
  <c r="S22" i="45"/>
  <c r="Q22" i="45"/>
  <c r="X22" i="45"/>
  <c r="V22" i="45"/>
  <c r="T22" i="45"/>
  <c r="R22" i="45"/>
  <c r="W24" i="45"/>
  <c r="U24" i="45"/>
  <c r="S24" i="45"/>
  <c r="Q24" i="45"/>
  <c r="X24" i="45"/>
  <c r="V24" i="45"/>
  <c r="T24" i="45"/>
  <c r="R24" i="45"/>
  <c r="W26" i="45"/>
  <c r="U26" i="45"/>
  <c r="S26" i="45"/>
  <c r="Q26" i="45"/>
  <c r="X26" i="45"/>
  <c r="V26" i="45"/>
  <c r="T26" i="45"/>
  <c r="R26" i="45"/>
  <c r="W28" i="45"/>
  <c r="U28" i="45"/>
  <c r="S28" i="45"/>
  <c r="Q28" i="45"/>
  <c r="X28" i="45"/>
  <c r="V28" i="45"/>
  <c r="T28" i="45"/>
  <c r="R28" i="45"/>
  <c r="W30" i="45"/>
  <c r="U30" i="45"/>
  <c r="S30" i="45"/>
  <c r="Q30" i="45"/>
  <c r="X30" i="45"/>
  <c r="V30" i="45"/>
  <c r="T30" i="45"/>
  <c r="R30" i="45"/>
  <c r="W32" i="45"/>
  <c r="U32" i="45"/>
  <c r="S32" i="45"/>
  <c r="Q32" i="45"/>
  <c r="X32" i="45"/>
  <c r="V32" i="45"/>
  <c r="T32" i="45"/>
  <c r="R32" i="45"/>
  <c r="W34" i="45"/>
  <c r="U34" i="45"/>
  <c r="S34" i="45"/>
  <c r="Q34" i="45"/>
  <c r="X34" i="45"/>
  <c r="V34" i="45"/>
  <c r="T34" i="45"/>
  <c r="R34" i="45"/>
  <c r="W36" i="45"/>
  <c r="U36" i="45"/>
  <c r="S36" i="45"/>
  <c r="Q36" i="45"/>
  <c r="X36" i="45"/>
  <c r="V36" i="45"/>
  <c r="T36" i="45"/>
  <c r="R36" i="45"/>
  <c r="W38" i="45"/>
  <c r="U38" i="45"/>
  <c r="S38" i="45"/>
  <c r="Q38" i="45"/>
  <c r="X38" i="45"/>
  <c r="V38" i="45"/>
  <c r="T38" i="45"/>
  <c r="R38" i="45"/>
  <c r="W40" i="45"/>
  <c r="U40" i="45"/>
  <c r="S40" i="45"/>
  <c r="Q40" i="45"/>
  <c r="X40" i="45"/>
  <c r="V40" i="45"/>
  <c r="T40" i="45"/>
  <c r="R40" i="45"/>
  <c r="W42" i="45"/>
  <c r="U42" i="45"/>
  <c r="S42" i="45"/>
  <c r="Q42" i="45"/>
  <c r="X42" i="45"/>
  <c r="V42" i="45"/>
  <c r="T42" i="45"/>
  <c r="R42" i="45"/>
  <c r="W44" i="45"/>
  <c r="U44" i="45"/>
  <c r="S44" i="45"/>
  <c r="Q44" i="45"/>
  <c r="X44" i="45"/>
  <c r="V44" i="45"/>
  <c r="T44" i="45"/>
  <c r="R44" i="45"/>
  <c r="X5" i="44"/>
  <c r="V5" i="44"/>
  <c r="T5" i="44"/>
  <c r="R5" i="44"/>
  <c r="U5" i="44"/>
  <c r="Q5" i="44"/>
  <c r="W5" i="44"/>
  <c r="S5" i="44"/>
  <c r="X7" i="44"/>
  <c r="V7" i="44"/>
  <c r="T7" i="44"/>
  <c r="R7" i="44"/>
  <c r="U7" i="44"/>
  <c r="Q7" i="44"/>
  <c r="W7" i="44"/>
  <c r="S7" i="44"/>
  <c r="X9" i="44"/>
  <c r="V9" i="44"/>
  <c r="T9" i="44"/>
  <c r="R9" i="44"/>
  <c r="U9" i="44"/>
  <c r="Q9" i="44"/>
  <c r="W9" i="44"/>
  <c r="S9" i="44"/>
  <c r="X11" i="44"/>
  <c r="V11" i="44"/>
  <c r="T11" i="44"/>
  <c r="R11" i="44"/>
  <c r="U11" i="44"/>
  <c r="Q11" i="44"/>
  <c r="W11" i="44"/>
  <c r="S11" i="44"/>
  <c r="X13" i="44"/>
  <c r="V13" i="44"/>
  <c r="T13" i="44"/>
  <c r="R13" i="44"/>
  <c r="U13" i="44"/>
  <c r="Q13" i="44"/>
  <c r="W13" i="44"/>
  <c r="S13" i="44"/>
  <c r="X15" i="44"/>
  <c r="V15" i="44"/>
  <c r="T15" i="44"/>
  <c r="R15" i="44"/>
  <c r="U15" i="44"/>
  <c r="Q15" i="44"/>
  <c r="W15" i="44"/>
  <c r="S15" i="44"/>
  <c r="X17" i="44"/>
  <c r="V17" i="44"/>
  <c r="T17" i="44"/>
  <c r="R17" i="44"/>
  <c r="U17" i="44"/>
  <c r="Q17" i="44"/>
  <c r="W17" i="44"/>
  <c r="S17" i="44"/>
  <c r="X19" i="44"/>
  <c r="V19" i="44"/>
  <c r="T19" i="44"/>
  <c r="R19" i="44"/>
  <c r="U19" i="44"/>
  <c r="Q19" i="44"/>
  <c r="W19" i="44"/>
  <c r="S19" i="44"/>
  <c r="X21" i="44"/>
  <c r="V21" i="44"/>
  <c r="T21" i="44"/>
  <c r="R21" i="44"/>
  <c r="U21" i="44"/>
  <c r="Q21" i="44"/>
  <c r="W21" i="44"/>
  <c r="S21" i="44"/>
  <c r="X23" i="44"/>
  <c r="V23" i="44"/>
  <c r="T23" i="44"/>
  <c r="R23" i="44"/>
  <c r="U23" i="44"/>
  <c r="Q23" i="44"/>
  <c r="W23" i="44"/>
  <c r="S23" i="44"/>
  <c r="X25" i="44"/>
  <c r="V25" i="44"/>
  <c r="T25" i="44"/>
  <c r="R25" i="44"/>
  <c r="U25" i="44"/>
  <c r="Q25" i="44"/>
  <c r="W25" i="44"/>
  <c r="S25" i="44"/>
  <c r="X27" i="44"/>
  <c r="V27" i="44"/>
  <c r="T27" i="44"/>
  <c r="R27" i="44"/>
  <c r="U27" i="44"/>
  <c r="Q27" i="44"/>
  <c r="W27" i="44"/>
  <c r="S27" i="44"/>
  <c r="X29" i="44"/>
  <c r="V29" i="44"/>
  <c r="T29" i="44"/>
  <c r="R29" i="44"/>
  <c r="U29" i="44"/>
  <c r="Q29" i="44"/>
  <c r="W29" i="44"/>
  <c r="S29" i="44"/>
  <c r="X31" i="44"/>
  <c r="V31" i="44"/>
  <c r="T31" i="44"/>
  <c r="R31" i="44"/>
  <c r="U31" i="44"/>
  <c r="Q31" i="44"/>
  <c r="W31" i="44"/>
  <c r="S31" i="44"/>
  <c r="X33" i="44"/>
  <c r="V33" i="44"/>
  <c r="T33" i="44"/>
  <c r="R33" i="44"/>
  <c r="U33" i="44"/>
  <c r="Q33" i="44"/>
  <c r="W33" i="44"/>
  <c r="S33" i="44"/>
  <c r="X35" i="44"/>
  <c r="V35" i="44"/>
  <c r="T35" i="44"/>
  <c r="R35" i="44"/>
  <c r="U35" i="44"/>
  <c r="Q35" i="44"/>
  <c r="W35" i="44"/>
  <c r="S35" i="44"/>
  <c r="X37" i="44"/>
  <c r="V37" i="44"/>
  <c r="T37" i="44"/>
  <c r="R37" i="44"/>
  <c r="U37" i="44"/>
  <c r="Q37" i="44"/>
  <c r="W37" i="44"/>
  <c r="S37" i="44"/>
  <c r="X39" i="44"/>
  <c r="V39" i="44"/>
  <c r="T39" i="44"/>
  <c r="R39" i="44"/>
  <c r="U39" i="44"/>
  <c r="Q39" i="44"/>
  <c r="W39" i="44"/>
  <c r="S39" i="44"/>
  <c r="X41" i="44"/>
  <c r="V41" i="44"/>
  <c r="T41" i="44"/>
  <c r="R41" i="44"/>
  <c r="U41" i="44"/>
  <c r="Q41" i="44"/>
  <c r="W41" i="44"/>
  <c r="S41" i="44"/>
  <c r="X43" i="44"/>
  <c r="V43" i="44"/>
  <c r="T43" i="44"/>
  <c r="R43" i="44"/>
  <c r="U43" i="44"/>
  <c r="Q43" i="44"/>
  <c r="W43" i="44"/>
  <c r="S43" i="44"/>
  <c r="X4" i="49"/>
  <c r="V4" i="49"/>
  <c r="T4" i="49"/>
  <c r="R4" i="49"/>
  <c r="W4" i="49"/>
  <c r="U4" i="49"/>
  <c r="S4" i="49"/>
  <c r="Q4" i="49"/>
  <c r="W6" i="49"/>
  <c r="U6" i="49"/>
  <c r="S6" i="49"/>
  <c r="Q6" i="49"/>
  <c r="X6" i="49"/>
  <c r="V6" i="49"/>
  <c r="T6" i="49"/>
  <c r="R6" i="49"/>
  <c r="W8" i="49"/>
  <c r="U8" i="49"/>
  <c r="S8" i="49"/>
  <c r="Q8" i="49"/>
  <c r="X8" i="49"/>
  <c r="V8" i="49"/>
  <c r="T8" i="49"/>
  <c r="R8" i="49"/>
  <c r="W10" i="49"/>
  <c r="U10" i="49"/>
  <c r="S10" i="49"/>
  <c r="Q10" i="49"/>
  <c r="X10" i="49"/>
  <c r="V10" i="49"/>
  <c r="T10" i="49"/>
  <c r="R10" i="49"/>
  <c r="W12" i="49"/>
  <c r="U12" i="49"/>
  <c r="S12" i="49"/>
  <c r="Q12" i="49"/>
  <c r="X12" i="49"/>
  <c r="V12" i="49"/>
  <c r="T12" i="49"/>
  <c r="R12" i="49"/>
  <c r="W14" i="49"/>
  <c r="U14" i="49"/>
  <c r="S14" i="49"/>
  <c r="Q14" i="49"/>
  <c r="X14" i="49"/>
  <c r="V14" i="49"/>
  <c r="T14" i="49"/>
  <c r="R14" i="49"/>
  <c r="W16" i="49"/>
  <c r="U16" i="49"/>
  <c r="S16" i="49"/>
  <c r="Q16" i="49"/>
  <c r="X16" i="49"/>
  <c r="V16" i="49"/>
  <c r="T16" i="49"/>
  <c r="R16" i="49"/>
  <c r="W18" i="49"/>
  <c r="U18" i="49"/>
  <c r="S18" i="49"/>
  <c r="Q18" i="49"/>
  <c r="X18" i="49"/>
  <c r="V18" i="49"/>
  <c r="T18" i="49"/>
  <c r="R18" i="49"/>
  <c r="W20" i="49"/>
  <c r="U20" i="49"/>
  <c r="S20" i="49"/>
  <c r="Q20" i="49"/>
  <c r="X20" i="49"/>
  <c r="V20" i="49"/>
  <c r="T20" i="49"/>
  <c r="R20" i="49"/>
  <c r="W22" i="49"/>
  <c r="U22" i="49"/>
  <c r="S22" i="49"/>
  <c r="Q22" i="49"/>
  <c r="X22" i="49"/>
  <c r="V22" i="49"/>
  <c r="T22" i="49"/>
  <c r="R22" i="49"/>
  <c r="W24" i="49"/>
  <c r="U24" i="49"/>
  <c r="S24" i="49"/>
  <c r="Q24" i="49"/>
  <c r="X24" i="49"/>
  <c r="V24" i="49"/>
  <c r="T24" i="49"/>
  <c r="R24" i="49"/>
  <c r="W26" i="49"/>
  <c r="U26" i="49"/>
  <c r="S26" i="49"/>
  <c r="Q26" i="49"/>
  <c r="X26" i="49"/>
  <c r="V26" i="49"/>
  <c r="T26" i="49"/>
  <c r="R26" i="49"/>
  <c r="W28" i="49"/>
  <c r="U28" i="49"/>
  <c r="S28" i="49"/>
  <c r="Q28" i="49"/>
  <c r="X28" i="49"/>
  <c r="V28" i="49"/>
  <c r="T28" i="49"/>
  <c r="R28" i="49"/>
  <c r="W30" i="49"/>
  <c r="U30" i="49"/>
  <c r="S30" i="49"/>
  <c r="Q30" i="49"/>
  <c r="X30" i="49"/>
  <c r="V30" i="49"/>
  <c r="T30" i="49"/>
  <c r="R30" i="49"/>
  <c r="W32" i="49"/>
  <c r="U32" i="49"/>
  <c r="S32" i="49"/>
  <c r="Q32" i="49"/>
  <c r="X32" i="49"/>
  <c r="V32" i="49"/>
  <c r="T32" i="49"/>
  <c r="R32" i="49"/>
  <c r="W34" i="49"/>
  <c r="U34" i="49"/>
  <c r="S34" i="49"/>
  <c r="Q34" i="49"/>
  <c r="X34" i="49"/>
  <c r="V34" i="49"/>
  <c r="T34" i="49"/>
  <c r="R34" i="49"/>
  <c r="W36" i="49"/>
  <c r="U36" i="49"/>
  <c r="S36" i="49"/>
  <c r="Q36" i="49"/>
  <c r="X36" i="49"/>
  <c r="V36" i="49"/>
  <c r="T36" i="49"/>
  <c r="R36" i="49"/>
  <c r="W38" i="49"/>
  <c r="U38" i="49"/>
  <c r="S38" i="49"/>
  <c r="Q38" i="49"/>
  <c r="X38" i="49"/>
  <c r="V38" i="49"/>
  <c r="T38" i="49"/>
  <c r="R38" i="49"/>
  <c r="W40" i="49"/>
  <c r="U40" i="49"/>
  <c r="S40" i="49"/>
  <c r="Q40" i="49"/>
  <c r="X40" i="49"/>
  <c r="V40" i="49"/>
  <c r="T40" i="49"/>
  <c r="R40" i="49"/>
  <c r="W42" i="49"/>
  <c r="U42" i="49"/>
  <c r="S42" i="49"/>
  <c r="Q42" i="49"/>
  <c r="X42" i="49"/>
  <c r="V42" i="49"/>
  <c r="T42" i="49"/>
  <c r="R42" i="49"/>
  <c r="W44" i="49"/>
  <c r="U44" i="49"/>
  <c r="S44" i="49"/>
  <c r="Q44" i="49"/>
  <c r="X44" i="49"/>
  <c r="V44" i="49"/>
  <c r="T44" i="49"/>
  <c r="R44" i="49"/>
  <c r="W5" i="50"/>
  <c r="U5" i="50"/>
  <c r="S5" i="50"/>
  <c r="Q5" i="50"/>
  <c r="X5" i="50"/>
  <c r="V5" i="50"/>
  <c r="T5" i="50"/>
  <c r="R5" i="50"/>
  <c r="W7" i="50"/>
  <c r="U7" i="50"/>
  <c r="S7" i="50"/>
  <c r="Q7" i="50"/>
  <c r="X7" i="50"/>
  <c r="V7" i="50"/>
  <c r="T7" i="50"/>
  <c r="R7" i="50"/>
  <c r="W9" i="50"/>
  <c r="U9" i="50"/>
  <c r="S9" i="50"/>
  <c r="Q9" i="50"/>
  <c r="X9" i="50"/>
  <c r="V9" i="50"/>
  <c r="T9" i="50"/>
  <c r="R9" i="50"/>
  <c r="W11" i="50"/>
  <c r="U11" i="50"/>
  <c r="S11" i="50"/>
  <c r="Q11" i="50"/>
  <c r="X11" i="50"/>
  <c r="V11" i="50"/>
  <c r="T11" i="50"/>
  <c r="R11" i="50"/>
  <c r="W13" i="50"/>
  <c r="U13" i="50"/>
  <c r="S13" i="50"/>
  <c r="Q13" i="50"/>
  <c r="X13" i="50"/>
  <c r="V13" i="50"/>
  <c r="T13" i="50"/>
  <c r="R13" i="50"/>
  <c r="W15" i="50"/>
  <c r="U15" i="50"/>
  <c r="S15" i="50"/>
  <c r="Q15" i="50"/>
  <c r="X15" i="50"/>
  <c r="V15" i="50"/>
  <c r="T15" i="50"/>
  <c r="R15" i="50"/>
  <c r="W17" i="50"/>
  <c r="U17" i="50"/>
  <c r="S17" i="50"/>
  <c r="Q17" i="50"/>
  <c r="X17" i="50"/>
  <c r="V17" i="50"/>
  <c r="T17" i="50"/>
  <c r="R17" i="50"/>
  <c r="W19" i="50"/>
  <c r="U19" i="50"/>
  <c r="S19" i="50"/>
  <c r="Q19" i="50"/>
  <c r="X19" i="50"/>
  <c r="V19" i="50"/>
  <c r="T19" i="50"/>
  <c r="R19" i="50"/>
  <c r="W21" i="50"/>
  <c r="U21" i="50"/>
  <c r="S21" i="50"/>
  <c r="Q21" i="50"/>
  <c r="X21" i="50"/>
  <c r="V21" i="50"/>
  <c r="T21" i="50"/>
  <c r="R21" i="50"/>
  <c r="W23" i="50"/>
  <c r="U23" i="50"/>
  <c r="S23" i="50"/>
  <c r="Q23" i="50"/>
  <c r="X23" i="50"/>
  <c r="V23" i="50"/>
  <c r="T23" i="50"/>
  <c r="R23" i="50"/>
  <c r="W25" i="50"/>
  <c r="U25" i="50"/>
  <c r="S25" i="50"/>
  <c r="Q25" i="50"/>
  <c r="X25" i="50"/>
  <c r="V25" i="50"/>
  <c r="T25" i="50"/>
  <c r="R25" i="50"/>
  <c r="W27" i="50"/>
  <c r="U27" i="50"/>
  <c r="S27" i="50"/>
  <c r="Q27" i="50"/>
  <c r="X27" i="50"/>
  <c r="V27" i="50"/>
  <c r="T27" i="50"/>
  <c r="R27" i="50"/>
  <c r="W29" i="50"/>
  <c r="U29" i="50"/>
  <c r="S29" i="50"/>
  <c r="Q29" i="50"/>
  <c r="X29" i="50"/>
  <c r="V29" i="50"/>
  <c r="T29" i="50"/>
  <c r="R29" i="50"/>
  <c r="W31" i="50"/>
  <c r="U31" i="50"/>
  <c r="S31" i="50"/>
  <c r="Q31" i="50"/>
  <c r="X31" i="50"/>
  <c r="V31" i="50"/>
  <c r="T31" i="50"/>
  <c r="R31" i="50"/>
  <c r="W33" i="50"/>
  <c r="U33" i="50"/>
  <c r="S33" i="50"/>
  <c r="Q33" i="50"/>
  <c r="X33" i="50"/>
  <c r="V33" i="50"/>
  <c r="T33" i="50"/>
  <c r="R33" i="50"/>
  <c r="W35" i="50"/>
  <c r="U35" i="50"/>
  <c r="X35" i="50"/>
  <c r="V35" i="50"/>
  <c r="S35" i="50"/>
  <c r="Q35" i="50"/>
  <c r="T35" i="50"/>
  <c r="R35" i="50"/>
  <c r="W37" i="50"/>
  <c r="U37" i="50"/>
  <c r="S37" i="50"/>
  <c r="Q37" i="50"/>
  <c r="X37" i="50"/>
  <c r="V37" i="50"/>
  <c r="T37" i="50"/>
  <c r="R37" i="50"/>
  <c r="W39" i="50"/>
  <c r="U39" i="50"/>
  <c r="S39" i="50"/>
  <c r="Q39" i="50"/>
  <c r="X39" i="50"/>
  <c r="V39" i="50"/>
  <c r="T39" i="50"/>
  <c r="R39" i="50"/>
  <c r="W41" i="50"/>
  <c r="U41" i="50"/>
  <c r="S41" i="50"/>
  <c r="Q41" i="50"/>
  <c r="X41" i="50"/>
  <c r="V41" i="50"/>
  <c r="T41" i="50"/>
  <c r="R41" i="50"/>
  <c r="W43" i="50"/>
  <c r="U43" i="50"/>
  <c r="S43" i="50"/>
  <c r="Q43" i="50"/>
  <c r="X43" i="50"/>
  <c r="V43" i="50"/>
  <c r="T43" i="50"/>
  <c r="R43" i="50"/>
  <c r="X4" i="53"/>
  <c r="V4" i="53"/>
  <c r="T4" i="53"/>
  <c r="R4" i="53"/>
  <c r="W4" i="53"/>
  <c r="U4" i="53"/>
  <c r="S4" i="53"/>
  <c r="Q4" i="53"/>
  <c r="W6" i="53"/>
  <c r="U6" i="53"/>
  <c r="S6" i="53"/>
  <c r="Q6" i="53"/>
  <c r="X6" i="53"/>
  <c r="V6" i="53"/>
  <c r="T6" i="53"/>
  <c r="R6" i="53"/>
  <c r="W8" i="53"/>
  <c r="U8" i="53"/>
  <c r="S8" i="53"/>
  <c r="Q8" i="53"/>
  <c r="X8" i="53"/>
  <c r="V8" i="53"/>
  <c r="T8" i="53"/>
  <c r="R8" i="53"/>
  <c r="W10" i="53"/>
  <c r="U10" i="53"/>
  <c r="S10" i="53"/>
  <c r="Q10" i="53"/>
  <c r="X10" i="53"/>
  <c r="V10" i="53"/>
  <c r="T10" i="53"/>
  <c r="R10" i="53"/>
  <c r="W12" i="53"/>
  <c r="U12" i="53"/>
  <c r="S12" i="53"/>
  <c r="Q12" i="53"/>
  <c r="X12" i="53"/>
  <c r="V12" i="53"/>
  <c r="T12" i="53"/>
  <c r="R12" i="53"/>
  <c r="W14" i="53"/>
  <c r="U14" i="53"/>
  <c r="S14" i="53"/>
  <c r="Q14" i="53"/>
  <c r="X14" i="53"/>
  <c r="V14" i="53"/>
  <c r="T14" i="53"/>
  <c r="R14" i="53"/>
  <c r="W16" i="53"/>
  <c r="U16" i="53"/>
  <c r="S16" i="53"/>
  <c r="Q16" i="53"/>
  <c r="X16" i="53"/>
  <c r="V16" i="53"/>
  <c r="T16" i="53"/>
  <c r="R16" i="53"/>
  <c r="W18" i="53"/>
  <c r="U18" i="53"/>
  <c r="S18" i="53"/>
  <c r="Q18" i="53"/>
  <c r="X18" i="53"/>
  <c r="V18" i="53"/>
  <c r="T18" i="53"/>
  <c r="R18" i="53"/>
  <c r="W20" i="53"/>
  <c r="U20" i="53"/>
  <c r="S20" i="53"/>
  <c r="Q20" i="53"/>
  <c r="X20" i="53"/>
  <c r="V20" i="53"/>
  <c r="T20" i="53"/>
  <c r="R20" i="53"/>
  <c r="W22" i="53"/>
  <c r="U22" i="53"/>
  <c r="S22" i="53"/>
  <c r="Q22" i="53"/>
  <c r="X22" i="53"/>
  <c r="V22" i="53"/>
  <c r="T22" i="53"/>
  <c r="R22" i="53"/>
  <c r="W24" i="53"/>
  <c r="U24" i="53"/>
  <c r="S24" i="53"/>
  <c r="Q24" i="53"/>
  <c r="X24" i="53"/>
  <c r="V24" i="53"/>
  <c r="T24" i="53"/>
  <c r="R24" i="53"/>
  <c r="W26" i="53"/>
  <c r="U26" i="53"/>
  <c r="S26" i="53"/>
  <c r="Q26" i="53"/>
  <c r="X26" i="53"/>
  <c r="V26" i="53"/>
  <c r="T26" i="53"/>
  <c r="R26" i="53"/>
  <c r="W28" i="53"/>
  <c r="U28" i="53"/>
  <c r="S28" i="53"/>
  <c r="Q28" i="53"/>
  <c r="X28" i="53"/>
  <c r="V28" i="53"/>
  <c r="T28" i="53"/>
  <c r="R28" i="53"/>
  <c r="W30" i="53"/>
  <c r="U30" i="53"/>
  <c r="S30" i="53"/>
  <c r="Q30" i="53"/>
  <c r="X30" i="53"/>
  <c r="V30" i="53"/>
  <c r="T30" i="53"/>
  <c r="R30" i="53"/>
  <c r="W32" i="53"/>
  <c r="U32" i="53"/>
  <c r="S32" i="53"/>
  <c r="Q32" i="53"/>
  <c r="X32" i="53"/>
  <c r="V32" i="53"/>
  <c r="T32" i="53"/>
  <c r="R32" i="53"/>
  <c r="W34" i="53"/>
  <c r="U34" i="53"/>
  <c r="S34" i="53"/>
  <c r="Q34" i="53"/>
  <c r="X34" i="53"/>
  <c r="V34" i="53"/>
  <c r="T34" i="53"/>
  <c r="R34" i="53"/>
  <c r="W36" i="53"/>
  <c r="U36" i="53"/>
  <c r="S36" i="53"/>
  <c r="Q36" i="53"/>
  <c r="X36" i="53"/>
  <c r="V36" i="53"/>
  <c r="T36" i="53"/>
  <c r="R36" i="53"/>
  <c r="W38" i="53"/>
  <c r="U38" i="53"/>
  <c r="S38" i="53"/>
  <c r="Q38" i="53"/>
  <c r="X38" i="53"/>
  <c r="V38" i="53"/>
  <c r="T38" i="53"/>
  <c r="R38" i="53"/>
  <c r="W40" i="53"/>
  <c r="U40" i="53"/>
  <c r="S40" i="53"/>
  <c r="Q40" i="53"/>
  <c r="X40" i="53"/>
  <c r="V40" i="53"/>
  <c r="T40" i="53"/>
  <c r="R40" i="53"/>
  <c r="W42" i="53"/>
  <c r="U42" i="53"/>
  <c r="S42" i="53"/>
  <c r="Q42" i="53"/>
  <c r="X42" i="53"/>
  <c r="V42" i="53"/>
  <c r="T42" i="53"/>
  <c r="R42" i="53"/>
  <c r="W44" i="53"/>
  <c r="U44" i="53"/>
  <c r="S44" i="53"/>
  <c r="Q44" i="53"/>
  <c r="X44" i="53"/>
  <c r="V44" i="53"/>
  <c r="T44" i="53"/>
  <c r="R44" i="53"/>
  <c r="W5" i="54"/>
  <c r="U5" i="54"/>
  <c r="S5" i="54"/>
  <c r="Q5" i="54"/>
  <c r="X5" i="54"/>
  <c r="V5" i="54"/>
  <c r="T5" i="54"/>
  <c r="R5" i="54"/>
  <c r="W7" i="54"/>
  <c r="U7" i="54"/>
  <c r="S7" i="54"/>
  <c r="Q7" i="54"/>
  <c r="X7" i="54"/>
  <c r="V7" i="54"/>
  <c r="T7" i="54"/>
  <c r="R7" i="54"/>
  <c r="W9" i="54"/>
  <c r="U9" i="54"/>
  <c r="S9" i="54"/>
  <c r="Q9" i="54"/>
  <c r="X9" i="54"/>
  <c r="V9" i="54"/>
  <c r="T9" i="54"/>
  <c r="R9" i="54"/>
  <c r="W11" i="54"/>
  <c r="U11" i="54"/>
  <c r="S11" i="54"/>
  <c r="Q11" i="54"/>
  <c r="X11" i="54"/>
  <c r="V11" i="54"/>
  <c r="T11" i="54"/>
  <c r="R11" i="54"/>
  <c r="W13" i="54"/>
  <c r="U13" i="54"/>
  <c r="S13" i="54"/>
  <c r="Q13" i="54"/>
  <c r="X13" i="54"/>
  <c r="V13" i="54"/>
  <c r="T13" i="54"/>
  <c r="R13" i="54"/>
  <c r="W15" i="54"/>
  <c r="U15" i="54"/>
  <c r="S15" i="54"/>
  <c r="Q15" i="54"/>
  <c r="X15" i="54"/>
  <c r="V15" i="54"/>
  <c r="T15" i="54"/>
  <c r="R15" i="54"/>
  <c r="W17" i="54"/>
  <c r="U17" i="54"/>
  <c r="S17" i="54"/>
  <c r="Q17" i="54"/>
  <c r="X17" i="54"/>
  <c r="V17" i="54"/>
  <c r="T17" i="54"/>
  <c r="R17" i="54"/>
  <c r="W19" i="54"/>
  <c r="U19" i="54"/>
  <c r="S19" i="54"/>
  <c r="Q19" i="54"/>
  <c r="X19" i="54"/>
  <c r="V19" i="54"/>
  <c r="T19" i="54"/>
  <c r="R19" i="54"/>
  <c r="W21" i="54"/>
  <c r="U21" i="54"/>
  <c r="S21" i="54"/>
  <c r="Q21" i="54"/>
  <c r="X21" i="54"/>
  <c r="V21" i="54"/>
  <c r="T21" i="54"/>
  <c r="R21" i="54"/>
  <c r="W23" i="54"/>
  <c r="U23" i="54"/>
  <c r="S23" i="54"/>
  <c r="Q23" i="54"/>
  <c r="X23" i="54"/>
  <c r="V23" i="54"/>
  <c r="T23" i="54"/>
  <c r="R23" i="54"/>
  <c r="W25" i="54"/>
  <c r="U25" i="54"/>
  <c r="S25" i="54"/>
  <c r="Q25" i="54"/>
  <c r="X25" i="54"/>
  <c r="V25" i="54"/>
  <c r="T25" i="54"/>
  <c r="R25" i="54"/>
  <c r="W27" i="54"/>
  <c r="U27" i="54"/>
  <c r="S27" i="54"/>
  <c r="Q27" i="54"/>
  <c r="X27" i="54"/>
  <c r="V27" i="54"/>
  <c r="T27" i="54"/>
  <c r="R27" i="54"/>
  <c r="W29" i="54"/>
  <c r="U29" i="54"/>
  <c r="S29" i="54"/>
  <c r="Q29" i="54"/>
  <c r="X29" i="54"/>
  <c r="V29" i="54"/>
  <c r="T29" i="54"/>
  <c r="R29" i="54"/>
  <c r="W31" i="54"/>
  <c r="U31" i="54"/>
  <c r="S31" i="54"/>
  <c r="Q31" i="54"/>
  <c r="X31" i="54"/>
  <c r="V31" i="54"/>
  <c r="T31" i="54"/>
  <c r="R31" i="54"/>
  <c r="W33" i="54"/>
  <c r="U33" i="54"/>
  <c r="S33" i="54"/>
  <c r="Q33" i="54"/>
  <c r="X33" i="54"/>
  <c r="V33" i="54"/>
  <c r="T33" i="54"/>
  <c r="R33" i="54"/>
  <c r="W35" i="54"/>
  <c r="U35" i="54"/>
  <c r="S35" i="54"/>
  <c r="Q35" i="54"/>
  <c r="X35" i="54"/>
  <c r="V35" i="54"/>
  <c r="T35" i="54"/>
  <c r="R35" i="54"/>
  <c r="W37" i="54"/>
  <c r="U37" i="54"/>
  <c r="S37" i="54"/>
  <c r="Q37" i="54"/>
  <c r="X37" i="54"/>
  <c r="V37" i="54"/>
  <c r="T37" i="54"/>
  <c r="R37" i="54"/>
  <c r="W39" i="54"/>
  <c r="U39" i="54"/>
  <c r="S39" i="54"/>
  <c r="Q39" i="54"/>
  <c r="X39" i="54"/>
  <c r="V39" i="54"/>
  <c r="T39" i="54"/>
  <c r="R39" i="54"/>
  <c r="W41" i="54"/>
  <c r="U41" i="54"/>
  <c r="S41" i="54"/>
  <c r="Q41" i="54"/>
  <c r="X41" i="54"/>
  <c r="V41" i="54"/>
  <c r="T41" i="54"/>
  <c r="R41" i="54"/>
  <c r="W43" i="54"/>
  <c r="U43" i="54"/>
  <c r="S43" i="54"/>
  <c r="Q43" i="54"/>
  <c r="X43" i="54"/>
  <c r="V43" i="54"/>
  <c r="T43" i="54"/>
  <c r="R43" i="54"/>
  <c r="X4" i="46"/>
  <c r="T4" i="46"/>
  <c r="W4" i="46"/>
  <c r="U4" i="46"/>
  <c r="W6" i="46"/>
  <c r="U6" i="46"/>
  <c r="X6" i="46"/>
  <c r="T6" i="46"/>
  <c r="W8" i="46"/>
  <c r="U8" i="46"/>
  <c r="X8" i="46"/>
  <c r="T8" i="46"/>
  <c r="W10" i="46"/>
  <c r="U10" i="46"/>
  <c r="X10" i="46"/>
  <c r="T10" i="46"/>
  <c r="W12" i="46"/>
  <c r="U12" i="46"/>
  <c r="X12" i="46"/>
  <c r="T12" i="46"/>
  <c r="W14" i="46"/>
  <c r="U14" i="46"/>
  <c r="X14" i="46"/>
  <c r="T14" i="46"/>
  <c r="W16" i="46"/>
  <c r="U16" i="46"/>
  <c r="X16" i="46"/>
  <c r="T16" i="46"/>
  <c r="W18" i="46"/>
  <c r="U18" i="46"/>
  <c r="X18" i="46"/>
  <c r="T18" i="46"/>
  <c r="W20" i="46"/>
  <c r="U20" i="46"/>
  <c r="X20" i="46"/>
  <c r="T20" i="46"/>
  <c r="W22" i="46"/>
  <c r="U22" i="46"/>
  <c r="X22" i="46"/>
  <c r="T22" i="46"/>
  <c r="W24" i="46"/>
  <c r="U24" i="46"/>
  <c r="X24" i="46"/>
  <c r="T24" i="46"/>
  <c r="W26" i="46"/>
  <c r="U26" i="46"/>
  <c r="X26" i="46"/>
  <c r="T26" i="46"/>
  <c r="W28" i="46"/>
  <c r="U28" i="46"/>
  <c r="X28" i="46"/>
  <c r="T28" i="46"/>
  <c r="W30" i="46"/>
  <c r="U30" i="46"/>
  <c r="X30" i="46"/>
  <c r="T30" i="46"/>
  <c r="W32" i="46"/>
  <c r="U32" i="46"/>
  <c r="X32" i="46"/>
  <c r="T32" i="46"/>
  <c r="W34" i="46"/>
  <c r="U34" i="46"/>
  <c r="X34" i="46"/>
  <c r="T34" i="46"/>
  <c r="W36" i="46"/>
  <c r="U36" i="46"/>
  <c r="X36" i="46"/>
  <c r="T36" i="46"/>
  <c r="W38" i="46"/>
  <c r="U38" i="46"/>
  <c r="X38" i="46"/>
  <c r="T38" i="46"/>
  <c r="W40" i="46"/>
  <c r="U40" i="46"/>
  <c r="X40" i="46"/>
  <c r="T40" i="46"/>
  <c r="W42" i="46"/>
  <c r="U42" i="46"/>
  <c r="X42" i="46"/>
  <c r="T42" i="46"/>
  <c r="W44" i="46"/>
  <c r="U44" i="46"/>
  <c r="X44" i="46"/>
  <c r="T44" i="46"/>
  <c r="W32" i="54"/>
  <c r="U32" i="54"/>
  <c r="S32" i="54"/>
  <c r="Q32" i="54"/>
  <c r="X32" i="54"/>
  <c r="V32" i="54"/>
  <c r="T32" i="54"/>
  <c r="R32" i="54"/>
  <c r="W34" i="54"/>
  <c r="U34" i="54"/>
  <c r="S34" i="54"/>
  <c r="Q34" i="54"/>
  <c r="X34" i="54"/>
  <c r="V34" i="54"/>
  <c r="T34" i="54"/>
  <c r="R34" i="54"/>
  <c r="W36" i="54"/>
  <c r="U36" i="54"/>
  <c r="S36" i="54"/>
  <c r="Q36" i="54"/>
  <c r="X36" i="54"/>
  <c r="V36" i="54"/>
  <c r="T36" i="54"/>
  <c r="R36" i="54"/>
  <c r="W38" i="54"/>
  <c r="U38" i="54"/>
  <c r="S38" i="54"/>
  <c r="Q38" i="54"/>
  <c r="X38" i="54"/>
  <c r="V38" i="54"/>
  <c r="T38" i="54"/>
  <c r="R38" i="54"/>
  <c r="W40" i="54"/>
  <c r="U40" i="54"/>
  <c r="S40" i="54"/>
  <c r="Q40" i="54"/>
  <c r="X40" i="54"/>
  <c r="V40" i="54"/>
  <c r="T40" i="54"/>
  <c r="R40" i="54"/>
  <c r="W42" i="54"/>
  <c r="U42" i="54"/>
  <c r="S42" i="54"/>
  <c r="Q42" i="54"/>
  <c r="X42" i="54"/>
  <c r="V42" i="54"/>
  <c r="T42" i="54"/>
  <c r="R42" i="54"/>
  <c r="W44" i="54"/>
  <c r="U44" i="54"/>
  <c r="S44" i="54"/>
  <c r="Q44" i="54"/>
  <c r="X44" i="54"/>
  <c r="V44" i="54"/>
  <c r="T44" i="54"/>
  <c r="R44" i="54"/>
  <c r="W5" i="46"/>
  <c r="U5" i="46"/>
  <c r="X5" i="46"/>
  <c r="T5" i="46"/>
  <c r="W7" i="46"/>
  <c r="U7" i="46"/>
  <c r="X7" i="46"/>
  <c r="T7" i="46"/>
  <c r="W9" i="46"/>
  <c r="U9" i="46"/>
  <c r="X9" i="46"/>
  <c r="T9" i="46"/>
  <c r="W11" i="46"/>
  <c r="U11" i="46"/>
  <c r="X11" i="46"/>
  <c r="T11" i="46"/>
  <c r="W13" i="46"/>
  <c r="U13" i="46"/>
  <c r="X13" i="46"/>
  <c r="T13" i="46"/>
  <c r="W15" i="46"/>
  <c r="U15" i="46"/>
  <c r="X15" i="46"/>
  <c r="T15" i="46"/>
  <c r="W17" i="46"/>
  <c r="U17" i="46"/>
  <c r="X17" i="46"/>
  <c r="T17" i="46"/>
  <c r="W19" i="46"/>
  <c r="U19" i="46"/>
  <c r="X19" i="46"/>
  <c r="T19" i="46"/>
  <c r="W21" i="46"/>
  <c r="U21" i="46"/>
  <c r="X21" i="46"/>
  <c r="T21" i="46"/>
  <c r="W23" i="46"/>
  <c r="U23" i="46"/>
  <c r="X23" i="46"/>
  <c r="T23" i="46"/>
  <c r="W25" i="46"/>
  <c r="U25" i="46"/>
  <c r="X25" i="46"/>
  <c r="T25" i="46"/>
  <c r="W27" i="46"/>
  <c r="U27" i="46"/>
  <c r="X27" i="46"/>
  <c r="T27" i="46"/>
  <c r="W29" i="46"/>
  <c r="U29" i="46"/>
  <c r="X29" i="46"/>
  <c r="T29" i="46"/>
  <c r="W31" i="46"/>
  <c r="U31" i="46"/>
  <c r="X31" i="46"/>
  <c r="T31" i="46"/>
  <c r="W33" i="46"/>
  <c r="U33" i="46"/>
  <c r="X33" i="46"/>
  <c r="T33" i="46"/>
  <c r="W35" i="46"/>
  <c r="U35" i="46"/>
  <c r="X35" i="46"/>
  <c r="T35" i="46"/>
  <c r="W37" i="46"/>
  <c r="U37" i="46"/>
  <c r="X37" i="46"/>
  <c r="T37" i="46"/>
  <c r="W39" i="46"/>
  <c r="U39" i="46"/>
  <c r="X39" i="46"/>
  <c r="T39" i="46"/>
  <c r="W41" i="46"/>
  <c r="U41" i="46"/>
  <c r="X41" i="46"/>
  <c r="T41" i="46"/>
  <c r="W43" i="46"/>
  <c r="U43" i="46"/>
  <c r="X43" i="46"/>
  <c r="T43" i="46"/>
  <c r="W4" i="55"/>
  <c r="U4" i="55"/>
  <c r="X4" i="55"/>
  <c r="V4" i="55"/>
  <c r="T4" i="55"/>
  <c r="R4" i="55"/>
  <c r="W6" i="55"/>
  <c r="U6" i="55"/>
  <c r="X6" i="55"/>
  <c r="V6" i="55"/>
  <c r="T6" i="55"/>
  <c r="R6" i="55"/>
  <c r="W8" i="55"/>
  <c r="U8" i="55"/>
  <c r="X8" i="55"/>
  <c r="V8" i="55"/>
  <c r="T8" i="55"/>
  <c r="R8" i="55"/>
  <c r="W10" i="55"/>
  <c r="U10" i="55"/>
  <c r="X10" i="55"/>
  <c r="V10" i="55"/>
  <c r="T10" i="55"/>
  <c r="R10" i="55"/>
  <c r="W12" i="55"/>
  <c r="U12" i="55"/>
  <c r="X12" i="55"/>
  <c r="V12" i="55"/>
  <c r="T12" i="55"/>
  <c r="R12" i="55"/>
  <c r="W14" i="55"/>
  <c r="U14" i="55"/>
  <c r="X14" i="55"/>
  <c r="V14" i="55"/>
  <c r="T14" i="55"/>
  <c r="R14" i="55"/>
  <c r="W16" i="55"/>
  <c r="U16" i="55"/>
  <c r="X16" i="55"/>
  <c r="V16" i="55"/>
  <c r="T16" i="55"/>
  <c r="R16" i="55"/>
  <c r="W18" i="55"/>
  <c r="U18" i="55"/>
  <c r="X18" i="55"/>
  <c r="V18" i="55"/>
  <c r="T18" i="55"/>
  <c r="R18" i="55"/>
  <c r="W20" i="55"/>
  <c r="U20" i="55"/>
  <c r="X20" i="55"/>
  <c r="V20" i="55"/>
  <c r="T20" i="55"/>
  <c r="R20" i="55"/>
  <c r="W22" i="55"/>
  <c r="U22" i="55"/>
  <c r="X22" i="55"/>
  <c r="V22" i="55"/>
  <c r="T22" i="55"/>
  <c r="R22" i="55"/>
  <c r="W24" i="55"/>
  <c r="U24" i="55"/>
  <c r="X24" i="55"/>
  <c r="V24" i="55"/>
  <c r="T24" i="55"/>
  <c r="R24" i="55"/>
  <c r="W26" i="55"/>
  <c r="U26" i="55"/>
  <c r="X26" i="55"/>
  <c r="V26" i="55"/>
  <c r="T26" i="55"/>
  <c r="R26" i="55"/>
  <c r="W28" i="55"/>
  <c r="U28" i="55"/>
  <c r="X28" i="55"/>
  <c r="V28" i="55"/>
  <c r="T28" i="55"/>
  <c r="R28" i="55"/>
  <c r="W30" i="55"/>
  <c r="U30" i="55"/>
  <c r="X30" i="55"/>
  <c r="V30" i="55"/>
  <c r="T30" i="55"/>
  <c r="R30" i="55"/>
  <c r="W32" i="55"/>
  <c r="U32" i="55"/>
  <c r="X32" i="55"/>
  <c r="V32" i="55"/>
  <c r="T32" i="55"/>
  <c r="R32" i="55"/>
  <c r="W34" i="55"/>
  <c r="U34" i="55"/>
  <c r="X34" i="55"/>
  <c r="V34" i="55"/>
  <c r="T34" i="55"/>
  <c r="R34" i="55"/>
  <c r="W36" i="55"/>
  <c r="U36" i="55"/>
  <c r="X36" i="55"/>
  <c r="V36" i="55"/>
  <c r="T36" i="55"/>
  <c r="R36" i="55"/>
  <c r="W38" i="55"/>
  <c r="U38" i="55"/>
  <c r="X38" i="55"/>
  <c r="V38" i="55"/>
  <c r="T38" i="55"/>
  <c r="R38" i="55"/>
  <c r="W40" i="55"/>
  <c r="U40" i="55"/>
  <c r="X40" i="55"/>
  <c r="V40" i="55"/>
  <c r="T40" i="55"/>
  <c r="R40" i="55"/>
  <c r="W42" i="55"/>
  <c r="U42" i="55"/>
  <c r="X42" i="55"/>
  <c r="V42" i="55"/>
  <c r="T42" i="55"/>
  <c r="R42" i="55"/>
  <c r="W44" i="55"/>
  <c r="U44" i="55"/>
  <c r="X44" i="55"/>
  <c r="V44" i="55"/>
  <c r="T44" i="55"/>
  <c r="R44" i="55"/>
  <c r="W5" i="47"/>
  <c r="U5" i="47"/>
  <c r="X5" i="47"/>
  <c r="T5" i="47"/>
  <c r="W7" i="47"/>
  <c r="U7" i="47"/>
  <c r="X7" i="47"/>
  <c r="T7" i="47"/>
  <c r="W9" i="47"/>
  <c r="U9" i="47"/>
  <c r="X9" i="47"/>
  <c r="T9" i="47"/>
  <c r="W11" i="47"/>
  <c r="U11" i="47"/>
  <c r="X11" i="47"/>
  <c r="T11" i="47"/>
  <c r="W13" i="47"/>
  <c r="U13" i="47"/>
  <c r="X13" i="47"/>
  <c r="T13" i="47"/>
  <c r="W15" i="47"/>
  <c r="U15" i="47"/>
  <c r="X15" i="47"/>
  <c r="T15" i="47"/>
  <c r="W17" i="47"/>
  <c r="U17" i="47"/>
  <c r="X17" i="47"/>
  <c r="T17" i="47"/>
  <c r="W19" i="47"/>
  <c r="U19" i="47"/>
  <c r="X19" i="47"/>
  <c r="T19" i="47"/>
  <c r="W21" i="47"/>
  <c r="U21" i="47"/>
  <c r="X21" i="47"/>
  <c r="T21" i="47"/>
  <c r="W23" i="47"/>
  <c r="U23" i="47"/>
  <c r="X23" i="47"/>
  <c r="T23" i="47"/>
  <c r="W25" i="47"/>
  <c r="U25" i="47"/>
  <c r="X25" i="47"/>
  <c r="T25" i="47"/>
  <c r="W27" i="47"/>
  <c r="U27" i="47"/>
  <c r="X27" i="47"/>
  <c r="T27" i="47"/>
  <c r="W29" i="47"/>
  <c r="U29" i="47"/>
  <c r="X29" i="47"/>
  <c r="T29" i="47"/>
  <c r="W31" i="47"/>
  <c r="U31" i="47"/>
  <c r="X31" i="47"/>
  <c r="T31" i="47"/>
  <c r="W33" i="47"/>
  <c r="U33" i="47"/>
  <c r="X33" i="47"/>
  <c r="T33" i="47"/>
  <c r="W35" i="47"/>
  <c r="U35" i="47"/>
  <c r="X35" i="47"/>
  <c r="T35" i="47"/>
  <c r="W37" i="47"/>
  <c r="U37" i="47"/>
  <c r="X37" i="47"/>
  <c r="T37" i="47"/>
  <c r="W39" i="47"/>
  <c r="U39" i="47"/>
  <c r="X39" i="47"/>
  <c r="T39" i="47"/>
  <c r="W41" i="47"/>
  <c r="U41" i="47"/>
  <c r="X41" i="47"/>
  <c r="T41" i="47"/>
  <c r="W43" i="47"/>
  <c r="U43" i="47"/>
  <c r="X43" i="47"/>
  <c r="T43" i="47"/>
  <c r="W4" i="22"/>
  <c r="U4" i="22"/>
  <c r="S4" i="22"/>
  <c r="Q4" i="22"/>
  <c r="X4" i="22"/>
  <c r="V4" i="22"/>
  <c r="T4" i="22"/>
  <c r="R4" i="22"/>
  <c r="W6" i="22"/>
  <c r="U6" i="22"/>
  <c r="S6" i="22"/>
  <c r="Q6" i="22"/>
  <c r="X6" i="22"/>
  <c r="V6" i="22"/>
  <c r="T6" i="22"/>
  <c r="R6" i="22"/>
  <c r="W8" i="22"/>
  <c r="U8" i="22"/>
  <c r="S8" i="22"/>
  <c r="Q8" i="22"/>
  <c r="X8" i="22"/>
  <c r="V8" i="22"/>
  <c r="T8" i="22"/>
  <c r="R8" i="22"/>
  <c r="W10" i="22"/>
  <c r="U10" i="22"/>
  <c r="S10" i="22"/>
  <c r="Q10" i="22"/>
  <c r="X10" i="22"/>
  <c r="V10" i="22"/>
  <c r="T10" i="22"/>
  <c r="R10" i="22"/>
  <c r="W12" i="22"/>
  <c r="U12" i="22"/>
  <c r="S12" i="22"/>
  <c r="Q12" i="22"/>
  <c r="X12" i="22"/>
  <c r="V12" i="22"/>
  <c r="T12" i="22"/>
  <c r="R12" i="22"/>
  <c r="W14" i="22"/>
  <c r="U14" i="22"/>
  <c r="S14" i="22"/>
  <c r="Q14" i="22"/>
  <c r="X14" i="22"/>
  <c r="V14" i="22"/>
  <c r="T14" i="22"/>
  <c r="R14" i="22"/>
  <c r="W16" i="22"/>
  <c r="U16" i="22"/>
  <c r="S16" i="22"/>
  <c r="Q16" i="22"/>
  <c r="X16" i="22"/>
  <c r="V16" i="22"/>
  <c r="T16" i="22"/>
  <c r="R16" i="22"/>
  <c r="W18" i="22"/>
  <c r="U18" i="22"/>
  <c r="S18" i="22"/>
  <c r="Q18" i="22"/>
  <c r="X18" i="22"/>
  <c r="V18" i="22"/>
  <c r="T18" i="22"/>
  <c r="R18" i="22"/>
  <c r="W20" i="22"/>
  <c r="U20" i="22"/>
  <c r="S20" i="22"/>
  <c r="Q20" i="22"/>
  <c r="X20" i="22"/>
  <c r="V20" i="22"/>
  <c r="T20" i="22"/>
  <c r="R20" i="22"/>
  <c r="W22" i="22"/>
  <c r="U22" i="22"/>
  <c r="S22" i="22"/>
  <c r="Q22" i="22"/>
  <c r="X22" i="22"/>
  <c r="V22" i="22"/>
  <c r="T22" i="22"/>
  <c r="R22" i="22"/>
  <c r="W24" i="22"/>
  <c r="U24" i="22"/>
  <c r="S24" i="22"/>
  <c r="Q24" i="22"/>
  <c r="X24" i="22"/>
  <c r="V24" i="22"/>
  <c r="T24" i="22"/>
  <c r="R24" i="22"/>
  <c r="W26" i="22"/>
  <c r="U26" i="22"/>
  <c r="S26" i="22"/>
  <c r="Q26" i="22"/>
  <c r="X26" i="22"/>
  <c r="V26" i="22"/>
  <c r="T26" i="22"/>
  <c r="R26" i="22"/>
  <c r="W28" i="22"/>
  <c r="U28" i="22"/>
  <c r="S28" i="22"/>
  <c r="Q28" i="22"/>
  <c r="X28" i="22"/>
  <c r="V28" i="22"/>
  <c r="T28" i="22"/>
  <c r="R28" i="22"/>
  <c r="W30" i="22"/>
  <c r="U30" i="22"/>
  <c r="S30" i="22"/>
  <c r="Q30" i="22"/>
  <c r="X30" i="22"/>
  <c r="V30" i="22"/>
  <c r="T30" i="22"/>
  <c r="R30" i="22"/>
  <c r="W32" i="22"/>
  <c r="U32" i="22"/>
  <c r="S32" i="22"/>
  <c r="Q32" i="22"/>
  <c r="X32" i="22"/>
  <c r="V32" i="22"/>
  <c r="T32" i="22"/>
  <c r="R32" i="22"/>
  <c r="W34" i="22"/>
  <c r="U34" i="22"/>
  <c r="S34" i="22"/>
  <c r="Q34" i="22"/>
  <c r="X34" i="22"/>
  <c r="V34" i="22"/>
  <c r="T34" i="22"/>
  <c r="R34" i="22"/>
  <c r="W36" i="22"/>
  <c r="U36" i="22"/>
  <c r="S36" i="22"/>
  <c r="Q36" i="22"/>
  <c r="X36" i="22"/>
  <c r="V36" i="22"/>
  <c r="T36" i="22"/>
  <c r="R36" i="22"/>
  <c r="W38" i="22"/>
  <c r="U38" i="22"/>
  <c r="S38" i="22"/>
  <c r="Q38" i="22"/>
  <c r="X38" i="22"/>
  <c r="V38" i="22"/>
  <c r="T38" i="22"/>
  <c r="R38" i="22"/>
  <c r="W40" i="22"/>
  <c r="U40" i="22"/>
  <c r="S40" i="22"/>
  <c r="Q40" i="22"/>
  <c r="X40" i="22"/>
  <c r="V40" i="22"/>
  <c r="T40" i="22"/>
  <c r="R40" i="22"/>
  <c r="W42" i="22"/>
  <c r="U42" i="22"/>
  <c r="S42" i="22"/>
  <c r="Q42" i="22"/>
  <c r="X42" i="22"/>
  <c r="V42" i="22"/>
  <c r="T42" i="22"/>
  <c r="R42" i="22"/>
  <c r="W44" i="22"/>
  <c r="U44" i="22"/>
  <c r="S44" i="22"/>
  <c r="Q44" i="22"/>
  <c r="X44" i="22"/>
  <c r="V44" i="22"/>
  <c r="T44" i="22"/>
  <c r="R44" i="22"/>
  <c r="W5" i="23"/>
  <c r="U5" i="23"/>
  <c r="S5" i="23"/>
  <c r="Q5" i="23"/>
  <c r="X5" i="23"/>
  <c r="V5" i="23"/>
  <c r="T5" i="23"/>
  <c r="R5" i="23"/>
  <c r="W7" i="23"/>
  <c r="U7" i="23"/>
  <c r="S7" i="23"/>
  <c r="Q7" i="23"/>
  <c r="X7" i="23"/>
  <c r="V7" i="23"/>
  <c r="T7" i="23"/>
  <c r="R7" i="23"/>
  <c r="W9" i="23"/>
  <c r="U9" i="23"/>
  <c r="S9" i="23"/>
  <c r="Q9" i="23"/>
  <c r="X9" i="23"/>
  <c r="V9" i="23"/>
  <c r="T9" i="23"/>
  <c r="R9" i="23"/>
  <c r="W11" i="23"/>
  <c r="U11" i="23"/>
  <c r="S11" i="23"/>
  <c r="X11" i="23"/>
  <c r="V11" i="23"/>
  <c r="T11" i="23"/>
  <c r="R11" i="23"/>
  <c r="W13" i="23"/>
  <c r="U13" i="23"/>
  <c r="S13" i="23"/>
  <c r="Q13" i="23"/>
  <c r="X13" i="23"/>
  <c r="V13" i="23"/>
  <c r="T13" i="23"/>
  <c r="R13" i="23"/>
  <c r="W15" i="23"/>
  <c r="U15" i="23"/>
  <c r="S15" i="23"/>
  <c r="Q15" i="23"/>
  <c r="X15" i="23"/>
  <c r="V15" i="23"/>
  <c r="T15" i="23"/>
  <c r="R15" i="23"/>
  <c r="W17" i="23"/>
  <c r="U17" i="23"/>
  <c r="S17" i="23"/>
  <c r="Q17" i="23"/>
  <c r="X17" i="23"/>
  <c r="V17" i="23"/>
  <c r="T17" i="23"/>
  <c r="R17" i="23"/>
  <c r="W19" i="23"/>
  <c r="U19" i="23"/>
  <c r="S19" i="23"/>
  <c r="Q19" i="23"/>
  <c r="X19" i="23"/>
  <c r="V19" i="23"/>
  <c r="T19" i="23"/>
  <c r="R19" i="23"/>
  <c r="W21" i="23"/>
  <c r="U21" i="23"/>
  <c r="S21" i="23"/>
  <c r="Q21" i="23"/>
  <c r="X21" i="23"/>
  <c r="V21" i="23"/>
  <c r="T21" i="23"/>
  <c r="R21" i="23"/>
  <c r="W23" i="23"/>
  <c r="U23" i="23"/>
  <c r="S23" i="23"/>
  <c r="Q23" i="23"/>
  <c r="X23" i="23"/>
  <c r="V23" i="23"/>
  <c r="T23" i="23"/>
  <c r="R23" i="23"/>
  <c r="W25" i="23"/>
  <c r="U25" i="23"/>
  <c r="S25" i="23"/>
  <c r="Q25" i="23"/>
  <c r="X25" i="23"/>
  <c r="V25" i="23"/>
  <c r="T25" i="23"/>
  <c r="R25" i="23"/>
  <c r="W27" i="23"/>
  <c r="U27" i="23"/>
  <c r="S27" i="23"/>
  <c r="Q27" i="23"/>
  <c r="X27" i="23"/>
  <c r="V27" i="23"/>
  <c r="T27" i="23"/>
  <c r="R27" i="23"/>
  <c r="W29" i="23"/>
  <c r="U29" i="23"/>
  <c r="S29" i="23"/>
  <c r="Q29" i="23"/>
  <c r="X29" i="23"/>
  <c r="V29" i="23"/>
  <c r="T29" i="23"/>
  <c r="R29" i="23"/>
  <c r="W31" i="23"/>
  <c r="U31" i="23"/>
  <c r="S31" i="23"/>
  <c r="Q31" i="23"/>
  <c r="X31" i="23"/>
  <c r="V31" i="23"/>
  <c r="T31" i="23"/>
  <c r="R31" i="23"/>
  <c r="W33" i="23"/>
  <c r="U33" i="23"/>
  <c r="S33" i="23"/>
  <c r="Q33" i="23"/>
  <c r="X33" i="23"/>
  <c r="V33" i="23"/>
  <c r="T33" i="23"/>
  <c r="R33" i="23"/>
  <c r="W35" i="23"/>
  <c r="U35" i="23"/>
  <c r="S35" i="23"/>
  <c r="Q35" i="23"/>
  <c r="X35" i="23"/>
  <c r="V35" i="23"/>
  <c r="T35" i="23"/>
  <c r="R35" i="23"/>
  <c r="W37" i="23"/>
  <c r="U37" i="23"/>
  <c r="S37" i="23"/>
  <c r="Q37" i="23"/>
  <c r="X37" i="23"/>
  <c r="V37" i="23"/>
  <c r="T37" i="23"/>
  <c r="R37" i="23"/>
  <c r="W39" i="23"/>
  <c r="U39" i="23"/>
  <c r="S39" i="23"/>
  <c r="Q39" i="23"/>
  <c r="X39" i="23"/>
  <c r="V39" i="23"/>
  <c r="T39" i="23"/>
  <c r="R39" i="23"/>
  <c r="W41" i="23"/>
  <c r="U41" i="23"/>
  <c r="S41" i="23"/>
  <c r="Q41" i="23"/>
  <c r="X41" i="23"/>
  <c r="V41" i="23"/>
  <c r="T41" i="23"/>
  <c r="R41" i="23"/>
  <c r="W43" i="23"/>
  <c r="U43" i="23"/>
  <c r="S43" i="23"/>
  <c r="Q43" i="23"/>
  <c r="X43" i="23"/>
  <c r="V43" i="23"/>
  <c r="T43" i="23"/>
  <c r="R43" i="23"/>
  <c r="W4" i="24"/>
  <c r="U4" i="24"/>
  <c r="S4" i="24"/>
  <c r="X4" i="24"/>
  <c r="V4" i="24"/>
  <c r="T4" i="24"/>
  <c r="R4" i="24"/>
  <c r="W6" i="24"/>
  <c r="U6" i="24"/>
  <c r="S6" i="24"/>
  <c r="X6" i="24"/>
  <c r="V6" i="24"/>
  <c r="T6" i="24"/>
  <c r="W8" i="24"/>
  <c r="U8" i="24"/>
  <c r="S8" i="24"/>
  <c r="Q8" i="24"/>
  <c r="X8" i="24"/>
  <c r="V8" i="24"/>
  <c r="T8" i="24"/>
  <c r="R8" i="24"/>
  <c r="W10" i="24"/>
  <c r="U10" i="24"/>
  <c r="S10" i="24"/>
  <c r="Q10" i="24"/>
  <c r="X10" i="24"/>
  <c r="V10" i="24"/>
  <c r="T10" i="24"/>
  <c r="R10" i="24"/>
  <c r="W12" i="24"/>
  <c r="U12" i="24"/>
  <c r="S12" i="24"/>
  <c r="X12" i="24"/>
  <c r="V12" i="24"/>
  <c r="T12" i="24"/>
  <c r="R12" i="24"/>
  <c r="W14" i="24"/>
  <c r="U14" i="24"/>
  <c r="S14" i="24"/>
  <c r="X14" i="24"/>
  <c r="V14" i="24"/>
  <c r="T14" i="24"/>
  <c r="R14" i="24"/>
  <c r="W16" i="24"/>
  <c r="U16" i="24"/>
  <c r="S16" i="24"/>
  <c r="Q16" i="24"/>
  <c r="X16" i="24"/>
  <c r="V16" i="24"/>
  <c r="T16" i="24"/>
  <c r="R16" i="24"/>
  <c r="W18" i="24"/>
  <c r="U18" i="24"/>
  <c r="S18" i="24"/>
  <c r="Q18" i="24"/>
  <c r="X18" i="24"/>
  <c r="V18" i="24"/>
  <c r="T18" i="24"/>
  <c r="R18" i="24"/>
  <c r="W20" i="24"/>
  <c r="U20" i="24"/>
  <c r="S20" i="24"/>
  <c r="Q20" i="24"/>
  <c r="X20" i="24"/>
  <c r="V20" i="24"/>
  <c r="T20" i="24"/>
  <c r="R20" i="24"/>
  <c r="W22" i="24"/>
  <c r="U22" i="24"/>
  <c r="S22" i="24"/>
  <c r="Q22" i="24"/>
  <c r="X22" i="24"/>
  <c r="V22" i="24"/>
  <c r="T22" i="24"/>
  <c r="R22" i="24"/>
  <c r="W24" i="24"/>
  <c r="U24" i="24"/>
  <c r="S24" i="24"/>
  <c r="Q24" i="24"/>
  <c r="X24" i="24"/>
  <c r="V24" i="24"/>
  <c r="T24" i="24"/>
  <c r="R24" i="24"/>
  <c r="W26" i="24"/>
  <c r="U26" i="24"/>
  <c r="S26" i="24"/>
  <c r="Q26" i="24"/>
  <c r="X26" i="24"/>
  <c r="V26" i="24"/>
  <c r="T26" i="24"/>
  <c r="R26" i="24"/>
  <c r="W28" i="24"/>
  <c r="U28" i="24"/>
  <c r="S28" i="24"/>
  <c r="Q28" i="24"/>
  <c r="X28" i="24"/>
  <c r="V28" i="24"/>
  <c r="T28" i="24"/>
  <c r="R28" i="24"/>
  <c r="W30" i="24"/>
  <c r="U30" i="24"/>
  <c r="S30" i="24"/>
  <c r="Q30" i="24"/>
  <c r="X30" i="24"/>
  <c r="V30" i="24"/>
  <c r="T30" i="24"/>
  <c r="R30" i="24"/>
  <c r="W32" i="24"/>
  <c r="U32" i="24"/>
  <c r="S32" i="24"/>
  <c r="Q32" i="24"/>
  <c r="X32" i="24"/>
  <c r="V32" i="24"/>
  <c r="T32" i="24"/>
  <c r="R32" i="24"/>
  <c r="W34" i="24"/>
  <c r="U34" i="24"/>
  <c r="S34" i="24"/>
  <c r="Q34" i="24"/>
  <c r="X34" i="24"/>
  <c r="V34" i="24"/>
  <c r="T34" i="24"/>
  <c r="R34" i="24"/>
  <c r="W36" i="24"/>
  <c r="U36" i="24"/>
  <c r="S36" i="24"/>
  <c r="Q36" i="24"/>
  <c r="X36" i="24"/>
  <c r="V36" i="24"/>
  <c r="T36" i="24"/>
  <c r="R36" i="24"/>
  <c r="W38" i="24"/>
  <c r="U38" i="24"/>
  <c r="S38" i="24"/>
  <c r="Q38" i="24"/>
  <c r="X38" i="24"/>
  <c r="V38" i="24"/>
  <c r="T38" i="24"/>
  <c r="R38" i="24"/>
  <c r="W40" i="24"/>
  <c r="U40" i="24"/>
  <c r="S40" i="24"/>
  <c r="Q40" i="24"/>
  <c r="X40" i="24"/>
  <c r="V40" i="24"/>
  <c r="T40" i="24"/>
  <c r="R40" i="24"/>
  <c r="W42" i="24"/>
  <c r="U42" i="24"/>
  <c r="S42" i="24"/>
  <c r="Q42" i="24"/>
  <c r="X42" i="24"/>
  <c r="V42" i="24"/>
  <c r="T42" i="24"/>
  <c r="R42" i="24"/>
  <c r="W44" i="24"/>
  <c r="U44" i="24"/>
  <c r="S44" i="24"/>
  <c r="Q44" i="24"/>
  <c r="X44" i="24"/>
  <c r="V44" i="24"/>
  <c r="T44" i="24"/>
  <c r="R44" i="24"/>
  <c r="W5" i="25"/>
  <c r="U5" i="25"/>
  <c r="S5" i="25"/>
  <c r="Q5" i="25"/>
  <c r="X5" i="25"/>
  <c r="V5" i="25"/>
  <c r="T5" i="25"/>
  <c r="R5" i="25"/>
  <c r="W7" i="25"/>
  <c r="U7" i="25"/>
  <c r="S7" i="25"/>
  <c r="Q7" i="25"/>
  <c r="X7" i="25"/>
  <c r="V7" i="25"/>
  <c r="T7" i="25"/>
  <c r="W9" i="25"/>
  <c r="U9" i="25"/>
  <c r="S9" i="25"/>
  <c r="X9" i="25"/>
  <c r="V9" i="25"/>
  <c r="T9" i="25"/>
  <c r="W11" i="25"/>
  <c r="U11" i="25"/>
  <c r="S11" i="25"/>
  <c r="X11" i="25"/>
  <c r="V11" i="25"/>
  <c r="T11" i="25"/>
  <c r="R11" i="25"/>
  <c r="W13" i="25"/>
  <c r="U13" i="25"/>
  <c r="S13" i="25"/>
  <c r="X13" i="25"/>
  <c r="V13" i="25"/>
  <c r="T13" i="25"/>
  <c r="W15" i="25"/>
  <c r="U15" i="25"/>
  <c r="S15" i="25"/>
  <c r="Q15" i="25"/>
  <c r="X15" i="25"/>
  <c r="V15" i="25"/>
  <c r="T15" i="25"/>
  <c r="W17" i="25"/>
  <c r="U17" i="25"/>
  <c r="S17" i="25"/>
  <c r="Q17" i="25"/>
  <c r="X17" i="25"/>
  <c r="V17" i="25"/>
  <c r="T17" i="25"/>
  <c r="R17" i="25"/>
  <c r="W19" i="25"/>
  <c r="U19" i="25"/>
  <c r="S19" i="25"/>
  <c r="Q19" i="25"/>
  <c r="X19" i="25"/>
  <c r="V19" i="25"/>
  <c r="T19" i="25"/>
  <c r="R19" i="25"/>
  <c r="W21" i="25"/>
  <c r="U21" i="25"/>
  <c r="S21" i="25"/>
  <c r="Q21" i="25"/>
  <c r="X21" i="25"/>
  <c r="V21" i="25"/>
  <c r="T21" i="25"/>
  <c r="R21" i="25"/>
  <c r="W23" i="25"/>
  <c r="U23" i="25"/>
  <c r="S23" i="25"/>
  <c r="Q23" i="25"/>
  <c r="X23" i="25"/>
  <c r="V23" i="25"/>
  <c r="T23" i="25"/>
  <c r="R23" i="25"/>
  <c r="W25" i="25"/>
  <c r="U25" i="25"/>
  <c r="S25" i="25"/>
  <c r="Q25" i="25"/>
  <c r="X25" i="25"/>
  <c r="V25" i="25"/>
  <c r="T25" i="25"/>
  <c r="R25" i="25"/>
  <c r="W27" i="25"/>
  <c r="U27" i="25"/>
  <c r="S27" i="25"/>
  <c r="Q27" i="25"/>
  <c r="X27" i="25"/>
  <c r="V27" i="25"/>
  <c r="T27" i="25"/>
  <c r="R27" i="25"/>
  <c r="W29" i="25"/>
  <c r="U29" i="25"/>
  <c r="S29" i="25"/>
  <c r="Q29" i="25"/>
  <c r="X29" i="25"/>
  <c r="V29" i="25"/>
  <c r="T29" i="25"/>
  <c r="R29" i="25"/>
  <c r="W31" i="25"/>
  <c r="U31" i="25"/>
  <c r="S31" i="25"/>
  <c r="Q31" i="25"/>
  <c r="X31" i="25"/>
  <c r="V31" i="25"/>
  <c r="T31" i="25"/>
  <c r="R31" i="25"/>
  <c r="W33" i="25"/>
  <c r="U33" i="25"/>
  <c r="S33" i="25"/>
  <c r="Q33" i="25"/>
  <c r="X33" i="25"/>
  <c r="V33" i="25"/>
  <c r="T33" i="25"/>
  <c r="R33" i="25"/>
  <c r="W35" i="25"/>
  <c r="U35" i="25"/>
  <c r="S35" i="25"/>
  <c r="Q35" i="25"/>
  <c r="X35" i="25"/>
  <c r="V35" i="25"/>
  <c r="T35" i="25"/>
  <c r="R35" i="25"/>
  <c r="W37" i="25"/>
  <c r="U37" i="25"/>
  <c r="S37" i="25"/>
  <c r="Q37" i="25"/>
  <c r="X37" i="25"/>
  <c r="V37" i="25"/>
  <c r="T37" i="25"/>
  <c r="R37" i="25"/>
  <c r="W39" i="25"/>
  <c r="U39" i="25"/>
  <c r="S39" i="25"/>
  <c r="Q39" i="25"/>
  <c r="X39" i="25"/>
  <c r="V39" i="25"/>
  <c r="T39" i="25"/>
  <c r="R39" i="25"/>
  <c r="W41" i="25"/>
  <c r="U41" i="25"/>
  <c r="S41" i="25"/>
  <c r="Q41" i="25"/>
  <c r="X41" i="25"/>
  <c r="V41" i="25"/>
  <c r="T41" i="25"/>
  <c r="R41" i="25"/>
  <c r="W43" i="25"/>
  <c r="U43" i="25"/>
  <c r="S43" i="25"/>
  <c r="Q43" i="25"/>
  <c r="X43" i="25"/>
  <c r="V43" i="25"/>
  <c r="T43" i="25"/>
  <c r="R43" i="25"/>
  <c r="W4" i="26"/>
  <c r="U4" i="26"/>
  <c r="S4" i="26"/>
  <c r="Q4" i="26"/>
  <c r="X4" i="26"/>
  <c r="V4" i="26"/>
  <c r="T4" i="26"/>
  <c r="W6" i="26"/>
  <c r="U6" i="26"/>
  <c r="S6" i="26"/>
  <c r="Q6" i="26"/>
  <c r="X6" i="26"/>
  <c r="V6" i="26"/>
  <c r="T6" i="26"/>
  <c r="W8" i="26"/>
  <c r="U8" i="26"/>
  <c r="S8" i="26"/>
  <c r="Q8" i="26"/>
  <c r="X8" i="26"/>
  <c r="V8" i="26"/>
  <c r="T8" i="26"/>
  <c r="W10" i="26"/>
  <c r="U10" i="26"/>
  <c r="S10" i="26"/>
  <c r="Q10" i="26"/>
  <c r="X10" i="26"/>
  <c r="V10" i="26"/>
  <c r="T10" i="26"/>
  <c r="R10" i="26"/>
  <c r="W12" i="26"/>
  <c r="U12" i="26"/>
  <c r="S12" i="26"/>
  <c r="X12" i="26"/>
  <c r="V12" i="26"/>
  <c r="T12" i="26"/>
  <c r="R12" i="26"/>
  <c r="W14" i="26"/>
  <c r="U14" i="26"/>
  <c r="S14" i="26"/>
  <c r="X14" i="26"/>
  <c r="V14" i="26"/>
  <c r="T14" i="26"/>
  <c r="R14" i="26"/>
  <c r="W16" i="26"/>
  <c r="U16" i="26"/>
  <c r="S16" i="26"/>
  <c r="Q16" i="26"/>
  <c r="X16" i="26"/>
  <c r="V16" i="26"/>
  <c r="T16" i="26"/>
  <c r="R16" i="26"/>
  <c r="W18" i="26"/>
  <c r="U18" i="26"/>
  <c r="S18" i="26"/>
  <c r="Q18" i="26"/>
  <c r="X18" i="26"/>
  <c r="V18" i="26"/>
  <c r="T18" i="26"/>
  <c r="R18" i="26"/>
  <c r="W20" i="26"/>
  <c r="U20" i="26"/>
  <c r="S20" i="26"/>
  <c r="Q20" i="26"/>
  <c r="X20" i="26"/>
  <c r="V20" i="26"/>
  <c r="T20" i="26"/>
  <c r="R20" i="26"/>
  <c r="W22" i="26"/>
  <c r="U22" i="26"/>
  <c r="S22" i="26"/>
  <c r="Q22" i="26"/>
  <c r="X22" i="26"/>
  <c r="V22" i="26"/>
  <c r="T22" i="26"/>
  <c r="R22" i="26"/>
  <c r="W24" i="26"/>
  <c r="U24" i="26"/>
  <c r="S24" i="26"/>
  <c r="Q24" i="26"/>
  <c r="X24" i="26"/>
  <c r="V24" i="26"/>
  <c r="T24" i="26"/>
  <c r="R24" i="26"/>
  <c r="W26" i="26"/>
  <c r="U26" i="26"/>
  <c r="S26" i="26"/>
  <c r="Q26" i="26"/>
  <c r="X26" i="26"/>
  <c r="V26" i="26"/>
  <c r="T26" i="26"/>
  <c r="R26" i="26"/>
  <c r="W28" i="26"/>
  <c r="U28" i="26"/>
  <c r="S28" i="26"/>
  <c r="Q28" i="26"/>
  <c r="X28" i="26"/>
  <c r="V28" i="26"/>
  <c r="T28" i="26"/>
  <c r="R28" i="26"/>
  <c r="W30" i="26"/>
  <c r="U30" i="26"/>
  <c r="S30" i="26"/>
  <c r="Q30" i="26"/>
  <c r="X30" i="26"/>
  <c r="V30" i="26"/>
  <c r="T30" i="26"/>
  <c r="R30" i="26"/>
  <c r="W32" i="26"/>
  <c r="U32" i="26"/>
  <c r="S32" i="26"/>
  <c r="Q32" i="26"/>
  <c r="X32" i="26"/>
  <c r="V32" i="26"/>
  <c r="T32" i="26"/>
  <c r="R32" i="26"/>
  <c r="W34" i="26"/>
  <c r="U34" i="26"/>
  <c r="S34" i="26"/>
  <c r="Q34" i="26"/>
  <c r="X34" i="26"/>
  <c r="V34" i="26"/>
  <c r="T34" i="26"/>
  <c r="R34" i="26"/>
  <c r="W36" i="26"/>
  <c r="U36" i="26"/>
  <c r="S36" i="26"/>
  <c r="Q36" i="26"/>
  <c r="X36" i="26"/>
  <c r="V36" i="26"/>
  <c r="T36" i="26"/>
  <c r="R36" i="26"/>
  <c r="W38" i="26"/>
  <c r="U38" i="26"/>
  <c r="S38" i="26"/>
  <c r="Q38" i="26"/>
  <c r="X38" i="26"/>
  <c r="V38" i="26"/>
  <c r="T38" i="26"/>
  <c r="R38" i="26"/>
  <c r="W40" i="26"/>
  <c r="U40" i="26"/>
  <c r="S40" i="26"/>
  <c r="Q40" i="26"/>
  <c r="X40" i="26"/>
  <c r="V40" i="26"/>
  <c r="T40" i="26"/>
  <c r="R40" i="26"/>
  <c r="W42" i="26"/>
  <c r="U42" i="26"/>
  <c r="S42" i="26"/>
  <c r="Q42" i="26"/>
  <c r="X42" i="26"/>
  <c r="V42" i="26"/>
  <c r="T42" i="26"/>
  <c r="R42" i="26"/>
  <c r="W44" i="26"/>
  <c r="U44" i="26"/>
  <c r="S44" i="26"/>
  <c r="Q44" i="26"/>
  <c r="X44" i="26"/>
  <c r="V44" i="26"/>
  <c r="T44" i="26"/>
  <c r="R44" i="26"/>
  <c r="W5" i="27"/>
  <c r="U5" i="27"/>
  <c r="S5" i="27"/>
  <c r="Q5" i="27"/>
  <c r="X5" i="27"/>
  <c r="V5" i="27"/>
  <c r="T5" i="27"/>
  <c r="R5" i="27"/>
  <c r="W7" i="27"/>
  <c r="U7" i="27"/>
  <c r="S7" i="27"/>
  <c r="Q7" i="27"/>
  <c r="X7" i="27"/>
  <c r="V7" i="27"/>
  <c r="T7" i="27"/>
  <c r="R7" i="27"/>
  <c r="W9" i="27"/>
  <c r="U9" i="27"/>
  <c r="S9" i="27"/>
  <c r="X9" i="27"/>
  <c r="V9" i="27"/>
  <c r="T9" i="27"/>
  <c r="W11" i="27"/>
  <c r="U11" i="27"/>
  <c r="S11" i="27"/>
  <c r="Q11" i="27"/>
  <c r="X11" i="27"/>
  <c r="V11" i="27"/>
  <c r="T11" i="27"/>
  <c r="W13" i="27"/>
  <c r="U13" i="27"/>
  <c r="S13" i="27"/>
  <c r="X13" i="27"/>
  <c r="V13" i="27"/>
  <c r="T13" i="27"/>
  <c r="W15" i="27"/>
  <c r="U15" i="27"/>
  <c r="S15" i="27"/>
  <c r="Q15" i="27"/>
  <c r="X15" i="27"/>
  <c r="V15" i="27"/>
  <c r="T15" i="27"/>
  <c r="R15" i="27"/>
  <c r="W17" i="27"/>
  <c r="U17" i="27"/>
  <c r="S17" i="27"/>
  <c r="Q17" i="27"/>
  <c r="X17" i="27"/>
  <c r="V17" i="27"/>
  <c r="T17" i="27"/>
  <c r="R17" i="27"/>
  <c r="W19" i="27"/>
  <c r="U19" i="27"/>
  <c r="S19" i="27"/>
  <c r="Q19" i="27"/>
  <c r="X19" i="27"/>
  <c r="V19" i="27"/>
  <c r="T19" i="27"/>
  <c r="R19" i="27"/>
  <c r="W21" i="27"/>
  <c r="U21" i="27"/>
  <c r="S21" i="27"/>
  <c r="Q21" i="27"/>
  <c r="X21" i="27"/>
  <c r="V21" i="27"/>
  <c r="T21" i="27"/>
  <c r="R21" i="27"/>
  <c r="W23" i="27"/>
  <c r="U23" i="27"/>
  <c r="S23" i="27"/>
  <c r="Q23" i="27"/>
  <c r="X23" i="27"/>
  <c r="V23" i="27"/>
  <c r="T23" i="27"/>
  <c r="R23" i="27"/>
  <c r="W25" i="27"/>
  <c r="U25" i="27"/>
  <c r="S25" i="27"/>
  <c r="Q25" i="27"/>
  <c r="X25" i="27"/>
  <c r="V25" i="27"/>
  <c r="T25" i="27"/>
  <c r="R25" i="27"/>
  <c r="W27" i="27"/>
  <c r="U27" i="27"/>
  <c r="S27" i="27"/>
  <c r="Q27" i="27"/>
  <c r="X27" i="27"/>
  <c r="V27" i="27"/>
  <c r="T27" i="27"/>
  <c r="R27" i="27"/>
  <c r="W29" i="27"/>
  <c r="U29" i="27"/>
  <c r="S29" i="27"/>
  <c r="Q29" i="27"/>
  <c r="X29" i="27"/>
  <c r="V29" i="27"/>
  <c r="T29" i="27"/>
  <c r="R29" i="27"/>
  <c r="W31" i="27"/>
  <c r="U31" i="27"/>
  <c r="S31" i="27"/>
  <c r="Q31" i="27"/>
  <c r="X31" i="27"/>
  <c r="V31" i="27"/>
  <c r="T31" i="27"/>
  <c r="R31" i="27"/>
  <c r="W33" i="27"/>
  <c r="U33" i="27"/>
  <c r="S33" i="27"/>
  <c r="Q33" i="27"/>
  <c r="X33" i="27"/>
  <c r="V33" i="27"/>
  <c r="T33" i="27"/>
  <c r="R33" i="27"/>
  <c r="W35" i="27"/>
  <c r="U35" i="27"/>
  <c r="S35" i="27"/>
  <c r="Q35" i="27"/>
  <c r="X35" i="27"/>
  <c r="V35" i="27"/>
  <c r="T35" i="27"/>
  <c r="R35" i="27"/>
  <c r="W37" i="27"/>
  <c r="U37" i="27"/>
  <c r="S37" i="27"/>
  <c r="Q37" i="27"/>
  <c r="X37" i="27"/>
  <c r="V37" i="27"/>
  <c r="T37" i="27"/>
  <c r="R37" i="27"/>
  <c r="W39" i="27"/>
  <c r="U39" i="27"/>
  <c r="S39" i="27"/>
  <c r="Q39" i="27"/>
  <c r="X39" i="27"/>
  <c r="V39" i="27"/>
  <c r="T39" i="27"/>
  <c r="R39" i="27"/>
  <c r="W41" i="27"/>
  <c r="U41" i="27"/>
  <c r="S41" i="27"/>
  <c r="Q41" i="27"/>
  <c r="X41" i="27"/>
  <c r="V41" i="27"/>
  <c r="T41" i="27"/>
  <c r="R41" i="27"/>
  <c r="W43" i="27"/>
  <c r="U43" i="27"/>
  <c r="S43" i="27"/>
  <c r="Q43" i="27"/>
  <c r="X43" i="27"/>
  <c r="V43" i="27"/>
  <c r="T43" i="27"/>
  <c r="R43" i="27"/>
  <c r="W4" i="28"/>
  <c r="U4" i="28"/>
  <c r="S4" i="28"/>
  <c r="X4" i="28"/>
  <c r="V4" i="28"/>
  <c r="T4" i="28"/>
  <c r="R4" i="28"/>
  <c r="W6" i="28"/>
  <c r="U6" i="28"/>
  <c r="S6" i="28"/>
  <c r="X6" i="28"/>
  <c r="V6" i="28"/>
  <c r="T6" i="28"/>
  <c r="R6" i="28"/>
  <c r="W8" i="28"/>
  <c r="U8" i="28"/>
  <c r="S8" i="28"/>
  <c r="Q8" i="28"/>
  <c r="X8" i="28"/>
  <c r="V8" i="28"/>
  <c r="T8" i="28"/>
  <c r="R8" i="28"/>
  <c r="W10" i="28"/>
  <c r="U10" i="28"/>
  <c r="S10" i="28"/>
  <c r="Q10" i="28"/>
  <c r="X10" i="28"/>
  <c r="V10" i="28"/>
  <c r="T10" i="28"/>
  <c r="R10" i="28"/>
  <c r="W12" i="28"/>
  <c r="U12" i="28"/>
  <c r="S12" i="28"/>
  <c r="Q12" i="28"/>
  <c r="X12" i="28"/>
  <c r="V12" i="28"/>
  <c r="T12" i="28"/>
  <c r="R12" i="28"/>
  <c r="W14" i="28"/>
  <c r="U14" i="28"/>
  <c r="S14" i="28"/>
  <c r="Q14" i="28"/>
  <c r="X14" i="28"/>
  <c r="V14" i="28"/>
  <c r="T14" i="28"/>
  <c r="R14" i="28"/>
  <c r="W16" i="28"/>
  <c r="U16" i="28"/>
  <c r="S16" i="28"/>
  <c r="Q16" i="28"/>
  <c r="X16" i="28"/>
  <c r="V16" i="28"/>
  <c r="T16" i="28"/>
  <c r="R16" i="28"/>
  <c r="W18" i="28"/>
  <c r="U18" i="28"/>
  <c r="S18" i="28"/>
  <c r="Q18" i="28"/>
  <c r="X18" i="28"/>
  <c r="V18" i="28"/>
  <c r="T18" i="28"/>
  <c r="R18" i="28"/>
  <c r="W20" i="28"/>
  <c r="U20" i="28"/>
  <c r="S20" i="28"/>
  <c r="Q20" i="28"/>
  <c r="X20" i="28"/>
  <c r="V20" i="28"/>
  <c r="T20" i="28"/>
  <c r="R20" i="28"/>
  <c r="W22" i="28"/>
  <c r="U22" i="28"/>
  <c r="S22" i="28"/>
  <c r="Q22" i="28"/>
  <c r="X22" i="28"/>
  <c r="V22" i="28"/>
  <c r="T22" i="28"/>
  <c r="R22" i="28"/>
  <c r="W24" i="28"/>
  <c r="U24" i="28"/>
  <c r="S24" i="28"/>
  <c r="Q24" i="28"/>
  <c r="X24" i="28"/>
  <c r="V24" i="28"/>
  <c r="T24" i="28"/>
  <c r="R24" i="28"/>
  <c r="W26" i="28"/>
  <c r="U26" i="28"/>
  <c r="S26" i="28"/>
  <c r="Q26" i="28"/>
  <c r="X26" i="28"/>
  <c r="V26" i="28"/>
  <c r="T26" i="28"/>
  <c r="R26" i="28"/>
  <c r="W28" i="28"/>
  <c r="U28" i="28"/>
  <c r="S28" i="28"/>
  <c r="Q28" i="28"/>
  <c r="X28" i="28"/>
  <c r="V28" i="28"/>
  <c r="T28" i="28"/>
  <c r="R28" i="28"/>
  <c r="W30" i="28"/>
  <c r="U30" i="28"/>
  <c r="S30" i="28"/>
  <c r="Q30" i="28"/>
  <c r="X30" i="28"/>
  <c r="V30" i="28"/>
  <c r="T30" i="28"/>
  <c r="R30" i="28"/>
  <c r="W32" i="28"/>
  <c r="U32" i="28"/>
  <c r="S32" i="28"/>
  <c r="Q32" i="28"/>
  <c r="X32" i="28"/>
  <c r="V32" i="28"/>
  <c r="T32" i="28"/>
  <c r="R32" i="28"/>
  <c r="W34" i="28"/>
  <c r="U34" i="28"/>
  <c r="S34" i="28"/>
  <c r="Q34" i="28"/>
  <c r="X34" i="28"/>
  <c r="V34" i="28"/>
  <c r="T34" i="28"/>
  <c r="R34" i="28"/>
  <c r="W36" i="28"/>
  <c r="U36" i="28"/>
  <c r="S36" i="28"/>
  <c r="Q36" i="28"/>
  <c r="X36" i="28"/>
  <c r="V36" i="28"/>
  <c r="T36" i="28"/>
  <c r="R36" i="28"/>
  <c r="W38" i="28"/>
  <c r="U38" i="28"/>
  <c r="S38" i="28"/>
  <c r="Q38" i="28"/>
  <c r="X38" i="28"/>
  <c r="V38" i="28"/>
  <c r="T38" i="28"/>
  <c r="R38" i="28"/>
  <c r="W40" i="28"/>
  <c r="U40" i="28"/>
  <c r="S40" i="28"/>
  <c r="Q40" i="28"/>
  <c r="X40" i="28"/>
  <c r="V40" i="28"/>
  <c r="T40" i="28"/>
  <c r="R40" i="28"/>
  <c r="W42" i="28"/>
  <c r="U42" i="28"/>
  <c r="S42" i="28"/>
  <c r="Q42" i="28"/>
  <c r="X42" i="28"/>
  <c r="V42" i="28"/>
  <c r="T42" i="28"/>
  <c r="R42" i="28"/>
  <c r="W44" i="28"/>
  <c r="U44" i="28"/>
  <c r="S44" i="28"/>
  <c r="Q44" i="28"/>
  <c r="X44" i="28"/>
  <c r="V44" i="28"/>
  <c r="T44" i="28"/>
  <c r="R44" i="28"/>
  <c r="W5" i="29"/>
  <c r="U5" i="29"/>
  <c r="S5" i="29"/>
  <c r="Q5" i="29"/>
  <c r="X5" i="29"/>
  <c r="V5" i="29"/>
  <c r="T5" i="29"/>
  <c r="R5" i="29"/>
  <c r="W7" i="29"/>
  <c r="U7" i="29"/>
  <c r="S7" i="29"/>
  <c r="Q7" i="29"/>
  <c r="X7" i="29"/>
  <c r="V7" i="29"/>
  <c r="T7" i="29"/>
  <c r="R7" i="29"/>
  <c r="W9" i="29"/>
  <c r="U9" i="29"/>
  <c r="S9" i="29"/>
  <c r="Q9" i="29"/>
  <c r="X9" i="29"/>
  <c r="V9" i="29"/>
  <c r="T9" i="29"/>
  <c r="W11" i="29"/>
  <c r="U11" i="29"/>
  <c r="S11" i="29"/>
  <c r="Q11" i="29"/>
  <c r="X11" i="29"/>
  <c r="V11" i="29"/>
  <c r="T11" i="29"/>
  <c r="R11" i="29"/>
  <c r="W13" i="29"/>
  <c r="U13" i="29"/>
  <c r="S13" i="29"/>
  <c r="X13" i="29"/>
  <c r="V13" i="29"/>
  <c r="T13" i="29"/>
  <c r="R13" i="29"/>
  <c r="W15" i="29"/>
  <c r="U15" i="29"/>
  <c r="S15" i="29"/>
  <c r="Q15" i="29"/>
  <c r="X15" i="29"/>
  <c r="V15" i="29"/>
  <c r="T15" i="29"/>
  <c r="R15" i="29"/>
  <c r="W17" i="29"/>
  <c r="U17" i="29"/>
  <c r="S17" i="29"/>
  <c r="Q17" i="29"/>
  <c r="X17" i="29"/>
  <c r="V17" i="29"/>
  <c r="T17" i="29"/>
  <c r="R17" i="29"/>
  <c r="W19" i="29"/>
  <c r="U19" i="29"/>
  <c r="S19" i="29"/>
  <c r="Q19" i="29"/>
  <c r="X19" i="29"/>
  <c r="V19" i="29"/>
  <c r="T19" i="29"/>
  <c r="R19" i="29"/>
  <c r="W21" i="29"/>
  <c r="U21" i="29"/>
  <c r="S21" i="29"/>
  <c r="Q21" i="29"/>
  <c r="X21" i="29"/>
  <c r="V21" i="29"/>
  <c r="T21" i="29"/>
  <c r="R21" i="29"/>
  <c r="W23" i="29"/>
  <c r="U23" i="29"/>
  <c r="S23" i="29"/>
  <c r="Q23" i="29"/>
  <c r="X23" i="29"/>
  <c r="V23" i="29"/>
  <c r="T23" i="29"/>
  <c r="R23" i="29"/>
  <c r="W25" i="29"/>
  <c r="U25" i="29"/>
  <c r="S25" i="29"/>
  <c r="Q25" i="29"/>
  <c r="X25" i="29"/>
  <c r="V25" i="29"/>
  <c r="T25" i="29"/>
  <c r="R25" i="29"/>
  <c r="W27" i="29"/>
  <c r="U27" i="29"/>
  <c r="X27" i="29"/>
  <c r="V27" i="29"/>
  <c r="S27" i="29"/>
  <c r="Q27" i="29"/>
  <c r="T27" i="29"/>
  <c r="R27" i="29"/>
  <c r="W29" i="29"/>
  <c r="U29" i="29"/>
  <c r="S29" i="29"/>
  <c r="Q29" i="29"/>
  <c r="X29" i="29"/>
  <c r="V29" i="29"/>
  <c r="T29" i="29"/>
  <c r="R29" i="29"/>
  <c r="W31" i="29"/>
  <c r="U31" i="29"/>
  <c r="S31" i="29"/>
  <c r="Q31" i="29"/>
  <c r="X31" i="29"/>
  <c r="V31" i="29"/>
  <c r="T31" i="29"/>
  <c r="R31" i="29"/>
  <c r="W33" i="29"/>
  <c r="U33" i="29"/>
  <c r="S33" i="29"/>
  <c r="Q33" i="29"/>
  <c r="X33" i="29"/>
  <c r="V33" i="29"/>
  <c r="T33" i="29"/>
  <c r="R33" i="29"/>
  <c r="W35" i="29"/>
  <c r="U35" i="29"/>
  <c r="S35" i="29"/>
  <c r="Q35" i="29"/>
  <c r="X35" i="29"/>
  <c r="V35" i="29"/>
  <c r="T35" i="29"/>
  <c r="R35" i="29"/>
  <c r="W37" i="29"/>
  <c r="U37" i="29"/>
  <c r="S37" i="29"/>
  <c r="Q37" i="29"/>
  <c r="X37" i="29"/>
  <c r="V37" i="29"/>
  <c r="T37" i="29"/>
  <c r="R37" i="29"/>
  <c r="W39" i="29"/>
  <c r="U39" i="29"/>
  <c r="S39" i="29"/>
  <c r="Q39" i="29"/>
  <c r="X39" i="29"/>
  <c r="V39" i="29"/>
  <c r="T39" i="29"/>
  <c r="R39" i="29"/>
  <c r="W41" i="29"/>
  <c r="U41" i="29"/>
  <c r="S41" i="29"/>
  <c r="Q41" i="29"/>
  <c r="X41" i="29"/>
  <c r="V41" i="29"/>
  <c r="T41" i="29"/>
  <c r="R41" i="29"/>
  <c r="W43" i="29"/>
  <c r="U43" i="29"/>
  <c r="S43" i="29"/>
  <c r="Q43" i="29"/>
  <c r="X43" i="29"/>
  <c r="V43" i="29"/>
  <c r="T43" i="29"/>
  <c r="R43" i="29"/>
  <c r="W4" i="30"/>
  <c r="U4" i="30"/>
  <c r="S4" i="30"/>
  <c r="X4" i="30"/>
  <c r="V4" i="30"/>
  <c r="T4" i="30"/>
  <c r="W6" i="30"/>
  <c r="U6" i="30"/>
  <c r="S6" i="30"/>
  <c r="Q6" i="30"/>
  <c r="X6" i="30"/>
  <c r="V6" i="30"/>
  <c r="T6" i="30"/>
  <c r="W8" i="30"/>
  <c r="U8" i="30"/>
  <c r="S8" i="30"/>
  <c r="X8" i="30"/>
  <c r="V8" i="30"/>
  <c r="T8" i="30"/>
  <c r="R8" i="30"/>
  <c r="W10" i="30"/>
  <c r="U10" i="30"/>
  <c r="S10" i="30"/>
  <c r="X10" i="30"/>
  <c r="V10" i="30"/>
  <c r="T10" i="30"/>
  <c r="W12" i="30"/>
  <c r="U12" i="30"/>
  <c r="S12" i="30"/>
  <c r="Q12" i="30"/>
  <c r="X12" i="30"/>
  <c r="V12" i="30"/>
  <c r="T12" i="30"/>
  <c r="R12" i="30"/>
  <c r="W5" i="55"/>
  <c r="U5" i="55"/>
  <c r="X5" i="55"/>
  <c r="V5" i="55"/>
  <c r="T5" i="55"/>
  <c r="R5" i="55"/>
  <c r="W7" i="55"/>
  <c r="U7" i="55"/>
  <c r="X7" i="55"/>
  <c r="V7" i="55"/>
  <c r="T7" i="55"/>
  <c r="R7" i="55"/>
  <c r="W9" i="55"/>
  <c r="U9" i="55"/>
  <c r="X9" i="55"/>
  <c r="V9" i="55"/>
  <c r="T9" i="55"/>
  <c r="R9" i="55"/>
  <c r="W11" i="55"/>
  <c r="U11" i="55"/>
  <c r="X11" i="55"/>
  <c r="V11" i="55"/>
  <c r="T11" i="55"/>
  <c r="R11" i="55"/>
  <c r="W13" i="55"/>
  <c r="U13" i="55"/>
  <c r="X13" i="55"/>
  <c r="V13" i="55"/>
  <c r="T13" i="55"/>
  <c r="R13" i="55"/>
  <c r="W15" i="55"/>
  <c r="U15" i="55"/>
  <c r="X15" i="55"/>
  <c r="V15" i="55"/>
  <c r="T15" i="55"/>
  <c r="R15" i="55"/>
  <c r="W17" i="55"/>
  <c r="U17" i="55"/>
  <c r="X17" i="55"/>
  <c r="V17" i="55"/>
  <c r="T17" i="55"/>
  <c r="R17" i="55"/>
  <c r="W19" i="55"/>
  <c r="U19" i="55"/>
  <c r="X19" i="55"/>
  <c r="V19" i="55"/>
  <c r="T19" i="55"/>
  <c r="R19" i="55"/>
  <c r="W21" i="55"/>
  <c r="U21" i="55"/>
  <c r="X21" i="55"/>
  <c r="V21" i="55"/>
  <c r="T21" i="55"/>
  <c r="R21" i="55"/>
  <c r="W23" i="55"/>
  <c r="U23" i="55"/>
  <c r="X23" i="55"/>
  <c r="V23" i="55"/>
  <c r="T23" i="55"/>
  <c r="R23" i="55"/>
  <c r="W25" i="55"/>
  <c r="U25" i="55"/>
  <c r="X25" i="55"/>
  <c r="V25" i="55"/>
  <c r="T25" i="55"/>
  <c r="R25" i="55"/>
  <c r="W27" i="55"/>
  <c r="U27" i="55"/>
  <c r="X27" i="55"/>
  <c r="V27" i="55"/>
  <c r="T27" i="55"/>
  <c r="R27" i="55"/>
  <c r="W29" i="55"/>
  <c r="U29" i="55"/>
  <c r="X29" i="55"/>
  <c r="V29" i="55"/>
  <c r="T29" i="55"/>
  <c r="R29" i="55"/>
  <c r="W31" i="55"/>
  <c r="U31" i="55"/>
  <c r="X31" i="55"/>
  <c r="V31" i="55"/>
  <c r="T31" i="55"/>
  <c r="R31" i="55"/>
  <c r="W33" i="55"/>
  <c r="U33" i="55"/>
  <c r="X33" i="55"/>
  <c r="V33" i="55"/>
  <c r="T33" i="55"/>
  <c r="R33" i="55"/>
  <c r="W35" i="55"/>
  <c r="U35" i="55"/>
  <c r="X35" i="55"/>
  <c r="V35" i="55"/>
  <c r="T35" i="55"/>
  <c r="R35" i="55"/>
  <c r="W37" i="55"/>
  <c r="U37" i="55"/>
  <c r="X37" i="55"/>
  <c r="V37" i="55"/>
  <c r="T37" i="55"/>
  <c r="R37" i="55"/>
  <c r="W39" i="55"/>
  <c r="U39" i="55"/>
  <c r="X39" i="55"/>
  <c r="V39" i="55"/>
  <c r="T39" i="55"/>
  <c r="R39" i="55"/>
  <c r="W41" i="55"/>
  <c r="U41" i="55"/>
  <c r="X41" i="55"/>
  <c r="V41" i="55"/>
  <c r="T41" i="55"/>
  <c r="R41" i="55"/>
  <c r="W43" i="55"/>
  <c r="U43" i="55"/>
  <c r="X43" i="55"/>
  <c r="V43" i="55"/>
  <c r="T43" i="55"/>
  <c r="R43" i="55"/>
  <c r="X4" i="47"/>
  <c r="T4" i="47"/>
  <c r="W4" i="47"/>
  <c r="U4" i="47"/>
  <c r="W6" i="47"/>
  <c r="U6" i="47"/>
  <c r="X6" i="47"/>
  <c r="T6" i="47"/>
  <c r="W8" i="47"/>
  <c r="U8" i="47"/>
  <c r="X8" i="47"/>
  <c r="T8" i="47"/>
  <c r="W10" i="47"/>
  <c r="U10" i="47"/>
  <c r="X10" i="47"/>
  <c r="T10" i="47"/>
  <c r="W12" i="47"/>
  <c r="U12" i="47"/>
  <c r="X12" i="47"/>
  <c r="T12" i="47"/>
  <c r="W14" i="47"/>
  <c r="U14" i="47"/>
  <c r="X14" i="47"/>
  <c r="T14" i="47"/>
  <c r="W16" i="47"/>
  <c r="U16" i="47"/>
  <c r="X16" i="47"/>
  <c r="T16" i="47"/>
  <c r="W18" i="47"/>
  <c r="U18" i="47"/>
  <c r="X18" i="47"/>
  <c r="T18" i="47"/>
  <c r="W20" i="47"/>
  <c r="U20" i="47"/>
  <c r="X20" i="47"/>
  <c r="T20" i="47"/>
  <c r="W22" i="47"/>
  <c r="U22" i="47"/>
  <c r="X22" i="47"/>
  <c r="T22" i="47"/>
  <c r="W24" i="47"/>
  <c r="U24" i="47"/>
  <c r="X24" i="47"/>
  <c r="T24" i="47"/>
  <c r="W26" i="47"/>
  <c r="U26" i="47"/>
  <c r="X26" i="47"/>
  <c r="T26" i="47"/>
  <c r="W28" i="47"/>
  <c r="U28" i="47"/>
  <c r="X28" i="47"/>
  <c r="T28" i="47"/>
  <c r="W30" i="47"/>
  <c r="U30" i="47"/>
  <c r="X30" i="47"/>
  <c r="T30" i="47"/>
  <c r="W32" i="47"/>
  <c r="U32" i="47"/>
  <c r="X32" i="47"/>
  <c r="T32" i="47"/>
  <c r="W34" i="47"/>
  <c r="U34" i="47"/>
  <c r="X34" i="47"/>
  <c r="T34" i="47"/>
  <c r="W36" i="47"/>
  <c r="U36" i="47"/>
  <c r="X36" i="47"/>
  <c r="T36" i="47"/>
  <c r="W38" i="47"/>
  <c r="U38" i="47"/>
  <c r="X38" i="47"/>
  <c r="T38" i="47"/>
  <c r="W40" i="47"/>
  <c r="U40" i="47"/>
  <c r="X40" i="47"/>
  <c r="T40" i="47"/>
  <c r="W42" i="47"/>
  <c r="U42" i="47"/>
  <c r="X42" i="47"/>
  <c r="T42" i="47"/>
  <c r="W44" i="47"/>
  <c r="U44" i="47"/>
  <c r="X44" i="47"/>
  <c r="T44" i="47"/>
  <c r="W5" i="22"/>
  <c r="U5" i="22"/>
  <c r="S5" i="22"/>
  <c r="Q5" i="22"/>
  <c r="X5" i="22"/>
  <c r="V5" i="22"/>
  <c r="T5" i="22"/>
  <c r="W7" i="22"/>
  <c r="U7" i="22"/>
  <c r="S7" i="22"/>
  <c r="Q7" i="22"/>
  <c r="X7" i="22"/>
  <c r="V7" i="22"/>
  <c r="T7" i="22"/>
  <c r="R7" i="22"/>
  <c r="W9" i="22"/>
  <c r="U9" i="22"/>
  <c r="S9" i="22"/>
  <c r="Q9" i="22"/>
  <c r="X9" i="22"/>
  <c r="V9" i="22"/>
  <c r="T9" i="22"/>
  <c r="W11" i="22"/>
  <c r="U11" i="22"/>
  <c r="S11" i="22"/>
  <c r="Q11" i="22"/>
  <c r="X11" i="22"/>
  <c r="V11" i="22"/>
  <c r="T11" i="22"/>
  <c r="R11" i="22"/>
  <c r="W13" i="22"/>
  <c r="U13" i="22"/>
  <c r="S13" i="22"/>
  <c r="X13" i="22"/>
  <c r="V13" i="22"/>
  <c r="T13" i="22"/>
  <c r="W15" i="22"/>
  <c r="U15" i="22"/>
  <c r="S15" i="22"/>
  <c r="X15" i="22"/>
  <c r="V15" i="22"/>
  <c r="T15" i="22"/>
  <c r="R15" i="22"/>
  <c r="W17" i="22"/>
  <c r="U17" i="22"/>
  <c r="S17" i="22"/>
  <c r="Q17" i="22"/>
  <c r="X17" i="22"/>
  <c r="V17" i="22"/>
  <c r="T17" i="22"/>
  <c r="R17" i="22"/>
  <c r="W19" i="22"/>
  <c r="U19" i="22"/>
  <c r="S19" i="22"/>
  <c r="Q19" i="22"/>
  <c r="X19" i="22"/>
  <c r="V19" i="22"/>
  <c r="T19" i="22"/>
  <c r="R19" i="22"/>
  <c r="W21" i="22"/>
  <c r="U21" i="22"/>
  <c r="S21" i="22"/>
  <c r="Q21" i="22"/>
  <c r="X21" i="22"/>
  <c r="V21" i="22"/>
  <c r="T21" i="22"/>
  <c r="R21" i="22"/>
  <c r="W23" i="22"/>
  <c r="U23" i="22"/>
  <c r="S23" i="22"/>
  <c r="Q23" i="22"/>
  <c r="X23" i="22"/>
  <c r="V23" i="22"/>
  <c r="T23" i="22"/>
  <c r="R23" i="22"/>
  <c r="W25" i="22"/>
  <c r="U25" i="22"/>
  <c r="S25" i="22"/>
  <c r="Q25" i="22"/>
  <c r="X25" i="22"/>
  <c r="V25" i="22"/>
  <c r="T25" i="22"/>
  <c r="R25" i="22"/>
  <c r="W27" i="22"/>
  <c r="U27" i="22"/>
  <c r="S27" i="22"/>
  <c r="Q27" i="22"/>
  <c r="X27" i="22"/>
  <c r="V27" i="22"/>
  <c r="T27" i="22"/>
  <c r="R27" i="22"/>
  <c r="W29" i="22"/>
  <c r="U29" i="22"/>
  <c r="S29" i="22"/>
  <c r="Q29" i="22"/>
  <c r="X29" i="22"/>
  <c r="V29" i="22"/>
  <c r="T29" i="22"/>
  <c r="R29" i="22"/>
  <c r="W31" i="22"/>
  <c r="U31" i="22"/>
  <c r="S31" i="22"/>
  <c r="Q31" i="22"/>
  <c r="X31" i="22"/>
  <c r="V31" i="22"/>
  <c r="T31" i="22"/>
  <c r="R31" i="22"/>
  <c r="W33" i="22"/>
  <c r="U33" i="22"/>
  <c r="S33" i="22"/>
  <c r="Q33" i="22"/>
  <c r="X33" i="22"/>
  <c r="V33" i="22"/>
  <c r="T33" i="22"/>
  <c r="R33" i="22"/>
  <c r="W35" i="22"/>
  <c r="U35" i="22"/>
  <c r="S35" i="22"/>
  <c r="Q35" i="22"/>
  <c r="X35" i="22"/>
  <c r="V35" i="22"/>
  <c r="T35" i="22"/>
  <c r="R35" i="22"/>
  <c r="W37" i="22"/>
  <c r="U37" i="22"/>
  <c r="S37" i="22"/>
  <c r="Q37" i="22"/>
  <c r="X37" i="22"/>
  <c r="V37" i="22"/>
  <c r="T37" i="22"/>
  <c r="R37" i="22"/>
  <c r="W39" i="22"/>
  <c r="U39" i="22"/>
  <c r="S39" i="22"/>
  <c r="Q39" i="22"/>
  <c r="X39" i="22"/>
  <c r="V39" i="22"/>
  <c r="T39" i="22"/>
  <c r="R39" i="22"/>
  <c r="W41" i="22"/>
  <c r="U41" i="22"/>
  <c r="S41" i="22"/>
  <c r="Q41" i="22"/>
  <c r="X41" i="22"/>
  <c r="V41" i="22"/>
  <c r="T41" i="22"/>
  <c r="R41" i="22"/>
  <c r="W43" i="22"/>
  <c r="U43" i="22"/>
  <c r="S43" i="22"/>
  <c r="Q43" i="22"/>
  <c r="X43" i="22"/>
  <c r="V43" i="22"/>
  <c r="T43" i="22"/>
  <c r="R43" i="22"/>
  <c r="X4" i="23"/>
  <c r="V4" i="23"/>
  <c r="T4" i="23"/>
  <c r="R4" i="23"/>
  <c r="W4" i="23"/>
  <c r="U4" i="23"/>
  <c r="S4" i="23"/>
  <c r="Q4" i="23"/>
  <c r="W6" i="23"/>
  <c r="U6" i="23"/>
  <c r="S6" i="23"/>
  <c r="X6" i="23"/>
  <c r="V6" i="23"/>
  <c r="T6" i="23"/>
  <c r="W8" i="23"/>
  <c r="U8" i="23"/>
  <c r="S8" i="23"/>
  <c r="Q8" i="23"/>
  <c r="X8" i="23"/>
  <c r="V8" i="23"/>
  <c r="T8" i="23"/>
  <c r="R8" i="23"/>
  <c r="W10" i="23"/>
  <c r="U10" i="23"/>
  <c r="S10" i="23"/>
  <c r="Q10" i="23"/>
  <c r="X10" i="23"/>
  <c r="V10" i="23"/>
  <c r="T10" i="23"/>
  <c r="R10" i="23"/>
  <c r="W12" i="23"/>
  <c r="U12" i="23"/>
  <c r="S12" i="23"/>
  <c r="Q12" i="23"/>
  <c r="X12" i="23"/>
  <c r="V12" i="23"/>
  <c r="T12" i="23"/>
  <c r="R12" i="23"/>
  <c r="W14" i="23"/>
  <c r="U14" i="23"/>
  <c r="S14" i="23"/>
  <c r="Q14" i="23"/>
  <c r="X14" i="23"/>
  <c r="V14" i="23"/>
  <c r="T14" i="23"/>
  <c r="R14" i="23"/>
  <c r="W16" i="23"/>
  <c r="U16" i="23"/>
  <c r="S16" i="23"/>
  <c r="Q16" i="23"/>
  <c r="X16" i="23"/>
  <c r="V16" i="23"/>
  <c r="T16" i="23"/>
  <c r="R16" i="23"/>
  <c r="W18" i="23"/>
  <c r="U18" i="23"/>
  <c r="S18" i="23"/>
  <c r="Q18" i="23"/>
  <c r="X18" i="23"/>
  <c r="V18" i="23"/>
  <c r="T18" i="23"/>
  <c r="R18" i="23"/>
  <c r="W20" i="23"/>
  <c r="U20" i="23"/>
  <c r="S20" i="23"/>
  <c r="Q20" i="23"/>
  <c r="X20" i="23"/>
  <c r="V20" i="23"/>
  <c r="T20" i="23"/>
  <c r="R20" i="23"/>
  <c r="W22" i="23"/>
  <c r="U22" i="23"/>
  <c r="S22" i="23"/>
  <c r="Q22" i="23"/>
  <c r="X22" i="23"/>
  <c r="V22" i="23"/>
  <c r="T22" i="23"/>
  <c r="R22" i="23"/>
  <c r="W24" i="23"/>
  <c r="U24" i="23"/>
  <c r="S24" i="23"/>
  <c r="Q24" i="23"/>
  <c r="X24" i="23"/>
  <c r="V24" i="23"/>
  <c r="T24" i="23"/>
  <c r="R24" i="23"/>
  <c r="W26" i="23"/>
  <c r="U26" i="23"/>
  <c r="S26" i="23"/>
  <c r="Q26" i="23"/>
  <c r="X26" i="23"/>
  <c r="V26" i="23"/>
  <c r="T26" i="23"/>
  <c r="R26" i="23"/>
  <c r="W28" i="23"/>
  <c r="U28" i="23"/>
  <c r="S28" i="23"/>
  <c r="Q28" i="23"/>
  <c r="X28" i="23"/>
  <c r="V28" i="23"/>
  <c r="T28" i="23"/>
  <c r="R28" i="23"/>
  <c r="W30" i="23"/>
  <c r="U30" i="23"/>
  <c r="S30" i="23"/>
  <c r="Q30" i="23"/>
  <c r="X30" i="23"/>
  <c r="V30" i="23"/>
  <c r="T30" i="23"/>
  <c r="R30" i="23"/>
  <c r="W32" i="23"/>
  <c r="U32" i="23"/>
  <c r="S32" i="23"/>
  <c r="Q32" i="23"/>
  <c r="X32" i="23"/>
  <c r="V32" i="23"/>
  <c r="T32" i="23"/>
  <c r="R32" i="23"/>
  <c r="W34" i="23"/>
  <c r="U34" i="23"/>
  <c r="S34" i="23"/>
  <c r="Q34" i="23"/>
  <c r="X34" i="23"/>
  <c r="V34" i="23"/>
  <c r="T34" i="23"/>
  <c r="R34" i="23"/>
  <c r="W36" i="23"/>
  <c r="U36" i="23"/>
  <c r="S36" i="23"/>
  <c r="Q36" i="23"/>
  <c r="X36" i="23"/>
  <c r="V36" i="23"/>
  <c r="T36" i="23"/>
  <c r="R36" i="23"/>
  <c r="W38" i="23"/>
  <c r="U38" i="23"/>
  <c r="S38" i="23"/>
  <c r="Q38" i="23"/>
  <c r="X38" i="23"/>
  <c r="V38" i="23"/>
  <c r="T38" i="23"/>
  <c r="R38" i="23"/>
  <c r="W40" i="23"/>
  <c r="U40" i="23"/>
  <c r="S40" i="23"/>
  <c r="Q40" i="23"/>
  <c r="X40" i="23"/>
  <c r="V40" i="23"/>
  <c r="T40" i="23"/>
  <c r="R40" i="23"/>
  <c r="W42" i="23"/>
  <c r="U42" i="23"/>
  <c r="S42" i="23"/>
  <c r="Q42" i="23"/>
  <c r="X42" i="23"/>
  <c r="V42" i="23"/>
  <c r="T42" i="23"/>
  <c r="R42" i="23"/>
  <c r="W44" i="23"/>
  <c r="U44" i="23"/>
  <c r="S44" i="23"/>
  <c r="Q44" i="23"/>
  <c r="X44" i="23"/>
  <c r="V44" i="23"/>
  <c r="T44" i="23"/>
  <c r="R44" i="23"/>
  <c r="W5" i="24"/>
  <c r="U5" i="24"/>
  <c r="S5" i="24"/>
  <c r="Q5" i="24"/>
  <c r="X5" i="24"/>
  <c r="V5" i="24"/>
  <c r="T5" i="24"/>
  <c r="R5" i="24"/>
  <c r="W7" i="24"/>
  <c r="U7" i="24"/>
  <c r="S7" i="24"/>
  <c r="Q7" i="24"/>
  <c r="X7" i="24"/>
  <c r="V7" i="24"/>
  <c r="T7" i="24"/>
  <c r="R7" i="24"/>
  <c r="W9" i="24"/>
  <c r="U9" i="24"/>
  <c r="S9" i="24"/>
  <c r="X9" i="24"/>
  <c r="V9" i="24"/>
  <c r="T9" i="24"/>
  <c r="R9" i="24"/>
  <c r="W11" i="24"/>
  <c r="U11" i="24"/>
  <c r="S11" i="24"/>
  <c r="X11" i="24"/>
  <c r="V11" i="24"/>
  <c r="T11" i="24"/>
  <c r="R11" i="24"/>
  <c r="W13" i="24"/>
  <c r="U13" i="24"/>
  <c r="S13" i="24"/>
  <c r="X13" i="24"/>
  <c r="V13" i="24"/>
  <c r="T13" i="24"/>
  <c r="R13" i="24"/>
  <c r="W15" i="24"/>
  <c r="U15" i="24"/>
  <c r="S15" i="24"/>
  <c r="Q15" i="24"/>
  <c r="X15" i="24"/>
  <c r="V15" i="24"/>
  <c r="T15" i="24"/>
  <c r="W17" i="24"/>
  <c r="U17" i="24"/>
  <c r="S17" i="24"/>
  <c r="Q17" i="24"/>
  <c r="X17" i="24"/>
  <c r="V17" i="24"/>
  <c r="T17" i="24"/>
  <c r="R17" i="24"/>
  <c r="W19" i="24"/>
  <c r="U19" i="24"/>
  <c r="S19" i="24"/>
  <c r="Q19" i="24"/>
  <c r="X19" i="24"/>
  <c r="V19" i="24"/>
  <c r="T19" i="24"/>
  <c r="R19" i="24"/>
  <c r="W21" i="24"/>
  <c r="U21" i="24"/>
  <c r="S21" i="24"/>
  <c r="Q21" i="24"/>
  <c r="X21" i="24"/>
  <c r="V21" i="24"/>
  <c r="T21" i="24"/>
  <c r="R21" i="24"/>
  <c r="W23" i="24"/>
  <c r="U23" i="24"/>
  <c r="S23" i="24"/>
  <c r="Q23" i="24"/>
  <c r="X23" i="24"/>
  <c r="V23" i="24"/>
  <c r="T23" i="24"/>
  <c r="R23" i="24"/>
  <c r="W25" i="24"/>
  <c r="U25" i="24"/>
  <c r="S25" i="24"/>
  <c r="Q25" i="24"/>
  <c r="X25" i="24"/>
  <c r="V25" i="24"/>
  <c r="T25" i="24"/>
  <c r="R25" i="24"/>
  <c r="W27" i="24"/>
  <c r="U27" i="24"/>
  <c r="S27" i="24"/>
  <c r="Q27" i="24"/>
  <c r="X27" i="24"/>
  <c r="V27" i="24"/>
  <c r="T27" i="24"/>
  <c r="R27" i="24"/>
  <c r="W29" i="24"/>
  <c r="U29" i="24"/>
  <c r="S29" i="24"/>
  <c r="Q29" i="24"/>
  <c r="X29" i="24"/>
  <c r="V29" i="24"/>
  <c r="T29" i="24"/>
  <c r="R29" i="24"/>
  <c r="W31" i="24"/>
  <c r="U31" i="24"/>
  <c r="S31" i="24"/>
  <c r="Q31" i="24"/>
  <c r="X31" i="24"/>
  <c r="V31" i="24"/>
  <c r="T31" i="24"/>
  <c r="R31" i="24"/>
  <c r="W33" i="24"/>
  <c r="U33" i="24"/>
  <c r="S33" i="24"/>
  <c r="Q33" i="24"/>
  <c r="X33" i="24"/>
  <c r="V33" i="24"/>
  <c r="T33" i="24"/>
  <c r="R33" i="24"/>
  <c r="W35" i="24"/>
  <c r="U35" i="24"/>
  <c r="S35" i="24"/>
  <c r="Q35" i="24"/>
  <c r="X35" i="24"/>
  <c r="V35" i="24"/>
  <c r="T35" i="24"/>
  <c r="R35" i="24"/>
  <c r="W37" i="24"/>
  <c r="U37" i="24"/>
  <c r="S37" i="24"/>
  <c r="Q37" i="24"/>
  <c r="X37" i="24"/>
  <c r="V37" i="24"/>
  <c r="T37" i="24"/>
  <c r="R37" i="24"/>
  <c r="W39" i="24"/>
  <c r="U39" i="24"/>
  <c r="S39" i="24"/>
  <c r="Q39" i="24"/>
  <c r="X39" i="24"/>
  <c r="V39" i="24"/>
  <c r="T39" i="24"/>
  <c r="R39" i="24"/>
  <c r="W41" i="24"/>
  <c r="U41" i="24"/>
  <c r="S41" i="24"/>
  <c r="Q41" i="24"/>
  <c r="X41" i="24"/>
  <c r="V41" i="24"/>
  <c r="T41" i="24"/>
  <c r="R41" i="24"/>
  <c r="W43" i="24"/>
  <c r="U43" i="24"/>
  <c r="S43" i="24"/>
  <c r="Q43" i="24"/>
  <c r="X43" i="24"/>
  <c r="V43" i="24"/>
  <c r="T43" i="24"/>
  <c r="R43" i="24"/>
  <c r="X4" i="25"/>
  <c r="V4" i="25"/>
  <c r="T4" i="25"/>
  <c r="R4" i="25"/>
  <c r="W4" i="25"/>
  <c r="U4" i="25"/>
  <c r="S4" i="25"/>
  <c r="Q4" i="25"/>
  <c r="W6" i="25"/>
  <c r="U6" i="25"/>
  <c r="S6" i="25"/>
  <c r="Q6" i="25"/>
  <c r="X6" i="25"/>
  <c r="V6" i="25"/>
  <c r="T6" i="25"/>
  <c r="R6" i="25"/>
  <c r="W8" i="25"/>
  <c r="U8" i="25"/>
  <c r="S8" i="25"/>
  <c r="Q8" i="25"/>
  <c r="X8" i="25"/>
  <c r="V8" i="25"/>
  <c r="T8" i="25"/>
  <c r="R8" i="25"/>
  <c r="W10" i="25"/>
  <c r="U10" i="25"/>
  <c r="S10" i="25"/>
  <c r="Q10" i="25"/>
  <c r="X10" i="25"/>
  <c r="V10" i="25"/>
  <c r="T10" i="25"/>
  <c r="R10" i="25"/>
  <c r="W12" i="25"/>
  <c r="U12" i="25"/>
  <c r="S12" i="25"/>
  <c r="Q12" i="25"/>
  <c r="X12" i="25"/>
  <c r="V12" i="25"/>
  <c r="T12" i="25"/>
  <c r="W14" i="25"/>
  <c r="U14" i="25"/>
  <c r="S14" i="25"/>
  <c r="Q14" i="25"/>
  <c r="X14" i="25"/>
  <c r="V14" i="25"/>
  <c r="T14" i="25"/>
  <c r="W16" i="25"/>
  <c r="U16" i="25"/>
  <c r="S16" i="25"/>
  <c r="X16" i="25"/>
  <c r="V16" i="25"/>
  <c r="T16" i="25"/>
  <c r="R16" i="25"/>
  <c r="W18" i="25"/>
  <c r="U18" i="25"/>
  <c r="S18" i="25"/>
  <c r="Q18" i="25"/>
  <c r="X18" i="25"/>
  <c r="V18" i="25"/>
  <c r="T18" i="25"/>
  <c r="R18" i="25"/>
  <c r="W20" i="25"/>
  <c r="U20" i="25"/>
  <c r="S20" i="25"/>
  <c r="Q20" i="25"/>
  <c r="X20" i="25"/>
  <c r="V20" i="25"/>
  <c r="T20" i="25"/>
  <c r="R20" i="25"/>
  <c r="W22" i="25"/>
  <c r="U22" i="25"/>
  <c r="S22" i="25"/>
  <c r="Q22" i="25"/>
  <c r="X22" i="25"/>
  <c r="V22" i="25"/>
  <c r="T22" i="25"/>
  <c r="R22" i="25"/>
  <c r="W24" i="25"/>
  <c r="U24" i="25"/>
  <c r="S24" i="25"/>
  <c r="Q24" i="25"/>
  <c r="X24" i="25"/>
  <c r="V24" i="25"/>
  <c r="T24" i="25"/>
  <c r="R24" i="25"/>
  <c r="W26" i="25"/>
  <c r="U26" i="25"/>
  <c r="S26" i="25"/>
  <c r="Q26" i="25"/>
  <c r="X26" i="25"/>
  <c r="V26" i="25"/>
  <c r="T26" i="25"/>
  <c r="R26" i="25"/>
  <c r="W28" i="25"/>
  <c r="U28" i="25"/>
  <c r="S28" i="25"/>
  <c r="Q28" i="25"/>
  <c r="X28" i="25"/>
  <c r="V28" i="25"/>
  <c r="T28" i="25"/>
  <c r="R28" i="25"/>
  <c r="W30" i="25"/>
  <c r="U30" i="25"/>
  <c r="S30" i="25"/>
  <c r="Q30" i="25"/>
  <c r="X30" i="25"/>
  <c r="V30" i="25"/>
  <c r="T30" i="25"/>
  <c r="R30" i="25"/>
  <c r="W32" i="25"/>
  <c r="U32" i="25"/>
  <c r="S32" i="25"/>
  <c r="Q32" i="25"/>
  <c r="X32" i="25"/>
  <c r="V32" i="25"/>
  <c r="T32" i="25"/>
  <c r="R32" i="25"/>
  <c r="W34" i="25"/>
  <c r="U34" i="25"/>
  <c r="S34" i="25"/>
  <c r="Q34" i="25"/>
  <c r="X34" i="25"/>
  <c r="V34" i="25"/>
  <c r="T34" i="25"/>
  <c r="R34" i="25"/>
  <c r="W36" i="25"/>
  <c r="U36" i="25"/>
  <c r="S36" i="25"/>
  <c r="Q36" i="25"/>
  <c r="X36" i="25"/>
  <c r="V36" i="25"/>
  <c r="T36" i="25"/>
  <c r="R36" i="25"/>
  <c r="W38" i="25"/>
  <c r="U38" i="25"/>
  <c r="S38" i="25"/>
  <c r="Q38" i="25"/>
  <c r="X38" i="25"/>
  <c r="V38" i="25"/>
  <c r="T38" i="25"/>
  <c r="R38" i="25"/>
  <c r="W40" i="25"/>
  <c r="U40" i="25"/>
  <c r="S40" i="25"/>
  <c r="Q40" i="25"/>
  <c r="X40" i="25"/>
  <c r="V40" i="25"/>
  <c r="T40" i="25"/>
  <c r="R40" i="25"/>
  <c r="W42" i="25"/>
  <c r="U42" i="25"/>
  <c r="S42" i="25"/>
  <c r="Q42" i="25"/>
  <c r="X42" i="25"/>
  <c r="V42" i="25"/>
  <c r="T42" i="25"/>
  <c r="R42" i="25"/>
  <c r="W44" i="25"/>
  <c r="U44" i="25"/>
  <c r="S44" i="25"/>
  <c r="Q44" i="25"/>
  <c r="X44" i="25"/>
  <c r="V44" i="25"/>
  <c r="T44" i="25"/>
  <c r="R44" i="25"/>
  <c r="W5" i="26"/>
  <c r="U5" i="26"/>
  <c r="S5" i="26"/>
  <c r="Q5" i="26"/>
  <c r="X5" i="26"/>
  <c r="V5" i="26"/>
  <c r="T5" i="26"/>
  <c r="R5" i="26"/>
  <c r="W7" i="26"/>
  <c r="U7" i="26"/>
  <c r="S7" i="26"/>
  <c r="Q7" i="26"/>
  <c r="X7" i="26"/>
  <c r="V7" i="26"/>
  <c r="T7" i="26"/>
  <c r="R7" i="26"/>
  <c r="W9" i="26"/>
  <c r="U9" i="26"/>
  <c r="S9" i="26"/>
  <c r="X9" i="26"/>
  <c r="V9" i="26"/>
  <c r="T9" i="26"/>
  <c r="R9" i="26"/>
  <c r="W11" i="26"/>
  <c r="U11" i="26"/>
  <c r="S11" i="26"/>
  <c r="Q11" i="26"/>
  <c r="X11" i="26"/>
  <c r="V11" i="26"/>
  <c r="T11" i="26"/>
  <c r="W13" i="26"/>
  <c r="U13" i="26"/>
  <c r="S13" i="26"/>
  <c r="X13" i="26"/>
  <c r="V13" i="26"/>
  <c r="T13" i="26"/>
  <c r="R13" i="26"/>
  <c r="W15" i="26"/>
  <c r="U15" i="26"/>
  <c r="S15" i="26"/>
  <c r="X15" i="26"/>
  <c r="V15" i="26"/>
  <c r="T15" i="26"/>
  <c r="W17" i="26"/>
  <c r="U17" i="26"/>
  <c r="S17" i="26"/>
  <c r="Q17" i="26"/>
  <c r="X17" i="26"/>
  <c r="V17" i="26"/>
  <c r="T17" i="26"/>
  <c r="R17" i="26"/>
  <c r="W19" i="26"/>
  <c r="U19" i="26"/>
  <c r="S19" i="26"/>
  <c r="Q19" i="26"/>
  <c r="X19" i="26"/>
  <c r="V19" i="26"/>
  <c r="T19" i="26"/>
  <c r="R19" i="26"/>
  <c r="W21" i="26"/>
  <c r="U21" i="26"/>
  <c r="S21" i="26"/>
  <c r="Q21" i="26"/>
  <c r="X21" i="26"/>
  <c r="V21" i="26"/>
  <c r="T21" i="26"/>
  <c r="R21" i="26"/>
  <c r="W23" i="26"/>
  <c r="U23" i="26"/>
  <c r="S23" i="26"/>
  <c r="Q23" i="26"/>
  <c r="X23" i="26"/>
  <c r="V23" i="26"/>
  <c r="T23" i="26"/>
  <c r="R23" i="26"/>
  <c r="W25" i="26"/>
  <c r="U25" i="26"/>
  <c r="S25" i="26"/>
  <c r="Q25" i="26"/>
  <c r="X25" i="26"/>
  <c r="V25" i="26"/>
  <c r="T25" i="26"/>
  <c r="R25" i="26"/>
  <c r="W27" i="26"/>
  <c r="U27" i="26"/>
  <c r="S27" i="26"/>
  <c r="Q27" i="26"/>
  <c r="X27" i="26"/>
  <c r="V27" i="26"/>
  <c r="T27" i="26"/>
  <c r="R27" i="26"/>
  <c r="W29" i="26"/>
  <c r="U29" i="26"/>
  <c r="S29" i="26"/>
  <c r="Q29" i="26"/>
  <c r="X29" i="26"/>
  <c r="V29" i="26"/>
  <c r="T29" i="26"/>
  <c r="R29" i="26"/>
  <c r="W31" i="26"/>
  <c r="U31" i="26"/>
  <c r="S31" i="26"/>
  <c r="Q31" i="26"/>
  <c r="X31" i="26"/>
  <c r="V31" i="26"/>
  <c r="T31" i="26"/>
  <c r="R31" i="26"/>
  <c r="W33" i="26"/>
  <c r="U33" i="26"/>
  <c r="S33" i="26"/>
  <c r="Q33" i="26"/>
  <c r="X33" i="26"/>
  <c r="V33" i="26"/>
  <c r="T33" i="26"/>
  <c r="R33" i="26"/>
  <c r="W35" i="26"/>
  <c r="U35" i="26"/>
  <c r="S35" i="26"/>
  <c r="Q35" i="26"/>
  <c r="X35" i="26"/>
  <c r="V35" i="26"/>
  <c r="T35" i="26"/>
  <c r="R35" i="26"/>
  <c r="W37" i="26"/>
  <c r="U37" i="26"/>
  <c r="S37" i="26"/>
  <c r="Q37" i="26"/>
  <c r="X37" i="26"/>
  <c r="V37" i="26"/>
  <c r="T37" i="26"/>
  <c r="R37" i="26"/>
  <c r="W39" i="26"/>
  <c r="U39" i="26"/>
  <c r="S39" i="26"/>
  <c r="Q39" i="26"/>
  <c r="X39" i="26"/>
  <c r="V39" i="26"/>
  <c r="T39" i="26"/>
  <c r="R39" i="26"/>
  <c r="W41" i="26"/>
  <c r="U41" i="26"/>
  <c r="S41" i="26"/>
  <c r="Q41" i="26"/>
  <c r="X41" i="26"/>
  <c r="V41" i="26"/>
  <c r="T41" i="26"/>
  <c r="R41" i="26"/>
  <c r="W43" i="26"/>
  <c r="U43" i="26"/>
  <c r="S43" i="26"/>
  <c r="Q43" i="26"/>
  <c r="X43" i="26"/>
  <c r="V43" i="26"/>
  <c r="T43" i="26"/>
  <c r="R43" i="26"/>
  <c r="X4" i="27"/>
  <c r="V4" i="27"/>
  <c r="T4" i="27"/>
  <c r="R4" i="27"/>
  <c r="W4" i="27"/>
  <c r="U4" i="27"/>
  <c r="S4" i="27"/>
  <c r="Q4" i="27"/>
  <c r="W6" i="27"/>
  <c r="U6" i="27"/>
  <c r="S6" i="27"/>
  <c r="Q6" i="27"/>
  <c r="X6" i="27"/>
  <c r="V6" i="27"/>
  <c r="T6" i="27"/>
  <c r="R6" i="27"/>
  <c r="W8" i="27"/>
  <c r="U8" i="27"/>
  <c r="S8" i="27"/>
  <c r="Q8" i="27"/>
  <c r="X8" i="27"/>
  <c r="V8" i="27"/>
  <c r="T8" i="27"/>
  <c r="R8" i="27"/>
  <c r="W10" i="27"/>
  <c r="U10" i="27"/>
  <c r="S10" i="27"/>
  <c r="Q10" i="27"/>
  <c r="X10" i="27"/>
  <c r="V10" i="27"/>
  <c r="T10" i="27"/>
  <c r="R10" i="27"/>
  <c r="W12" i="27"/>
  <c r="U12" i="27"/>
  <c r="S12" i="27"/>
  <c r="Q12" i="27"/>
  <c r="X12" i="27"/>
  <c r="V12" i="27"/>
  <c r="T12" i="27"/>
  <c r="R12" i="27"/>
  <c r="W14" i="27"/>
  <c r="U14" i="27"/>
  <c r="S14" i="27"/>
  <c r="Q14" i="27"/>
  <c r="X14" i="27"/>
  <c r="V14" i="27"/>
  <c r="T14" i="27"/>
  <c r="R14" i="27"/>
  <c r="W16" i="27"/>
  <c r="U16" i="27"/>
  <c r="S16" i="27"/>
  <c r="Q16" i="27"/>
  <c r="X16" i="27"/>
  <c r="V16" i="27"/>
  <c r="T16" i="27"/>
  <c r="R16" i="27"/>
  <c r="W18" i="27"/>
  <c r="U18" i="27"/>
  <c r="S18" i="27"/>
  <c r="Q18" i="27"/>
  <c r="X18" i="27"/>
  <c r="V18" i="27"/>
  <c r="T18" i="27"/>
  <c r="R18" i="27"/>
  <c r="W20" i="27"/>
  <c r="U20" i="27"/>
  <c r="S20" i="27"/>
  <c r="Q20" i="27"/>
  <c r="X20" i="27"/>
  <c r="V20" i="27"/>
  <c r="T20" i="27"/>
  <c r="R20" i="27"/>
  <c r="W22" i="27"/>
  <c r="U22" i="27"/>
  <c r="S22" i="27"/>
  <c r="Q22" i="27"/>
  <c r="X22" i="27"/>
  <c r="V22" i="27"/>
  <c r="T22" i="27"/>
  <c r="R22" i="27"/>
  <c r="W24" i="27"/>
  <c r="U24" i="27"/>
  <c r="S24" i="27"/>
  <c r="Q24" i="27"/>
  <c r="X24" i="27"/>
  <c r="V24" i="27"/>
  <c r="T24" i="27"/>
  <c r="R24" i="27"/>
  <c r="W26" i="27"/>
  <c r="U26" i="27"/>
  <c r="S26" i="27"/>
  <c r="Q26" i="27"/>
  <c r="X26" i="27"/>
  <c r="V26" i="27"/>
  <c r="T26" i="27"/>
  <c r="R26" i="27"/>
  <c r="W28" i="27"/>
  <c r="U28" i="27"/>
  <c r="S28" i="27"/>
  <c r="Q28" i="27"/>
  <c r="X28" i="27"/>
  <c r="V28" i="27"/>
  <c r="T28" i="27"/>
  <c r="R28" i="27"/>
  <c r="W30" i="27"/>
  <c r="U30" i="27"/>
  <c r="S30" i="27"/>
  <c r="Q30" i="27"/>
  <c r="X30" i="27"/>
  <c r="V30" i="27"/>
  <c r="T30" i="27"/>
  <c r="R30" i="27"/>
  <c r="W32" i="27"/>
  <c r="U32" i="27"/>
  <c r="S32" i="27"/>
  <c r="Q32" i="27"/>
  <c r="X32" i="27"/>
  <c r="V32" i="27"/>
  <c r="T32" i="27"/>
  <c r="R32" i="27"/>
  <c r="W34" i="27"/>
  <c r="U34" i="27"/>
  <c r="S34" i="27"/>
  <c r="Q34" i="27"/>
  <c r="X34" i="27"/>
  <c r="V34" i="27"/>
  <c r="T34" i="27"/>
  <c r="R34" i="27"/>
  <c r="W36" i="27"/>
  <c r="U36" i="27"/>
  <c r="S36" i="27"/>
  <c r="Q36" i="27"/>
  <c r="X36" i="27"/>
  <c r="V36" i="27"/>
  <c r="T36" i="27"/>
  <c r="R36" i="27"/>
  <c r="W38" i="27"/>
  <c r="U38" i="27"/>
  <c r="S38" i="27"/>
  <c r="Q38" i="27"/>
  <c r="X38" i="27"/>
  <c r="V38" i="27"/>
  <c r="T38" i="27"/>
  <c r="R38" i="27"/>
  <c r="W40" i="27"/>
  <c r="U40" i="27"/>
  <c r="S40" i="27"/>
  <c r="Q40" i="27"/>
  <c r="X40" i="27"/>
  <c r="V40" i="27"/>
  <c r="T40" i="27"/>
  <c r="R40" i="27"/>
  <c r="W42" i="27"/>
  <c r="U42" i="27"/>
  <c r="S42" i="27"/>
  <c r="Q42" i="27"/>
  <c r="X42" i="27"/>
  <c r="V42" i="27"/>
  <c r="T42" i="27"/>
  <c r="R42" i="27"/>
  <c r="W44" i="27"/>
  <c r="U44" i="27"/>
  <c r="S44" i="27"/>
  <c r="Q44" i="27"/>
  <c r="X44" i="27"/>
  <c r="V44" i="27"/>
  <c r="T44" i="27"/>
  <c r="R44" i="27"/>
  <c r="W5" i="28"/>
  <c r="U5" i="28"/>
  <c r="S5" i="28"/>
  <c r="X5" i="28"/>
  <c r="V5" i="28"/>
  <c r="T5" i="28"/>
  <c r="R5" i="28"/>
  <c r="W7" i="28"/>
  <c r="U7" i="28"/>
  <c r="S7" i="28"/>
  <c r="X7" i="28"/>
  <c r="V7" i="28"/>
  <c r="T7" i="28"/>
  <c r="R7" i="28"/>
  <c r="W9" i="28"/>
  <c r="U9" i="28"/>
  <c r="S9" i="28"/>
  <c r="X9" i="28"/>
  <c r="V9" i="28"/>
  <c r="T9" i="28"/>
  <c r="W11" i="28"/>
  <c r="U11" i="28"/>
  <c r="S11" i="28"/>
  <c r="Q11" i="28"/>
  <c r="X11" i="28"/>
  <c r="V11" i="28"/>
  <c r="T11" i="28"/>
  <c r="R11" i="28"/>
  <c r="W13" i="28"/>
  <c r="U13" i="28"/>
  <c r="S13" i="28"/>
  <c r="Q13" i="28"/>
  <c r="X13" i="28"/>
  <c r="V13" i="28"/>
  <c r="T13" i="28"/>
  <c r="R13" i="28"/>
  <c r="W15" i="28"/>
  <c r="U15" i="28"/>
  <c r="S15" i="28"/>
  <c r="X15" i="28"/>
  <c r="V15" i="28"/>
  <c r="T15" i="28"/>
  <c r="R15" i="28"/>
  <c r="W17" i="28"/>
  <c r="U17" i="28"/>
  <c r="S17" i="28"/>
  <c r="Q17" i="28"/>
  <c r="X17" i="28"/>
  <c r="V17" i="28"/>
  <c r="T17" i="28"/>
  <c r="R17" i="28"/>
  <c r="W19" i="28"/>
  <c r="U19" i="28"/>
  <c r="S19" i="28"/>
  <c r="Q19" i="28"/>
  <c r="X19" i="28"/>
  <c r="V19" i="28"/>
  <c r="T19" i="28"/>
  <c r="R19" i="28"/>
  <c r="W21" i="28"/>
  <c r="U21" i="28"/>
  <c r="S21" i="28"/>
  <c r="Q21" i="28"/>
  <c r="X21" i="28"/>
  <c r="V21" i="28"/>
  <c r="T21" i="28"/>
  <c r="R21" i="28"/>
  <c r="W23" i="28"/>
  <c r="U23" i="28"/>
  <c r="S23" i="28"/>
  <c r="Q23" i="28"/>
  <c r="X23" i="28"/>
  <c r="V23" i="28"/>
  <c r="T23" i="28"/>
  <c r="R23" i="28"/>
  <c r="W25" i="28"/>
  <c r="U25" i="28"/>
  <c r="S25" i="28"/>
  <c r="Q25" i="28"/>
  <c r="X25" i="28"/>
  <c r="V25" i="28"/>
  <c r="T25" i="28"/>
  <c r="R25" i="28"/>
  <c r="W27" i="28"/>
  <c r="U27" i="28"/>
  <c r="S27" i="28"/>
  <c r="Q27" i="28"/>
  <c r="X27" i="28"/>
  <c r="V27" i="28"/>
  <c r="T27" i="28"/>
  <c r="R27" i="28"/>
  <c r="W29" i="28"/>
  <c r="U29" i="28"/>
  <c r="S29" i="28"/>
  <c r="Q29" i="28"/>
  <c r="X29" i="28"/>
  <c r="V29" i="28"/>
  <c r="T29" i="28"/>
  <c r="R29" i="28"/>
  <c r="W31" i="28"/>
  <c r="U31" i="28"/>
  <c r="S31" i="28"/>
  <c r="Q31" i="28"/>
  <c r="X31" i="28"/>
  <c r="V31" i="28"/>
  <c r="T31" i="28"/>
  <c r="R31" i="28"/>
  <c r="W33" i="28"/>
  <c r="U33" i="28"/>
  <c r="S33" i="28"/>
  <c r="Q33" i="28"/>
  <c r="X33" i="28"/>
  <c r="V33" i="28"/>
  <c r="T33" i="28"/>
  <c r="R33" i="28"/>
  <c r="W35" i="28"/>
  <c r="U35" i="28"/>
  <c r="S35" i="28"/>
  <c r="Q35" i="28"/>
  <c r="X35" i="28"/>
  <c r="V35" i="28"/>
  <c r="T35" i="28"/>
  <c r="R35" i="28"/>
  <c r="W37" i="28"/>
  <c r="U37" i="28"/>
  <c r="S37" i="28"/>
  <c r="Q37" i="28"/>
  <c r="X37" i="28"/>
  <c r="V37" i="28"/>
  <c r="T37" i="28"/>
  <c r="R37" i="28"/>
  <c r="W39" i="28"/>
  <c r="U39" i="28"/>
  <c r="S39" i="28"/>
  <c r="Q39" i="28"/>
  <c r="X39" i="28"/>
  <c r="V39" i="28"/>
  <c r="T39" i="28"/>
  <c r="R39" i="28"/>
  <c r="W41" i="28"/>
  <c r="U41" i="28"/>
  <c r="S41" i="28"/>
  <c r="Q41" i="28"/>
  <c r="X41" i="28"/>
  <c r="V41" i="28"/>
  <c r="T41" i="28"/>
  <c r="R41" i="28"/>
  <c r="W43" i="28"/>
  <c r="U43" i="28"/>
  <c r="S43" i="28"/>
  <c r="Q43" i="28"/>
  <c r="X43" i="28"/>
  <c r="V43" i="28"/>
  <c r="T43" i="28"/>
  <c r="R43" i="28"/>
  <c r="X4" i="29"/>
  <c r="V4" i="29"/>
  <c r="T4" i="29"/>
  <c r="R4" i="29"/>
  <c r="W4" i="29"/>
  <c r="U4" i="29"/>
  <c r="S4" i="29"/>
  <c r="Q4" i="29"/>
  <c r="W6" i="29"/>
  <c r="U6" i="29"/>
  <c r="S6" i="29"/>
  <c r="X6" i="29"/>
  <c r="V6" i="29"/>
  <c r="T6" i="29"/>
  <c r="W8" i="29"/>
  <c r="U8" i="29"/>
  <c r="S8" i="29"/>
  <c r="X8" i="29"/>
  <c r="V8" i="29"/>
  <c r="T8" i="29"/>
  <c r="R8" i="29"/>
  <c r="W10" i="29"/>
  <c r="U10" i="29"/>
  <c r="S10" i="29"/>
  <c r="Q10" i="29"/>
  <c r="X10" i="29"/>
  <c r="V10" i="29"/>
  <c r="T10" i="29"/>
  <c r="R10" i="29"/>
  <c r="W12" i="29"/>
  <c r="U12" i="29"/>
  <c r="S12" i="29"/>
  <c r="Q12" i="29"/>
  <c r="X12" i="29"/>
  <c r="V12" i="29"/>
  <c r="T12" i="29"/>
  <c r="W14" i="29"/>
  <c r="U14" i="29"/>
  <c r="S14" i="29"/>
  <c r="Q14" i="29"/>
  <c r="X14" i="29"/>
  <c r="V14" i="29"/>
  <c r="T14" i="29"/>
  <c r="R14" i="29"/>
  <c r="W16" i="29"/>
  <c r="U16" i="29"/>
  <c r="S16" i="29"/>
  <c r="Q16" i="29"/>
  <c r="X16" i="29"/>
  <c r="V16" i="29"/>
  <c r="T16" i="29"/>
  <c r="R16" i="29"/>
  <c r="W18" i="29"/>
  <c r="U18" i="29"/>
  <c r="S18" i="29"/>
  <c r="Q18" i="29"/>
  <c r="X18" i="29"/>
  <c r="V18" i="29"/>
  <c r="T18" i="29"/>
  <c r="R18" i="29"/>
  <c r="W20" i="29"/>
  <c r="U20" i="29"/>
  <c r="S20" i="29"/>
  <c r="Q20" i="29"/>
  <c r="X20" i="29"/>
  <c r="V20" i="29"/>
  <c r="T20" i="29"/>
  <c r="R20" i="29"/>
  <c r="W22" i="29"/>
  <c r="U22" i="29"/>
  <c r="S22" i="29"/>
  <c r="Q22" i="29"/>
  <c r="X22" i="29"/>
  <c r="V22" i="29"/>
  <c r="T22" i="29"/>
  <c r="R22" i="29"/>
  <c r="W24" i="29"/>
  <c r="U24" i="29"/>
  <c r="S24" i="29"/>
  <c r="Q24" i="29"/>
  <c r="X24" i="29"/>
  <c r="V24" i="29"/>
  <c r="T24" i="29"/>
  <c r="R24" i="29"/>
  <c r="W26" i="29"/>
  <c r="U26" i="29"/>
  <c r="S26" i="29"/>
  <c r="Q26" i="29"/>
  <c r="X26" i="29"/>
  <c r="V26" i="29"/>
  <c r="T26" i="29"/>
  <c r="R26" i="29"/>
  <c r="W28" i="29"/>
  <c r="U28" i="29"/>
  <c r="S28" i="29"/>
  <c r="Q28" i="29"/>
  <c r="X28" i="29"/>
  <c r="V28" i="29"/>
  <c r="T28" i="29"/>
  <c r="R28" i="29"/>
  <c r="W30" i="29"/>
  <c r="U30" i="29"/>
  <c r="S30" i="29"/>
  <c r="Q30" i="29"/>
  <c r="X30" i="29"/>
  <c r="V30" i="29"/>
  <c r="T30" i="29"/>
  <c r="R30" i="29"/>
  <c r="W32" i="29"/>
  <c r="U32" i="29"/>
  <c r="S32" i="29"/>
  <c r="Q32" i="29"/>
  <c r="X32" i="29"/>
  <c r="V32" i="29"/>
  <c r="T32" i="29"/>
  <c r="R32" i="29"/>
  <c r="W34" i="29"/>
  <c r="U34" i="29"/>
  <c r="S34" i="29"/>
  <c r="Q34" i="29"/>
  <c r="X34" i="29"/>
  <c r="V34" i="29"/>
  <c r="T34" i="29"/>
  <c r="R34" i="29"/>
  <c r="W36" i="29"/>
  <c r="U36" i="29"/>
  <c r="S36" i="29"/>
  <c r="Q36" i="29"/>
  <c r="X36" i="29"/>
  <c r="V36" i="29"/>
  <c r="T36" i="29"/>
  <c r="R36" i="29"/>
  <c r="W38" i="29"/>
  <c r="U38" i="29"/>
  <c r="S38" i="29"/>
  <c r="Q38" i="29"/>
  <c r="X38" i="29"/>
  <c r="V38" i="29"/>
  <c r="T38" i="29"/>
  <c r="R38" i="29"/>
  <c r="W40" i="29"/>
  <c r="U40" i="29"/>
  <c r="S40" i="29"/>
  <c r="Q40" i="29"/>
  <c r="X40" i="29"/>
  <c r="V40" i="29"/>
  <c r="T40" i="29"/>
  <c r="R40" i="29"/>
  <c r="W42" i="29"/>
  <c r="U42" i="29"/>
  <c r="S42" i="29"/>
  <c r="Q42" i="29"/>
  <c r="X42" i="29"/>
  <c r="V42" i="29"/>
  <c r="T42" i="29"/>
  <c r="R42" i="29"/>
  <c r="W44" i="29"/>
  <c r="U44" i="29"/>
  <c r="S44" i="29"/>
  <c r="Q44" i="29"/>
  <c r="X44" i="29"/>
  <c r="V44" i="29"/>
  <c r="T44" i="29"/>
  <c r="R44" i="29"/>
  <c r="W5" i="30"/>
  <c r="U5" i="30"/>
  <c r="S5" i="30"/>
  <c r="X5" i="30"/>
  <c r="V5" i="30"/>
  <c r="T5" i="30"/>
  <c r="R5" i="30"/>
  <c r="W7" i="30"/>
  <c r="U7" i="30"/>
  <c r="S7" i="30"/>
  <c r="X7" i="30"/>
  <c r="V7" i="30"/>
  <c r="T7" i="30"/>
  <c r="R7" i="30"/>
  <c r="W9" i="30"/>
  <c r="U9" i="30"/>
  <c r="S9" i="30"/>
  <c r="Q9" i="30"/>
  <c r="X9" i="30"/>
  <c r="V9" i="30"/>
  <c r="T9" i="30"/>
  <c r="W11" i="30"/>
  <c r="U11" i="30"/>
  <c r="S11" i="30"/>
  <c r="X11" i="30"/>
  <c r="V11" i="30"/>
  <c r="T11" i="30"/>
  <c r="W13" i="30"/>
  <c r="U13" i="30"/>
  <c r="S13" i="30"/>
  <c r="Q13" i="30"/>
  <c r="X13" i="30"/>
  <c r="V13" i="30"/>
  <c r="T13" i="30"/>
  <c r="R13" i="30"/>
  <c r="W15" i="30"/>
  <c r="U15" i="30"/>
  <c r="S15" i="30"/>
  <c r="Q15" i="30"/>
  <c r="X15" i="30"/>
  <c r="V15" i="30"/>
  <c r="T15" i="30"/>
  <c r="R15" i="30"/>
  <c r="W17" i="30"/>
  <c r="U17" i="30"/>
  <c r="S17" i="30"/>
  <c r="Q17" i="30"/>
  <c r="X17" i="30"/>
  <c r="V17" i="30"/>
  <c r="T17" i="30"/>
  <c r="R17" i="30"/>
  <c r="W19" i="30"/>
  <c r="U19" i="30"/>
  <c r="S19" i="30"/>
  <c r="Q19" i="30"/>
  <c r="X19" i="30"/>
  <c r="V19" i="30"/>
  <c r="T19" i="30"/>
  <c r="R19" i="30"/>
  <c r="W21" i="30"/>
  <c r="U21" i="30"/>
  <c r="S21" i="30"/>
  <c r="Q21" i="30"/>
  <c r="X21" i="30"/>
  <c r="V21" i="30"/>
  <c r="T21" i="30"/>
  <c r="R21" i="30"/>
  <c r="W23" i="30"/>
  <c r="U23" i="30"/>
  <c r="S23" i="30"/>
  <c r="Q23" i="30"/>
  <c r="X23" i="30"/>
  <c r="V23" i="30"/>
  <c r="T23" i="30"/>
  <c r="R23" i="30"/>
  <c r="W25" i="30"/>
  <c r="U25" i="30"/>
  <c r="S25" i="30"/>
  <c r="Q25" i="30"/>
  <c r="X25" i="30"/>
  <c r="V25" i="30"/>
  <c r="T25" i="30"/>
  <c r="R25" i="30"/>
  <c r="W27" i="30"/>
  <c r="U27" i="30"/>
  <c r="S27" i="30"/>
  <c r="Q27" i="30"/>
  <c r="X27" i="30"/>
  <c r="V27" i="30"/>
  <c r="T27" i="30"/>
  <c r="R27" i="30"/>
  <c r="W29" i="30"/>
  <c r="U29" i="30"/>
  <c r="S29" i="30"/>
  <c r="Q29" i="30"/>
  <c r="X29" i="30"/>
  <c r="V29" i="30"/>
  <c r="T29" i="30"/>
  <c r="R29" i="30"/>
  <c r="W31" i="30"/>
  <c r="U31" i="30"/>
  <c r="S31" i="30"/>
  <c r="Q31" i="30"/>
  <c r="X31" i="30"/>
  <c r="V31" i="30"/>
  <c r="T31" i="30"/>
  <c r="R31" i="30"/>
  <c r="W33" i="30"/>
  <c r="U33" i="30"/>
  <c r="S33" i="30"/>
  <c r="Q33" i="30"/>
  <c r="X33" i="30"/>
  <c r="V33" i="30"/>
  <c r="T33" i="30"/>
  <c r="R33" i="30"/>
  <c r="W35" i="30"/>
  <c r="U35" i="30"/>
  <c r="S35" i="30"/>
  <c r="Q35" i="30"/>
  <c r="X35" i="30"/>
  <c r="V35" i="30"/>
  <c r="T35" i="30"/>
  <c r="R35" i="30"/>
  <c r="W37" i="30"/>
  <c r="U37" i="30"/>
  <c r="S37" i="30"/>
  <c r="Q37" i="30"/>
  <c r="X37" i="30"/>
  <c r="V37" i="30"/>
  <c r="T37" i="30"/>
  <c r="R37" i="30"/>
  <c r="W39" i="30"/>
  <c r="U39" i="30"/>
  <c r="S39" i="30"/>
  <c r="Q39" i="30"/>
  <c r="X39" i="30"/>
  <c r="V39" i="30"/>
  <c r="T39" i="30"/>
  <c r="R39" i="30"/>
  <c r="W41" i="30"/>
  <c r="U41" i="30"/>
  <c r="S41" i="30"/>
  <c r="Q41" i="30"/>
  <c r="X41" i="30"/>
  <c r="V41" i="30"/>
  <c r="T41" i="30"/>
  <c r="R41" i="30"/>
  <c r="W43" i="30"/>
  <c r="U43" i="30"/>
  <c r="S43" i="30"/>
  <c r="Q43" i="30"/>
  <c r="X43" i="30"/>
  <c r="V43" i="30"/>
  <c r="T43" i="30"/>
  <c r="R43" i="30"/>
  <c r="X4" i="31"/>
  <c r="V4" i="31"/>
  <c r="T4" i="31"/>
  <c r="R4" i="31"/>
  <c r="W4" i="31"/>
  <c r="U4" i="31"/>
  <c r="S4" i="31"/>
  <c r="Q4" i="31"/>
  <c r="W6" i="31"/>
  <c r="U6" i="31"/>
  <c r="S6" i="31"/>
  <c r="X6" i="31"/>
  <c r="V6" i="31"/>
  <c r="T6" i="31"/>
  <c r="W8" i="31"/>
  <c r="U8" i="31"/>
  <c r="S8" i="31"/>
  <c r="Q8" i="31"/>
  <c r="X8" i="31"/>
  <c r="V8" i="31"/>
  <c r="T8" i="31"/>
  <c r="R8" i="31"/>
  <c r="W10" i="31"/>
  <c r="U10" i="31"/>
  <c r="S10" i="31"/>
  <c r="X10" i="31"/>
  <c r="V10" i="31"/>
  <c r="T10" i="31"/>
  <c r="R10" i="31"/>
  <c r="W12" i="31"/>
  <c r="U12" i="31"/>
  <c r="S12" i="31"/>
  <c r="Q12" i="31"/>
  <c r="X12" i="31"/>
  <c r="V12" i="31"/>
  <c r="T12" i="31"/>
  <c r="R12" i="31"/>
  <c r="W14" i="31"/>
  <c r="U14" i="31"/>
  <c r="S14" i="31"/>
  <c r="Q14" i="31"/>
  <c r="X14" i="31"/>
  <c r="V14" i="31"/>
  <c r="T14" i="31"/>
  <c r="R14" i="31"/>
  <c r="W16" i="31"/>
  <c r="U16" i="31"/>
  <c r="S16" i="31"/>
  <c r="X16" i="31"/>
  <c r="V16" i="31"/>
  <c r="T16" i="31"/>
  <c r="R16" i="31"/>
  <c r="W18" i="31"/>
  <c r="U18" i="31"/>
  <c r="S18" i="31"/>
  <c r="Q18" i="31"/>
  <c r="X18" i="31"/>
  <c r="V18" i="31"/>
  <c r="T18" i="31"/>
  <c r="R18" i="31"/>
  <c r="W20" i="31"/>
  <c r="U20" i="31"/>
  <c r="S20" i="31"/>
  <c r="Q20" i="31"/>
  <c r="X20" i="31"/>
  <c r="V20" i="31"/>
  <c r="T20" i="31"/>
  <c r="R20" i="31"/>
  <c r="W22" i="31"/>
  <c r="U22" i="31"/>
  <c r="S22" i="31"/>
  <c r="Q22" i="31"/>
  <c r="X22" i="31"/>
  <c r="V22" i="31"/>
  <c r="T22" i="31"/>
  <c r="R22" i="31"/>
  <c r="W24" i="31"/>
  <c r="U24" i="31"/>
  <c r="S24" i="31"/>
  <c r="Q24" i="31"/>
  <c r="X24" i="31"/>
  <c r="V24" i="31"/>
  <c r="T24" i="31"/>
  <c r="R24" i="31"/>
  <c r="W26" i="31"/>
  <c r="U26" i="31"/>
  <c r="S26" i="31"/>
  <c r="Q26" i="31"/>
  <c r="X26" i="31"/>
  <c r="V26" i="31"/>
  <c r="T26" i="31"/>
  <c r="R26" i="31"/>
  <c r="W28" i="31"/>
  <c r="U28" i="31"/>
  <c r="S28" i="31"/>
  <c r="Q28" i="31"/>
  <c r="X28" i="31"/>
  <c r="V28" i="31"/>
  <c r="T28" i="31"/>
  <c r="R28" i="31"/>
  <c r="W30" i="31"/>
  <c r="U30" i="31"/>
  <c r="S30" i="31"/>
  <c r="Q30" i="31"/>
  <c r="X30" i="31"/>
  <c r="V30" i="31"/>
  <c r="T30" i="31"/>
  <c r="R30" i="31"/>
  <c r="W32" i="31"/>
  <c r="U32" i="31"/>
  <c r="S32" i="31"/>
  <c r="Q32" i="31"/>
  <c r="X32" i="31"/>
  <c r="V32" i="31"/>
  <c r="T32" i="31"/>
  <c r="R32" i="31"/>
  <c r="W34" i="31"/>
  <c r="U34" i="31"/>
  <c r="S34" i="31"/>
  <c r="Q34" i="31"/>
  <c r="X34" i="31"/>
  <c r="V34" i="31"/>
  <c r="T34" i="31"/>
  <c r="R34" i="31"/>
  <c r="W36" i="31"/>
  <c r="U36" i="31"/>
  <c r="S36" i="31"/>
  <c r="Q36" i="31"/>
  <c r="X36" i="31"/>
  <c r="V36" i="31"/>
  <c r="T36" i="31"/>
  <c r="R36" i="31"/>
  <c r="W38" i="31"/>
  <c r="U38" i="31"/>
  <c r="S38" i="31"/>
  <c r="Q38" i="31"/>
  <c r="X38" i="31"/>
  <c r="V38" i="31"/>
  <c r="T38" i="31"/>
  <c r="R38" i="31"/>
  <c r="W40" i="31"/>
  <c r="U40" i="31"/>
  <c r="S40" i="31"/>
  <c r="Q40" i="31"/>
  <c r="X40" i="31"/>
  <c r="V40" i="31"/>
  <c r="T40" i="31"/>
  <c r="R40" i="31"/>
  <c r="W42" i="31"/>
  <c r="U42" i="31"/>
  <c r="S42" i="31"/>
  <c r="Q42" i="31"/>
  <c r="X42" i="31"/>
  <c r="V42" i="31"/>
  <c r="T42" i="31"/>
  <c r="R42" i="31"/>
  <c r="W44" i="31"/>
  <c r="U44" i="31"/>
  <c r="S44" i="31"/>
  <c r="Q44" i="31"/>
  <c r="X44" i="31"/>
  <c r="V44" i="31"/>
  <c r="T44" i="31"/>
  <c r="R44" i="31"/>
  <c r="W5" i="32"/>
  <c r="U5" i="32"/>
  <c r="S5" i="32"/>
  <c r="Q5" i="32"/>
  <c r="X5" i="32"/>
  <c r="V5" i="32"/>
  <c r="T5" i="32"/>
  <c r="R5" i="32"/>
  <c r="W7" i="32"/>
  <c r="U7" i="32"/>
  <c r="S7" i="32"/>
  <c r="Q7" i="32"/>
  <c r="X7" i="32"/>
  <c r="V7" i="32"/>
  <c r="T7" i="32"/>
  <c r="R7" i="32"/>
  <c r="W9" i="32"/>
  <c r="U9" i="32"/>
  <c r="S9" i="32"/>
  <c r="X9" i="32"/>
  <c r="V9" i="32"/>
  <c r="T9" i="32"/>
  <c r="R9" i="32"/>
  <c r="W11" i="32"/>
  <c r="U11" i="32"/>
  <c r="S11" i="32"/>
  <c r="X11" i="32"/>
  <c r="V11" i="32"/>
  <c r="T11" i="32"/>
  <c r="R11" i="32"/>
  <c r="W13" i="32"/>
  <c r="U13" i="32"/>
  <c r="S13" i="32"/>
  <c r="X13" i="32"/>
  <c r="V13" i="32"/>
  <c r="T13" i="32"/>
  <c r="R13" i="32"/>
  <c r="W15" i="32"/>
  <c r="U15" i="32"/>
  <c r="S15" i="32"/>
  <c r="X15" i="32"/>
  <c r="V15" i="32"/>
  <c r="T15" i="32"/>
  <c r="R15" i="32"/>
  <c r="W17" i="32"/>
  <c r="U17" i="32"/>
  <c r="S17" i="32"/>
  <c r="Q17" i="32"/>
  <c r="X17" i="32"/>
  <c r="V17" i="32"/>
  <c r="T17" i="32"/>
  <c r="R17" i="32"/>
  <c r="W19" i="32"/>
  <c r="U19" i="32"/>
  <c r="S19" i="32"/>
  <c r="Q19" i="32"/>
  <c r="X19" i="32"/>
  <c r="V19" i="32"/>
  <c r="T19" i="32"/>
  <c r="R19" i="32"/>
  <c r="W21" i="32"/>
  <c r="U21" i="32"/>
  <c r="S21" i="32"/>
  <c r="Q21" i="32"/>
  <c r="X21" i="32"/>
  <c r="V21" i="32"/>
  <c r="T21" i="32"/>
  <c r="R21" i="32"/>
  <c r="W23" i="32"/>
  <c r="U23" i="32"/>
  <c r="S23" i="32"/>
  <c r="Q23" i="32"/>
  <c r="X23" i="32"/>
  <c r="V23" i="32"/>
  <c r="T23" i="32"/>
  <c r="R23" i="32"/>
  <c r="W14" i="30"/>
  <c r="U14" i="30"/>
  <c r="S14" i="30"/>
  <c r="Q14" i="30"/>
  <c r="X14" i="30"/>
  <c r="V14" i="30"/>
  <c r="T14" i="30"/>
  <c r="R14" i="30"/>
  <c r="W16" i="30"/>
  <c r="U16" i="30"/>
  <c r="S16" i="30"/>
  <c r="Q16" i="30"/>
  <c r="X16" i="30"/>
  <c r="V16" i="30"/>
  <c r="T16" i="30"/>
  <c r="R16" i="30"/>
  <c r="W18" i="30"/>
  <c r="U18" i="30"/>
  <c r="S18" i="30"/>
  <c r="Q18" i="30"/>
  <c r="X18" i="30"/>
  <c r="V18" i="30"/>
  <c r="T18" i="30"/>
  <c r="R18" i="30"/>
  <c r="W20" i="30"/>
  <c r="U20" i="30"/>
  <c r="S20" i="30"/>
  <c r="Q20" i="30"/>
  <c r="X20" i="30"/>
  <c r="V20" i="30"/>
  <c r="T20" i="30"/>
  <c r="R20" i="30"/>
  <c r="W22" i="30"/>
  <c r="U22" i="30"/>
  <c r="S22" i="30"/>
  <c r="Q22" i="30"/>
  <c r="X22" i="30"/>
  <c r="V22" i="30"/>
  <c r="T22" i="30"/>
  <c r="R22" i="30"/>
  <c r="W24" i="30"/>
  <c r="U24" i="30"/>
  <c r="S24" i="30"/>
  <c r="Q24" i="30"/>
  <c r="X24" i="30"/>
  <c r="V24" i="30"/>
  <c r="T24" i="30"/>
  <c r="R24" i="30"/>
  <c r="W26" i="30"/>
  <c r="U26" i="30"/>
  <c r="S26" i="30"/>
  <c r="Q26" i="30"/>
  <c r="X26" i="30"/>
  <c r="V26" i="30"/>
  <c r="T26" i="30"/>
  <c r="R26" i="30"/>
  <c r="W28" i="30"/>
  <c r="U28" i="30"/>
  <c r="S28" i="30"/>
  <c r="Q28" i="30"/>
  <c r="X28" i="30"/>
  <c r="V28" i="30"/>
  <c r="T28" i="30"/>
  <c r="R28" i="30"/>
  <c r="W30" i="30"/>
  <c r="U30" i="30"/>
  <c r="S30" i="30"/>
  <c r="Q30" i="30"/>
  <c r="X30" i="30"/>
  <c r="V30" i="30"/>
  <c r="T30" i="30"/>
  <c r="R30" i="30"/>
  <c r="W32" i="30"/>
  <c r="U32" i="30"/>
  <c r="S32" i="30"/>
  <c r="Q32" i="30"/>
  <c r="X32" i="30"/>
  <c r="V32" i="30"/>
  <c r="T32" i="30"/>
  <c r="R32" i="30"/>
  <c r="W34" i="30"/>
  <c r="U34" i="30"/>
  <c r="S34" i="30"/>
  <c r="Q34" i="30"/>
  <c r="X34" i="30"/>
  <c r="V34" i="30"/>
  <c r="T34" i="30"/>
  <c r="R34" i="30"/>
  <c r="W36" i="30"/>
  <c r="U36" i="30"/>
  <c r="S36" i="30"/>
  <c r="Q36" i="30"/>
  <c r="X36" i="30"/>
  <c r="V36" i="30"/>
  <c r="T36" i="30"/>
  <c r="R36" i="30"/>
  <c r="W38" i="30"/>
  <c r="U38" i="30"/>
  <c r="S38" i="30"/>
  <c r="Q38" i="30"/>
  <c r="X38" i="30"/>
  <c r="V38" i="30"/>
  <c r="T38" i="30"/>
  <c r="R38" i="30"/>
  <c r="W40" i="30"/>
  <c r="U40" i="30"/>
  <c r="S40" i="30"/>
  <c r="Q40" i="30"/>
  <c r="X40" i="30"/>
  <c r="V40" i="30"/>
  <c r="T40" i="30"/>
  <c r="R40" i="30"/>
  <c r="W42" i="30"/>
  <c r="U42" i="30"/>
  <c r="S42" i="30"/>
  <c r="Q42" i="30"/>
  <c r="X42" i="30"/>
  <c r="V42" i="30"/>
  <c r="T42" i="30"/>
  <c r="R42" i="30"/>
  <c r="W44" i="30"/>
  <c r="U44" i="30"/>
  <c r="S44" i="30"/>
  <c r="Q44" i="30"/>
  <c r="X44" i="30"/>
  <c r="V44" i="30"/>
  <c r="T44" i="30"/>
  <c r="R44" i="30"/>
  <c r="W5" i="31"/>
  <c r="U5" i="31"/>
  <c r="S5" i="31"/>
  <c r="Q5" i="31"/>
  <c r="X5" i="31"/>
  <c r="V5" i="31"/>
  <c r="T5" i="31"/>
  <c r="R5" i="31"/>
  <c r="W7" i="31"/>
  <c r="U7" i="31"/>
  <c r="S7" i="31"/>
  <c r="Q7" i="31"/>
  <c r="X7" i="31"/>
  <c r="V7" i="31"/>
  <c r="T7" i="31"/>
  <c r="R7" i="31"/>
  <c r="W9" i="31"/>
  <c r="U9" i="31"/>
  <c r="S9" i="31"/>
  <c r="X9" i="31"/>
  <c r="V9" i="31"/>
  <c r="T9" i="31"/>
  <c r="W11" i="31"/>
  <c r="U11" i="31"/>
  <c r="S11" i="31"/>
  <c r="Q11" i="31"/>
  <c r="X11" i="31"/>
  <c r="V11" i="31"/>
  <c r="T11" i="31"/>
  <c r="R11" i="31"/>
  <c r="W13" i="31"/>
  <c r="U13" i="31"/>
  <c r="S13" i="31"/>
  <c r="Q13" i="31"/>
  <c r="X13" i="31"/>
  <c r="V13" i="31"/>
  <c r="T13" i="31"/>
  <c r="R13" i="31"/>
  <c r="W15" i="31"/>
  <c r="U15" i="31"/>
  <c r="S15" i="31"/>
  <c r="Q15" i="31"/>
  <c r="X15" i="31"/>
  <c r="V15" i="31"/>
  <c r="T15" i="31"/>
  <c r="W17" i="31"/>
  <c r="U17" i="31"/>
  <c r="S17" i="31"/>
  <c r="Q17" i="31"/>
  <c r="X17" i="31"/>
  <c r="V17" i="31"/>
  <c r="T17" i="31"/>
  <c r="R17" i="31"/>
  <c r="W19" i="31"/>
  <c r="U19" i="31"/>
  <c r="S19" i="31"/>
  <c r="Q19" i="31"/>
  <c r="X19" i="31"/>
  <c r="V19" i="31"/>
  <c r="T19" i="31"/>
  <c r="R19" i="31"/>
  <c r="W21" i="31"/>
  <c r="U21" i="31"/>
  <c r="S21" i="31"/>
  <c r="Q21" i="31"/>
  <c r="X21" i="31"/>
  <c r="V21" i="31"/>
  <c r="T21" i="31"/>
  <c r="R21" i="31"/>
  <c r="W23" i="31"/>
  <c r="U23" i="31"/>
  <c r="S23" i="31"/>
  <c r="Q23" i="31"/>
  <c r="X23" i="31"/>
  <c r="V23" i="31"/>
  <c r="T23" i="31"/>
  <c r="R23" i="31"/>
  <c r="W25" i="31"/>
  <c r="U25" i="31"/>
  <c r="S25" i="31"/>
  <c r="Q25" i="31"/>
  <c r="X25" i="31"/>
  <c r="V25" i="31"/>
  <c r="T25" i="31"/>
  <c r="R25" i="31"/>
  <c r="W27" i="31"/>
  <c r="U27" i="31"/>
  <c r="S27" i="31"/>
  <c r="Q27" i="31"/>
  <c r="X27" i="31"/>
  <c r="V27" i="31"/>
  <c r="T27" i="31"/>
  <c r="R27" i="31"/>
  <c r="W29" i="31"/>
  <c r="U29" i="31"/>
  <c r="S29" i="31"/>
  <c r="Q29" i="31"/>
  <c r="X29" i="31"/>
  <c r="V29" i="31"/>
  <c r="T29" i="31"/>
  <c r="R29" i="31"/>
  <c r="W31" i="31"/>
  <c r="U31" i="31"/>
  <c r="S31" i="31"/>
  <c r="Q31" i="31"/>
  <c r="X31" i="31"/>
  <c r="V31" i="31"/>
  <c r="T31" i="31"/>
  <c r="R31" i="31"/>
  <c r="W33" i="31"/>
  <c r="U33" i="31"/>
  <c r="S33" i="31"/>
  <c r="Q33" i="31"/>
  <c r="X33" i="31"/>
  <c r="V33" i="31"/>
  <c r="T33" i="31"/>
  <c r="R33" i="31"/>
  <c r="W35" i="31"/>
  <c r="U35" i="31"/>
  <c r="S35" i="31"/>
  <c r="Q35" i="31"/>
  <c r="X35" i="31"/>
  <c r="V35" i="31"/>
  <c r="T35" i="31"/>
  <c r="R35" i="31"/>
  <c r="W37" i="31"/>
  <c r="U37" i="31"/>
  <c r="S37" i="31"/>
  <c r="Q37" i="31"/>
  <c r="X37" i="31"/>
  <c r="V37" i="31"/>
  <c r="T37" i="31"/>
  <c r="R37" i="31"/>
  <c r="W39" i="31"/>
  <c r="U39" i="31"/>
  <c r="S39" i="31"/>
  <c r="Q39" i="31"/>
  <c r="X39" i="31"/>
  <c r="V39" i="31"/>
  <c r="T39" i="31"/>
  <c r="R39" i="31"/>
  <c r="W41" i="31"/>
  <c r="U41" i="31"/>
  <c r="S41" i="31"/>
  <c r="Q41" i="31"/>
  <c r="X41" i="31"/>
  <c r="V41" i="31"/>
  <c r="T41" i="31"/>
  <c r="R41" i="31"/>
  <c r="W43" i="31"/>
  <c r="U43" i="31"/>
  <c r="S43" i="31"/>
  <c r="Q43" i="31"/>
  <c r="X43" i="31"/>
  <c r="V43" i="31"/>
  <c r="T43" i="31"/>
  <c r="R43" i="31"/>
  <c r="W6" i="32"/>
  <c r="U6" i="32"/>
  <c r="S6" i="32"/>
  <c r="Q6" i="32"/>
  <c r="X6" i="32"/>
  <c r="V6" i="32"/>
  <c r="T6" i="32"/>
  <c r="W8" i="32"/>
  <c r="U8" i="32"/>
  <c r="S8" i="32"/>
  <c r="Q8" i="32"/>
  <c r="X8" i="32"/>
  <c r="V8" i="32"/>
  <c r="T8" i="32"/>
  <c r="W10" i="32"/>
  <c r="U10" i="32"/>
  <c r="S10" i="32"/>
  <c r="Q10" i="32"/>
  <c r="X10" i="32"/>
  <c r="V10" i="32"/>
  <c r="T10" i="32"/>
  <c r="R10" i="32"/>
  <c r="W12" i="32"/>
  <c r="U12" i="32"/>
  <c r="S12" i="32"/>
  <c r="X12" i="32"/>
  <c r="V12" i="32"/>
  <c r="T12" i="32"/>
  <c r="W14" i="32"/>
  <c r="U14" i="32"/>
  <c r="S14" i="32"/>
  <c r="Q14" i="32"/>
  <c r="X14" i="32"/>
  <c r="V14" i="32"/>
  <c r="T14" i="32"/>
  <c r="R14" i="32"/>
  <c r="W16" i="32"/>
  <c r="U16" i="32"/>
  <c r="S16" i="32"/>
  <c r="Q16" i="32"/>
  <c r="X16" i="32"/>
  <c r="V16" i="32"/>
  <c r="T16" i="32"/>
  <c r="R16" i="32"/>
  <c r="W18" i="32"/>
  <c r="U18" i="32"/>
  <c r="S18" i="32"/>
  <c r="Q18" i="32"/>
  <c r="X18" i="32"/>
  <c r="V18" i="32"/>
  <c r="T18" i="32"/>
  <c r="R18" i="32"/>
  <c r="W20" i="32"/>
  <c r="U20" i="32"/>
  <c r="S20" i="32"/>
  <c r="Q20" i="32"/>
  <c r="X20" i="32"/>
  <c r="V20" i="32"/>
  <c r="T20" i="32"/>
  <c r="R20" i="32"/>
  <c r="W22" i="32"/>
  <c r="U22" i="32"/>
  <c r="S22" i="32"/>
  <c r="Q22" i="32"/>
  <c r="X22" i="32"/>
  <c r="V22" i="32"/>
  <c r="T22" i="32"/>
  <c r="R22" i="32"/>
  <c r="W24" i="32"/>
  <c r="U24" i="32"/>
  <c r="S24" i="32"/>
  <c r="Q24" i="32"/>
  <c r="X24" i="32"/>
  <c r="V24" i="32"/>
  <c r="T24" i="32"/>
  <c r="R24" i="32"/>
  <c r="W26" i="32"/>
  <c r="U26" i="32"/>
  <c r="S26" i="32"/>
  <c r="Q26" i="32"/>
  <c r="X26" i="32"/>
  <c r="V26" i="32"/>
  <c r="T26" i="32"/>
  <c r="R26" i="32"/>
  <c r="W28" i="32"/>
  <c r="U28" i="32"/>
  <c r="S28" i="32"/>
  <c r="Q28" i="32"/>
  <c r="X28" i="32"/>
  <c r="V28" i="32"/>
  <c r="T28" i="32"/>
  <c r="R28" i="32"/>
  <c r="W30" i="32"/>
  <c r="U30" i="32"/>
  <c r="S30" i="32"/>
  <c r="Q30" i="32"/>
  <c r="X30" i="32"/>
  <c r="V30" i="32"/>
  <c r="T30" i="32"/>
  <c r="R30" i="32"/>
  <c r="W32" i="32"/>
  <c r="U32" i="32"/>
  <c r="S32" i="32"/>
  <c r="Q32" i="32"/>
  <c r="X32" i="32"/>
  <c r="V32" i="32"/>
  <c r="T32" i="32"/>
  <c r="R32" i="32"/>
  <c r="W34" i="32"/>
  <c r="U34" i="32"/>
  <c r="S34" i="32"/>
  <c r="Q34" i="32"/>
  <c r="X34" i="32"/>
  <c r="V34" i="32"/>
  <c r="T34" i="32"/>
  <c r="R34" i="32"/>
  <c r="W36" i="32"/>
  <c r="U36" i="32"/>
  <c r="S36" i="32"/>
  <c r="Q36" i="32"/>
  <c r="X36" i="32"/>
  <c r="V36" i="32"/>
  <c r="T36" i="32"/>
  <c r="R36" i="32"/>
  <c r="W38" i="32"/>
  <c r="U38" i="32"/>
  <c r="S38" i="32"/>
  <c r="Q38" i="32"/>
  <c r="X38" i="32"/>
  <c r="V38" i="32"/>
  <c r="T38" i="32"/>
  <c r="R38" i="32"/>
  <c r="W40" i="32"/>
  <c r="U40" i="32"/>
  <c r="S40" i="32"/>
  <c r="Q40" i="32"/>
  <c r="X40" i="32"/>
  <c r="V40" i="32"/>
  <c r="T40" i="32"/>
  <c r="R40" i="32"/>
  <c r="W42" i="32"/>
  <c r="U42" i="32"/>
  <c r="S42" i="32"/>
  <c r="Q42" i="32"/>
  <c r="X42" i="32"/>
  <c r="V42" i="32"/>
  <c r="T42" i="32"/>
  <c r="R42" i="32"/>
  <c r="W44" i="32"/>
  <c r="U44" i="32"/>
  <c r="S44" i="32"/>
  <c r="Q44" i="32"/>
  <c r="X44" i="32"/>
  <c r="V44" i="32"/>
  <c r="T44" i="32"/>
  <c r="R44" i="32"/>
  <c r="U5" i="33"/>
  <c r="S5" i="33"/>
  <c r="Q5" i="33"/>
  <c r="T5" i="33"/>
  <c r="R5" i="33"/>
  <c r="U7" i="33"/>
  <c r="S7" i="33"/>
  <c r="Q7" i="33"/>
  <c r="T7" i="33"/>
  <c r="U9" i="33"/>
  <c r="S9" i="33"/>
  <c r="T9" i="33"/>
  <c r="U11" i="33"/>
  <c r="S11" i="33"/>
  <c r="Q11" i="33"/>
  <c r="T11" i="33"/>
  <c r="W13" i="33"/>
  <c r="U13" i="33"/>
  <c r="S13" i="33"/>
  <c r="X13" i="33"/>
  <c r="T13" i="33"/>
  <c r="U15" i="33"/>
  <c r="S15" i="33"/>
  <c r="Q15" i="33"/>
  <c r="T15" i="33"/>
  <c r="U17" i="33"/>
  <c r="S17" i="33"/>
  <c r="Q17" i="33"/>
  <c r="T17" i="33"/>
  <c r="R17" i="33"/>
  <c r="U19" i="33"/>
  <c r="S19" i="33"/>
  <c r="Q19" i="33"/>
  <c r="T19" i="33"/>
  <c r="R19" i="33"/>
  <c r="W21" i="33"/>
  <c r="U21" i="33"/>
  <c r="S21" i="33"/>
  <c r="Q21" i="33"/>
  <c r="X21" i="33"/>
  <c r="T21" i="33"/>
  <c r="R21" i="33"/>
  <c r="U23" i="33"/>
  <c r="S23" i="33"/>
  <c r="Q23" i="33"/>
  <c r="T23" i="33"/>
  <c r="R23" i="33"/>
  <c r="U25" i="33"/>
  <c r="S25" i="33"/>
  <c r="Q25" i="33"/>
  <c r="T25" i="33"/>
  <c r="R25" i="33"/>
  <c r="U27" i="33"/>
  <c r="S27" i="33"/>
  <c r="Q27" i="33"/>
  <c r="T27" i="33"/>
  <c r="R27" i="33"/>
  <c r="W29" i="33"/>
  <c r="U29" i="33"/>
  <c r="S29" i="33"/>
  <c r="Q29" i="33"/>
  <c r="X29" i="33"/>
  <c r="T29" i="33"/>
  <c r="R29" i="33"/>
  <c r="U31" i="33"/>
  <c r="S31" i="33"/>
  <c r="Q31" i="33"/>
  <c r="T31" i="33"/>
  <c r="R31" i="33"/>
  <c r="U33" i="33"/>
  <c r="S33" i="33"/>
  <c r="Q33" i="33"/>
  <c r="T33" i="33"/>
  <c r="R33" i="33"/>
  <c r="U35" i="33"/>
  <c r="S35" i="33"/>
  <c r="Q35" i="33"/>
  <c r="T35" i="33"/>
  <c r="R35" i="33"/>
  <c r="W37" i="33"/>
  <c r="U37" i="33"/>
  <c r="S37" i="33"/>
  <c r="Q37" i="33"/>
  <c r="X37" i="33"/>
  <c r="T37" i="33"/>
  <c r="R37" i="33"/>
  <c r="U39" i="33"/>
  <c r="S39" i="33"/>
  <c r="Q39" i="33"/>
  <c r="T39" i="33"/>
  <c r="R39" i="33"/>
  <c r="U41" i="33"/>
  <c r="S41" i="33"/>
  <c r="Q41" i="33"/>
  <c r="T41" i="33"/>
  <c r="R41" i="33"/>
  <c r="U43" i="33"/>
  <c r="S43" i="33"/>
  <c r="Q43" i="33"/>
  <c r="T43" i="33"/>
  <c r="R43" i="33"/>
  <c r="W6" i="34"/>
  <c r="U6" i="34"/>
  <c r="S6" i="34"/>
  <c r="X6" i="34"/>
  <c r="V6" i="34"/>
  <c r="T6" i="34"/>
  <c r="W8" i="34"/>
  <c r="U8" i="34"/>
  <c r="S8" i="34"/>
  <c r="Q8" i="34"/>
  <c r="X8" i="34"/>
  <c r="V8" i="34"/>
  <c r="T8" i="34"/>
  <c r="R8" i="34"/>
  <c r="W10" i="34"/>
  <c r="U10" i="34"/>
  <c r="S10" i="34"/>
  <c r="Q10" i="34"/>
  <c r="X10" i="34"/>
  <c r="V10" i="34"/>
  <c r="T10" i="34"/>
  <c r="W12" i="34"/>
  <c r="U12" i="34"/>
  <c r="S12" i="34"/>
  <c r="Q12" i="34"/>
  <c r="X12" i="34"/>
  <c r="V12" i="34"/>
  <c r="T12" i="34"/>
  <c r="W14" i="34"/>
  <c r="U14" i="34"/>
  <c r="S14" i="34"/>
  <c r="Q14" i="34"/>
  <c r="X14" i="34"/>
  <c r="V14" i="34"/>
  <c r="T14" i="34"/>
  <c r="R14" i="34"/>
  <c r="W16" i="34"/>
  <c r="U16" i="34"/>
  <c r="S16" i="34"/>
  <c r="Q16" i="34"/>
  <c r="X16" i="34"/>
  <c r="V16" i="34"/>
  <c r="T16" i="34"/>
  <c r="R16" i="34"/>
  <c r="W18" i="34"/>
  <c r="U18" i="34"/>
  <c r="S18" i="34"/>
  <c r="Q18" i="34"/>
  <c r="X18" i="34"/>
  <c r="V18" i="34"/>
  <c r="T18" i="34"/>
  <c r="R18" i="34"/>
  <c r="W20" i="34"/>
  <c r="U20" i="34"/>
  <c r="S20" i="34"/>
  <c r="Q20" i="34"/>
  <c r="X20" i="34"/>
  <c r="V20" i="34"/>
  <c r="T20" i="34"/>
  <c r="R20" i="34"/>
  <c r="W22" i="34"/>
  <c r="U22" i="34"/>
  <c r="S22" i="34"/>
  <c r="Q22" i="34"/>
  <c r="X22" i="34"/>
  <c r="V22" i="34"/>
  <c r="T22" i="34"/>
  <c r="R22" i="34"/>
  <c r="W24" i="34"/>
  <c r="U24" i="34"/>
  <c r="S24" i="34"/>
  <c r="Q24" i="34"/>
  <c r="X24" i="34"/>
  <c r="V24" i="34"/>
  <c r="T24" i="34"/>
  <c r="R24" i="34"/>
  <c r="W26" i="34"/>
  <c r="U26" i="34"/>
  <c r="S26" i="34"/>
  <c r="Q26" i="34"/>
  <c r="X26" i="34"/>
  <c r="V26" i="34"/>
  <c r="T26" i="34"/>
  <c r="R26" i="34"/>
  <c r="W28" i="34"/>
  <c r="U28" i="34"/>
  <c r="S28" i="34"/>
  <c r="Q28" i="34"/>
  <c r="X28" i="34"/>
  <c r="V28" i="34"/>
  <c r="T28" i="34"/>
  <c r="R28" i="34"/>
  <c r="W30" i="34"/>
  <c r="U30" i="34"/>
  <c r="S30" i="34"/>
  <c r="Q30" i="34"/>
  <c r="X30" i="34"/>
  <c r="V30" i="34"/>
  <c r="T30" i="34"/>
  <c r="R30" i="34"/>
  <c r="W32" i="34"/>
  <c r="U32" i="34"/>
  <c r="S32" i="34"/>
  <c r="Q32" i="34"/>
  <c r="X32" i="34"/>
  <c r="V32" i="34"/>
  <c r="T32" i="34"/>
  <c r="R32" i="34"/>
  <c r="W34" i="34"/>
  <c r="U34" i="34"/>
  <c r="S34" i="34"/>
  <c r="Q34" i="34"/>
  <c r="X34" i="34"/>
  <c r="V34" i="34"/>
  <c r="T34" i="34"/>
  <c r="R34" i="34"/>
  <c r="W36" i="34"/>
  <c r="U36" i="34"/>
  <c r="S36" i="34"/>
  <c r="Q36" i="34"/>
  <c r="X36" i="34"/>
  <c r="V36" i="34"/>
  <c r="T36" i="34"/>
  <c r="R36" i="34"/>
  <c r="W38" i="34"/>
  <c r="U38" i="34"/>
  <c r="S38" i="34"/>
  <c r="Q38" i="34"/>
  <c r="X38" i="34"/>
  <c r="V38" i="34"/>
  <c r="T38" i="34"/>
  <c r="R38" i="34"/>
  <c r="W40" i="34"/>
  <c r="U40" i="34"/>
  <c r="S40" i="34"/>
  <c r="Q40" i="34"/>
  <c r="X40" i="34"/>
  <c r="V40" i="34"/>
  <c r="T40" i="34"/>
  <c r="R40" i="34"/>
  <c r="W42" i="34"/>
  <c r="U42" i="34"/>
  <c r="S42" i="34"/>
  <c r="Q42" i="34"/>
  <c r="X42" i="34"/>
  <c r="V42" i="34"/>
  <c r="T42" i="34"/>
  <c r="R42" i="34"/>
  <c r="W44" i="34"/>
  <c r="U44" i="34"/>
  <c r="S44" i="34"/>
  <c r="Q44" i="34"/>
  <c r="X44" i="34"/>
  <c r="V44" i="34"/>
  <c r="T44" i="34"/>
  <c r="R44" i="34"/>
  <c r="W5" i="35"/>
  <c r="U5" i="35"/>
  <c r="S5" i="35"/>
  <c r="Q5" i="35"/>
  <c r="X5" i="35"/>
  <c r="V5" i="35"/>
  <c r="T5" i="35"/>
  <c r="R5" i="35"/>
  <c r="W7" i="35"/>
  <c r="U7" i="35"/>
  <c r="S7" i="35"/>
  <c r="Q7" i="35"/>
  <c r="X7" i="35"/>
  <c r="V7" i="35"/>
  <c r="T7" i="35"/>
  <c r="R7" i="35"/>
  <c r="W9" i="35"/>
  <c r="U9" i="35"/>
  <c r="S9" i="35"/>
  <c r="X9" i="35"/>
  <c r="V9" i="35"/>
  <c r="T9" i="35"/>
  <c r="W11" i="35"/>
  <c r="U11" i="35"/>
  <c r="S11" i="35"/>
  <c r="X11" i="35"/>
  <c r="V11" i="35"/>
  <c r="T11" i="35"/>
  <c r="R11" i="35"/>
  <c r="W13" i="35"/>
  <c r="U13" i="35"/>
  <c r="S13" i="35"/>
  <c r="X13" i="35"/>
  <c r="V13" i="35"/>
  <c r="T13" i="35"/>
  <c r="R13" i="35"/>
  <c r="W15" i="35"/>
  <c r="U15" i="35"/>
  <c r="S15" i="35"/>
  <c r="Q15" i="35"/>
  <c r="X15" i="35"/>
  <c r="V15" i="35"/>
  <c r="T15" i="35"/>
  <c r="R15" i="35"/>
  <c r="W17" i="35"/>
  <c r="U17" i="35"/>
  <c r="S17" i="35"/>
  <c r="Q17" i="35"/>
  <c r="X17" i="35"/>
  <c r="V17" i="35"/>
  <c r="T17" i="35"/>
  <c r="R17" i="35"/>
  <c r="W19" i="35"/>
  <c r="U19" i="35"/>
  <c r="S19" i="35"/>
  <c r="Q19" i="35"/>
  <c r="X19" i="35"/>
  <c r="V19" i="35"/>
  <c r="T19" i="35"/>
  <c r="R19" i="35"/>
  <c r="W21" i="35"/>
  <c r="U21" i="35"/>
  <c r="S21" i="35"/>
  <c r="Q21" i="35"/>
  <c r="X21" i="35"/>
  <c r="V21" i="35"/>
  <c r="T21" i="35"/>
  <c r="R21" i="35"/>
  <c r="W23" i="35"/>
  <c r="U23" i="35"/>
  <c r="S23" i="35"/>
  <c r="Q23" i="35"/>
  <c r="X23" i="35"/>
  <c r="V23" i="35"/>
  <c r="T23" i="35"/>
  <c r="R23" i="35"/>
  <c r="W25" i="35"/>
  <c r="U25" i="35"/>
  <c r="S25" i="35"/>
  <c r="Q25" i="35"/>
  <c r="X25" i="35"/>
  <c r="V25" i="35"/>
  <c r="T25" i="35"/>
  <c r="R25" i="35"/>
  <c r="W27" i="35"/>
  <c r="U27" i="35"/>
  <c r="S27" i="35"/>
  <c r="Q27" i="35"/>
  <c r="X27" i="35"/>
  <c r="V27" i="35"/>
  <c r="T27" i="35"/>
  <c r="R27" i="35"/>
  <c r="W29" i="35"/>
  <c r="U29" i="35"/>
  <c r="S29" i="35"/>
  <c r="Q29" i="35"/>
  <c r="X29" i="35"/>
  <c r="V29" i="35"/>
  <c r="T29" i="35"/>
  <c r="R29" i="35"/>
  <c r="W31" i="35"/>
  <c r="U31" i="35"/>
  <c r="S31" i="35"/>
  <c r="Q31" i="35"/>
  <c r="X31" i="35"/>
  <c r="V31" i="35"/>
  <c r="T31" i="35"/>
  <c r="R31" i="35"/>
  <c r="W33" i="35"/>
  <c r="U33" i="35"/>
  <c r="S33" i="35"/>
  <c r="Q33" i="35"/>
  <c r="X33" i="35"/>
  <c r="V33" i="35"/>
  <c r="T33" i="35"/>
  <c r="R33" i="35"/>
  <c r="W35" i="35"/>
  <c r="U35" i="35"/>
  <c r="S35" i="35"/>
  <c r="Q35" i="35"/>
  <c r="X35" i="35"/>
  <c r="V35" i="35"/>
  <c r="T35" i="35"/>
  <c r="R35" i="35"/>
  <c r="W37" i="35"/>
  <c r="U37" i="35"/>
  <c r="S37" i="35"/>
  <c r="Q37" i="35"/>
  <c r="X37" i="35"/>
  <c r="T37" i="35"/>
  <c r="V37" i="35"/>
  <c r="R37" i="35"/>
  <c r="W39" i="35"/>
  <c r="U39" i="35"/>
  <c r="S39" i="35"/>
  <c r="Q39" i="35"/>
  <c r="X39" i="35"/>
  <c r="T39" i="35"/>
  <c r="V39" i="35"/>
  <c r="R39" i="35"/>
  <c r="W41" i="35"/>
  <c r="U41" i="35"/>
  <c r="S41" i="35"/>
  <c r="Q41" i="35"/>
  <c r="X41" i="35"/>
  <c r="T41" i="35"/>
  <c r="V41" i="35"/>
  <c r="R41" i="35"/>
  <c r="W43" i="35"/>
  <c r="U43" i="35"/>
  <c r="S43" i="35"/>
  <c r="Q43" i="35"/>
  <c r="X43" i="35"/>
  <c r="T43" i="35"/>
  <c r="V43" i="35"/>
  <c r="R43" i="35"/>
  <c r="W6" i="36"/>
  <c r="U6" i="36"/>
  <c r="S6" i="36"/>
  <c r="Q6" i="36"/>
  <c r="X6" i="36"/>
  <c r="T6" i="36"/>
  <c r="V6" i="36"/>
  <c r="W8" i="36"/>
  <c r="U8" i="36"/>
  <c r="S8" i="36"/>
  <c r="X8" i="36"/>
  <c r="T8" i="36"/>
  <c r="V8" i="36"/>
  <c r="R8" i="36"/>
  <c r="X10" i="36"/>
  <c r="W10" i="36"/>
  <c r="U10" i="36"/>
  <c r="S10" i="36"/>
  <c r="T10" i="36"/>
  <c r="V10" i="36"/>
  <c r="R10" i="36"/>
  <c r="X12" i="36"/>
  <c r="V12" i="36"/>
  <c r="T12" i="36"/>
  <c r="R12" i="36"/>
  <c r="W12" i="36"/>
  <c r="U12" i="36"/>
  <c r="S12" i="36"/>
  <c r="X14" i="36"/>
  <c r="V14" i="36"/>
  <c r="T14" i="36"/>
  <c r="R14" i="36"/>
  <c r="W14" i="36"/>
  <c r="U14" i="36"/>
  <c r="S14" i="36"/>
  <c r="Q14" i="36"/>
  <c r="X16" i="36"/>
  <c r="V16" i="36"/>
  <c r="T16" i="36"/>
  <c r="R16" i="36"/>
  <c r="W16" i="36"/>
  <c r="U16" i="36"/>
  <c r="S16" i="36"/>
  <c r="Q16" i="36"/>
  <c r="X18" i="36"/>
  <c r="V18" i="36"/>
  <c r="T18" i="36"/>
  <c r="R18" i="36"/>
  <c r="W18" i="36"/>
  <c r="U18" i="36"/>
  <c r="S18" i="36"/>
  <c r="Q18" i="36"/>
  <c r="X20" i="36"/>
  <c r="V20" i="36"/>
  <c r="T20" i="36"/>
  <c r="R20" i="36"/>
  <c r="W20" i="36"/>
  <c r="U20" i="36"/>
  <c r="S20" i="36"/>
  <c r="Q20" i="36"/>
  <c r="X22" i="36"/>
  <c r="V22" i="36"/>
  <c r="T22" i="36"/>
  <c r="R22" i="36"/>
  <c r="W22" i="36"/>
  <c r="U22" i="36"/>
  <c r="S22" i="36"/>
  <c r="Q22" i="36"/>
  <c r="X24" i="36"/>
  <c r="V24" i="36"/>
  <c r="T24" i="36"/>
  <c r="R24" i="36"/>
  <c r="W24" i="36"/>
  <c r="U24" i="36"/>
  <c r="S24" i="36"/>
  <c r="Q24" i="36"/>
  <c r="X26" i="36"/>
  <c r="V26" i="36"/>
  <c r="T26" i="36"/>
  <c r="R26" i="36"/>
  <c r="W26" i="36"/>
  <c r="U26" i="36"/>
  <c r="S26" i="36"/>
  <c r="Q26" i="36"/>
  <c r="X28" i="36"/>
  <c r="V28" i="36"/>
  <c r="T28" i="36"/>
  <c r="R28" i="36"/>
  <c r="W28" i="36"/>
  <c r="U28" i="36"/>
  <c r="S28" i="36"/>
  <c r="Q28" i="36"/>
  <c r="X30" i="36"/>
  <c r="V30" i="36"/>
  <c r="T30" i="36"/>
  <c r="R30" i="36"/>
  <c r="W30" i="36"/>
  <c r="U30" i="36"/>
  <c r="S30" i="36"/>
  <c r="Q30" i="36"/>
  <c r="X32" i="36"/>
  <c r="V32" i="36"/>
  <c r="T32" i="36"/>
  <c r="R32" i="36"/>
  <c r="W32" i="36"/>
  <c r="U32" i="36"/>
  <c r="S32" i="36"/>
  <c r="Q32" i="36"/>
  <c r="X34" i="36"/>
  <c r="V34" i="36"/>
  <c r="T34" i="36"/>
  <c r="R34" i="36"/>
  <c r="W34" i="36"/>
  <c r="U34" i="36"/>
  <c r="S34" i="36"/>
  <c r="Q34" i="36"/>
  <c r="X36" i="36"/>
  <c r="V36" i="36"/>
  <c r="T36" i="36"/>
  <c r="R36" i="36"/>
  <c r="W36" i="36"/>
  <c r="U36" i="36"/>
  <c r="S36" i="36"/>
  <c r="Q36" i="36"/>
  <c r="X38" i="36"/>
  <c r="V38" i="36"/>
  <c r="T38" i="36"/>
  <c r="R38" i="36"/>
  <c r="W38" i="36"/>
  <c r="U38" i="36"/>
  <c r="S38" i="36"/>
  <c r="Q38" i="36"/>
  <c r="X40" i="36"/>
  <c r="V40" i="36"/>
  <c r="T40" i="36"/>
  <c r="R40" i="36"/>
  <c r="W40" i="36"/>
  <c r="U40" i="36"/>
  <c r="S40" i="36"/>
  <c r="Q40" i="36"/>
  <c r="X42" i="36"/>
  <c r="V42" i="36"/>
  <c r="T42" i="36"/>
  <c r="R42" i="36"/>
  <c r="W42" i="36"/>
  <c r="U42" i="36"/>
  <c r="S42" i="36"/>
  <c r="Q42" i="36"/>
  <c r="X44" i="36"/>
  <c r="V44" i="36"/>
  <c r="T44" i="36"/>
  <c r="R44" i="36"/>
  <c r="W44" i="36"/>
  <c r="U44" i="36"/>
  <c r="S44" i="36"/>
  <c r="Q44" i="36"/>
  <c r="X5" i="37"/>
  <c r="V5" i="37"/>
  <c r="R5" i="37"/>
  <c r="W5" i="37"/>
  <c r="Q5" i="37"/>
  <c r="X7" i="37"/>
  <c r="V7" i="37"/>
  <c r="R7" i="37"/>
  <c r="W7" i="37"/>
  <c r="Q7" i="37"/>
  <c r="X9" i="37"/>
  <c r="V9" i="37"/>
  <c r="W9" i="37"/>
  <c r="X11" i="37"/>
  <c r="V11" i="37"/>
  <c r="R11" i="37"/>
  <c r="W11" i="37"/>
  <c r="Q11" i="37"/>
  <c r="X13" i="37"/>
  <c r="V13" i="37"/>
  <c r="R13" i="37"/>
  <c r="W13" i="37"/>
  <c r="X15" i="37"/>
  <c r="V15" i="37"/>
  <c r="W15" i="37"/>
  <c r="X17" i="37"/>
  <c r="V17" i="37"/>
  <c r="R17" i="37"/>
  <c r="W17" i="37"/>
  <c r="Q17" i="37"/>
  <c r="X19" i="37"/>
  <c r="V19" i="37"/>
  <c r="T19" i="37"/>
  <c r="R19" i="37"/>
  <c r="W19" i="37"/>
  <c r="Q19" i="37"/>
  <c r="X21" i="37"/>
  <c r="V21" i="37"/>
  <c r="R21" i="37"/>
  <c r="W21" i="37"/>
  <c r="Q21" i="37"/>
  <c r="X23" i="37"/>
  <c r="V23" i="37"/>
  <c r="R23" i="37"/>
  <c r="W23" i="37"/>
  <c r="Q23" i="37"/>
  <c r="X25" i="37"/>
  <c r="V25" i="37"/>
  <c r="R25" i="37"/>
  <c r="W25" i="37"/>
  <c r="S25" i="37"/>
  <c r="Q25" i="37"/>
  <c r="X27" i="37"/>
  <c r="V27" i="37"/>
  <c r="R27" i="37"/>
  <c r="W27" i="37"/>
  <c r="Q27" i="37"/>
  <c r="X29" i="37"/>
  <c r="V29" i="37"/>
  <c r="R29" i="37"/>
  <c r="W29" i="37"/>
  <c r="Q29" i="37"/>
  <c r="X31" i="37"/>
  <c r="V31" i="37"/>
  <c r="R31" i="37"/>
  <c r="W31" i="37"/>
  <c r="Q31" i="37"/>
  <c r="X33" i="37"/>
  <c r="V33" i="37"/>
  <c r="R33" i="37"/>
  <c r="W33" i="37"/>
  <c r="Q33" i="37"/>
  <c r="X35" i="37"/>
  <c r="V35" i="37"/>
  <c r="T35" i="37"/>
  <c r="R35" i="37"/>
  <c r="W35" i="37"/>
  <c r="Q35" i="37"/>
  <c r="X37" i="37"/>
  <c r="V37" i="37"/>
  <c r="R37" i="37"/>
  <c r="W37" i="37"/>
  <c r="Q37" i="37"/>
  <c r="X39" i="37"/>
  <c r="V39" i="37"/>
  <c r="R39" i="37"/>
  <c r="W39" i="37"/>
  <c r="Q39" i="37"/>
  <c r="X41" i="37"/>
  <c r="V41" i="37"/>
  <c r="R41" i="37"/>
  <c r="W41" i="37"/>
  <c r="S41" i="37"/>
  <c r="Q41" i="37"/>
  <c r="X43" i="37"/>
  <c r="V43" i="37"/>
  <c r="R43" i="37"/>
  <c r="W43" i="37"/>
  <c r="Q43" i="37"/>
  <c r="X6" i="38"/>
  <c r="V6" i="38"/>
  <c r="T6" i="38"/>
  <c r="W6" i="38"/>
  <c r="U6" i="38"/>
  <c r="S6" i="38"/>
  <c r="Q6" i="38"/>
  <c r="X8" i="38"/>
  <c r="V8" i="38"/>
  <c r="T8" i="38"/>
  <c r="W8" i="38"/>
  <c r="U8" i="38"/>
  <c r="S8" i="38"/>
  <c r="Q8" i="38"/>
  <c r="X10" i="38"/>
  <c r="V10" i="38"/>
  <c r="T10" i="38"/>
  <c r="W10" i="38"/>
  <c r="U10" i="38"/>
  <c r="S10" i="38"/>
  <c r="X12" i="38"/>
  <c r="V12" i="38"/>
  <c r="T12" i="38"/>
  <c r="W12" i="38"/>
  <c r="U12" i="38"/>
  <c r="S12" i="38"/>
  <c r="Q12" i="38"/>
  <c r="X14" i="38"/>
  <c r="V14" i="38"/>
  <c r="T14" i="38"/>
  <c r="R14" i="38"/>
  <c r="W14" i="38"/>
  <c r="U14" i="38"/>
  <c r="S14" i="38"/>
  <c r="X16" i="38"/>
  <c r="V16" i="38"/>
  <c r="T16" i="38"/>
  <c r="R16" i="38"/>
  <c r="W16" i="38"/>
  <c r="U16" i="38"/>
  <c r="S16" i="38"/>
  <c r="Q16" i="38"/>
  <c r="X18" i="38"/>
  <c r="V18" i="38"/>
  <c r="T18" i="38"/>
  <c r="R18" i="38"/>
  <c r="W18" i="38"/>
  <c r="U18" i="38"/>
  <c r="S18" i="38"/>
  <c r="Q18" i="38"/>
  <c r="X20" i="38"/>
  <c r="V20" i="38"/>
  <c r="T20" i="38"/>
  <c r="R20" i="38"/>
  <c r="W20" i="38"/>
  <c r="U20" i="38"/>
  <c r="S20" i="38"/>
  <c r="Q20" i="38"/>
  <c r="X22" i="38"/>
  <c r="V22" i="38"/>
  <c r="T22" i="38"/>
  <c r="R22" i="38"/>
  <c r="W22" i="38"/>
  <c r="U22" i="38"/>
  <c r="S22" i="38"/>
  <c r="Q22" i="38"/>
  <c r="X24" i="38"/>
  <c r="V24" i="38"/>
  <c r="T24" i="38"/>
  <c r="R24" i="38"/>
  <c r="W24" i="38"/>
  <c r="U24" i="38"/>
  <c r="S24" i="38"/>
  <c r="Q24" i="38"/>
  <c r="X26" i="38"/>
  <c r="V26" i="38"/>
  <c r="T26" i="38"/>
  <c r="R26" i="38"/>
  <c r="W26" i="38"/>
  <c r="U26" i="38"/>
  <c r="S26" i="38"/>
  <c r="Q26" i="38"/>
  <c r="X28" i="38"/>
  <c r="V28" i="38"/>
  <c r="T28" i="38"/>
  <c r="R28" i="38"/>
  <c r="W28" i="38"/>
  <c r="U28" i="38"/>
  <c r="S28" i="38"/>
  <c r="Q28" i="38"/>
  <c r="X30" i="38"/>
  <c r="V30" i="38"/>
  <c r="T30" i="38"/>
  <c r="R30" i="38"/>
  <c r="W30" i="38"/>
  <c r="U30" i="38"/>
  <c r="S30" i="38"/>
  <c r="Q30" i="38"/>
  <c r="X32" i="38"/>
  <c r="V32" i="38"/>
  <c r="T32" i="38"/>
  <c r="R32" i="38"/>
  <c r="W32" i="38"/>
  <c r="U32" i="38"/>
  <c r="S32" i="38"/>
  <c r="Q32" i="38"/>
  <c r="X34" i="38"/>
  <c r="V34" i="38"/>
  <c r="T34" i="38"/>
  <c r="R34" i="38"/>
  <c r="W34" i="38"/>
  <c r="U34" i="38"/>
  <c r="S34" i="38"/>
  <c r="Q34" i="38"/>
  <c r="X36" i="38"/>
  <c r="V36" i="38"/>
  <c r="T36" i="38"/>
  <c r="R36" i="38"/>
  <c r="W36" i="38"/>
  <c r="U36" i="38"/>
  <c r="S36" i="38"/>
  <c r="Q36" i="38"/>
  <c r="X38" i="38"/>
  <c r="V38" i="38"/>
  <c r="T38" i="38"/>
  <c r="R38" i="38"/>
  <c r="W38" i="38"/>
  <c r="U38" i="38"/>
  <c r="S38" i="38"/>
  <c r="Q38" i="38"/>
  <c r="X40" i="38"/>
  <c r="V40" i="38"/>
  <c r="T40" i="38"/>
  <c r="R40" i="38"/>
  <c r="W40" i="38"/>
  <c r="U40" i="38"/>
  <c r="S40" i="38"/>
  <c r="Q40" i="38"/>
  <c r="X42" i="38"/>
  <c r="V42" i="38"/>
  <c r="T42" i="38"/>
  <c r="R42" i="38"/>
  <c r="W42" i="38"/>
  <c r="U42" i="38"/>
  <c r="S42" i="38"/>
  <c r="Q42" i="38"/>
  <c r="X44" i="38"/>
  <c r="V44" i="38"/>
  <c r="T44" i="38"/>
  <c r="R44" i="38"/>
  <c r="W44" i="38"/>
  <c r="U44" i="38"/>
  <c r="S44" i="38"/>
  <c r="Q44" i="38"/>
  <c r="X5" i="39"/>
  <c r="V5" i="39"/>
  <c r="T5" i="39"/>
  <c r="R5" i="39"/>
  <c r="W5" i="39"/>
  <c r="U5" i="39"/>
  <c r="S5" i="39"/>
  <c r="X7" i="39"/>
  <c r="V7" i="39"/>
  <c r="T7" i="39"/>
  <c r="R7" i="39"/>
  <c r="W7" i="39"/>
  <c r="U7" i="39"/>
  <c r="S7" i="39"/>
  <c r="X9" i="39"/>
  <c r="V9" i="39"/>
  <c r="T9" i="39"/>
  <c r="W9" i="39"/>
  <c r="U9" i="39"/>
  <c r="S9" i="39"/>
  <c r="X11" i="39"/>
  <c r="V11" i="39"/>
  <c r="T11" i="39"/>
  <c r="R11" i="39"/>
  <c r="W11" i="39"/>
  <c r="U11" i="39"/>
  <c r="S11" i="39"/>
  <c r="Q11" i="39"/>
  <c r="X13" i="39"/>
  <c r="V13" i="39"/>
  <c r="T13" i="39"/>
  <c r="R13" i="39"/>
  <c r="U13" i="39"/>
  <c r="W13" i="39"/>
  <c r="S13" i="39"/>
  <c r="X15" i="39"/>
  <c r="V15" i="39"/>
  <c r="T15" i="39"/>
  <c r="R15" i="39"/>
  <c r="U15" i="39"/>
  <c r="W15" i="39"/>
  <c r="S15" i="39"/>
  <c r="X17" i="39"/>
  <c r="V17" i="39"/>
  <c r="T17" i="39"/>
  <c r="R17" i="39"/>
  <c r="U17" i="39"/>
  <c r="Q17" i="39"/>
  <c r="W17" i="39"/>
  <c r="S17" i="39"/>
  <c r="X19" i="39"/>
  <c r="V19" i="39"/>
  <c r="T19" i="39"/>
  <c r="R19" i="39"/>
  <c r="U19" i="39"/>
  <c r="Q19" i="39"/>
  <c r="W19" i="39"/>
  <c r="S19" i="39"/>
  <c r="X21" i="39"/>
  <c r="V21" i="39"/>
  <c r="T21" i="39"/>
  <c r="R21" i="39"/>
  <c r="U21" i="39"/>
  <c r="Q21" i="39"/>
  <c r="W21" i="39"/>
  <c r="S21" i="39"/>
  <c r="X23" i="39"/>
  <c r="V23" i="39"/>
  <c r="T23" i="39"/>
  <c r="R23" i="39"/>
  <c r="U23" i="39"/>
  <c r="Q23" i="39"/>
  <c r="W23" i="39"/>
  <c r="S23" i="39"/>
  <c r="W25" i="39"/>
  <c r="U25" i="39"/>
  <c r="S25" i="39"/>
  <c r="Q25" i="39"/>
  <c r="X25" i="39"/>
  <c r="V25" i="39"/>
  <c r="T25" i="39"/>
  <c r="R25" i="39"/>
  <c r="W27" i="39"/>
  <c r="U27" i="39"/>
  <c r="S27" i="39"/>
  <c r="Q27" i="39"/>
  <c r="X27" i="39"/>
  <c r="V27" i="39"/>
  <c r="T27" i="39"/>
  <c r="R27" i="39"/>
  <c r="W29" i="39"/>
  <c r="U29" i="39"/>
  <c r="S29" i="39"/>
  <c r="Q29" i="39"/>
  <c r="X29" i="39"/>
  <c r="V29" i="39"/>
  <c r="T29" i="39"/>
  <c r="R29" i="39"/>
  <c r="W31" i="39"/>
  <c r="U31" i="39"/>
  <c r="S31" i="39"/>
  <c r="Q31" i="39"/>
  <c r="X31" i="39"/>
  <c r="V31" i="39"/>
  <c r="T31" i="39"/>
  <c r="R31" i="39"/>
  <c r="W33" i="39"/>
  <c r="U33" i="39"/>
  <c r="S33" i="39"/>
  <c r="Q33" i="39"/>
  <c r="X33" i="39"/>
  <c r="V33" i="39"/>
  <c r="T33" i="39"/>
  <c r="R33" i="39"/>
  <c r="W35" i="39"/>
  <c r="U35" i="39"/>
  <c r="S35" i="39"/>
  <c r="Q35" i="39"/>
  <c r="X35" i="39"/>
  <c r="V35" i="39"/>
  <c r="T35" i="39"/>
  <c r="R35" i="39"/>
  <c r="W37" i="39"/>
  <c r="U37" i="39"/>
  <c r="S37" i="39"/>
  <c r="Q37" i="39"/>
  <c r="X37" i="39"/>
  <c r="V37" i="39"/>
  <c r="T37" i="39"/>
  <c r="R37" i="39"/>
  <c r="W39" i="39"/>
  <c r="U39" i="39"/>
  <c r="S39" i="39"/>
  <c r="Q39" i="39"/>
  <c r="X39" i="39"/>
  <c r="V39" i="39"/>
  <c r="T39" i="39"/>
  <c r="R39" i="39"/>
  <c r="W41" i="39"/>
  <c r="U41" i="39"/>
  <c r="S41" i="39"/>
  <c r="Q41" i="39"/>
  <c r="X41" i="39"/>
  <c r="V41" i="39"/>
  <c r="T41" i="39"/>
  <c r="R41" i="39"/>
  <c r="W43" i="39"/>
  <c r="U43" i="39"/>
  <c r="S43" i="39"/>
  <c r="Q43" i="39"/>
  <c r="X43" i="39"/>
  <c r="V43" i="39"/>
  <c r="T43" i="39"/>
  <c r="R43" i="39"/>
  <c r="W6" i="40"/>
  <c r="U6" i="40"/>
  <c r="S6" i="40"/>
  <c r="Q6" i="40"/>
  <c r="X6" i="40"/>
  <c r="V6" i="40"/>
  <c r="T6" i="40"/>
  <c r="R6" i="40"/>
  <c r="W8" i="40"/>
  <c r="U8" i="40"/>
  <c r="S8" i="40"/>
  <c r="Q8" i="40"/>
  <c r="X8" i="40"/>
  <c r="V8" i="40"/>
  <c r="T8" i="40"/>
  <c r="R8" i="40"/>
  <c r="W10" i="40"/>
  <c r="U10" i="40"/>
  <c r="S10" i="40"/>
  <c r="Q10" i="40"/>
  <c r="X10" i="40"/>
  <c r="V10" i="40"/>
  <c r="T10" i="40"/>
  <c r="R10" i="40"/>
  <c r="W12" i="40"/>
  <c r="U12" i="40"/>
  <c r="S12" i="40"/>
  <c r="Q12" i="40"/>
  <c r="X12" i="40"/>
  <c r="V12" i="40"/>
  <c r="T12" i="40"/>
  <c r="R12" i="40"/>
  <c r="W14" i="40"/>
  <c r="U14" i="40"/>
  <c r="S14" i="40"/>
  <c r="Q14" i="40"/>
  <c r="X14" i="40"/>
  <c r="V14" i="40"/>
  <c r="T14" i="40"/>
  <c r="R14" i="40"/>
  <c r="W16" i="40"/>
  <c r="U16" i="40"/>
  <c r="S16" i="40"/>
  <c r="Q16" i="40"/>
  <c r="X16" i="40"/>
  <c r="V16" i="40"/>
  <c r="T16" i="40"/>
  <c r="R16" i="40"/>
  <c r="W18" i="40"/>
  <c r="U18" i="40"/>
  <c r="S18" i="40"/>
  <c r="Q18" i="40"/>
  <c r="X18" i="40"/>
  <c r="V18" i="40"/>
  <c r="T18" i="40"/>
  <c r="R18" i="40"/>
  <c r="W20" i="40"/>
  <c r="U20" i="40"/>
  <c r="S20" i="40"/>
  <c r="Q20" i="40"/>
  <c r="X20" i="40"/>
  <c r="V20" i="40"/>
  <c r="T20" i="40"/>
  <c r="R20" i="40"/>
  <c r="W22" i="40"/>
  <c r="U22" i="40"/>
  <c r="S22" i="40"/>
  <c r="Q22" i="40"/>
  <c r="X22" i="40"/>
  <c r="V22" i="40"/>
  <c r="T22" i="40"/>
  <c r="R22" i="40"/>
  <c r="W24" i="40"/>
  <c r="U24" i="40"/>
  <c r="S24" i="40"/>
  <c r="Q24" i="40"/>
  <c r="X24" i="40"/>
  <c r="V24" i="40"/>
  <c r="T24" i="40"/>
  <c r="R24" i="40"/>
  <c r="W26" i="40"/>
  <c r="U26" i="40"/>
  <c r="S26" i="40"/>
  <c r="Q26" i="40"/>
  <c r="X26" i="40"/>
  <c r="V26" i="40"/>
  <c r="T26" i="40"/>
  <c r="R26" i="40"/>
  <c r="W28" i="40"/>
  <c r="U28" i="40"/>
  <c r="S28" i="40"/>
  <c r="Q28" i="40"/>
  <c r="X28" i="40"/>
  <c r="V28" i="40"/>
  <c r="T28" i="40"/>
  <c r="R28" i="40"/>
  <c r="W30" i="40"/>
  <c r="U30" i="40"/>
  <c r="S30" i="40"/>
  <c r="Q30" i="40"/>
  <c r="X30" i="40"/>
  <c r="V30" i="40"/>
  <c r="T30" i="40"/>
  <c r="R30" i="40"/>
  <c r="W32" i="40"/>
  <c r="U32" i="40"/>
  <c r="S32" i="40"/>
  <c r="Q32" i="40"/>
  <c r="X32" i="40"/>
  <c r="V32" i="40"/>
  <c r="T32" i="40"/>
  <c r="R32" i="40"/>
  <c r="W34" i="40"/>
  <c r="U34" i="40"/>
  <c r="S34" i="40"/>
  <c r="Q34" i="40"/>
  <c r="X34" i="40"/>
  <c r="V34" i="40"/>
  <c r="T34" i="40"/>
  <c r="R34" i="40"/>
  <c r="W36" i="40"/>
  <c r="U36" i="40"/>
  <c r="S36" i="40"/>
  <c r="Q36" i="40"/>
  <c r="X36" i="40"/>
  <c r="V36" i="40"/>
  <c r="T36" i="40"/>
  <c r="R36" i="40"/>
  <c r="W38" i="40"/>
  <c r="U38" i="40"/>
  <c r="S38" i="40"/>
  <c r="Q38" i="40"/>
  <c r="X38" i="40"/>
  <c r="V38" i="40"/>
  <c r="T38" i="40"/>
  <c r="R38" i="40"/>
  <c r="W40" i="40"/>
  <c r="U40" i="40"/>
  <c r="S40" i="40"/>
  <c r="Q40" i="40"/>
  <c r="X40" i="40"/>
  <c r="V40" i="40"/>
  <c r="T40" i="40"/>
  <c r="R40" i="40"/>
  <c r="W42" i="40"/>
  <c r="U42" i="40"/>
  <c r="S42" i="40"/>
  <c r="Q42" i="40"/>
  <c r="X42" i="40"/>
  <c r="V42" i="40"/>
  <c r="T42" i="40"/>
  <c r="R42" i="40"/>
  <c r="W44" i="40"/>
  <c r="U44" i="40"/>
  <c r="S44" i="40"/>
  <c r="Q44" i="40"/>
  <c r="X44" i="40"/>
  <c r="V44" i="40"/>
  <c r="T44" i="40"/>
  <c r="R44" i="40"/>
  <c r="W5" i="41"/>
  <c r="U5" i="41"/>
  <c r="S5" i="41"/>
  <c r="Q5" i="41"/>
  <c r="X5" i="41"/>
  <c r="V5" i="41"/>
  <c r="T5" i="41"/>
  <c r="R5" i="41"/>
  <c r="W7" i="41"/>
  <c r="U7" i="41"/>
  <c r="S7" i="41"/>
  <c r="Q7" i="41"/>
  <c r="X7" i="41"/>
  <c r="V7" i="41"/>
  <c r="T7" i="41"/>
  <c r="R7" i="41"/>
  <c r="W9" i="41"/>
  <c r="U9" i="41"/>
  <c r="S9" i="41"/>
  <c r="Q9" i="41"/>
  <c r="X9" i="41"/>
  <c r="V9" i="41"/>
  <c r="T9" i="41"/>
  <c r="R9" i="41"/>
  <c r="W11" i="41"/>
  <c r="U11" i="41"/>
  <c r="S11" i="41"/>
  <c r="Q11" i="41"/>
  <c r="X11" i="41"/>
  <c r="V11" i="41"/>
  <c r="T11" i="41"/>
  <c r="R11" i="41"/>
  <c r="W13" i="41"/>
  <c r="U13" i="41"/>
  <c r="S13" i="41"/>
  <c r="Q13" i="41"/>
  <c r="X13" i="41"/>
  <c r="V13" i="41"/>
  <c r="T13" i="41"/>
  <c r="R13" i="41"/>
  <c r="W15" i="41"/>
  <c r="U15" i="41"/>
  <c r="S15" i="41"/>
  <c r="Q15" i="41"/>
  <c r="X15" i="41"/>
  <c r="V15" i="41"/>
  <c r="T15" i="41"/>
  <c r="R15" i="41"/>
  <c r="W17" i="41"/>
  <c r="U17" i="41"/>
  <c r="S17" i="41"/>
  <c r="Q17" i="41"/>
  <c r="X17" i="41"/>
  <c r="V17" i="41"/>
  <c r="T17" i="41"/>
  <c r="R17" i="41"/>
  <c r="W19" i="41"/>
  <c r="U19" i="41"/>
  <c r="S19" i="41"/>
  <c r="Q19" i="41"/>
  <c r="X19" i="41"/>
  <c r="V19" i="41"/>
  <c r="T19" i="41"/>
  <c r="R19" i="41"/>
  <c r="W21" i="41"/>
  <c r="U21" i="41"/>
  <c r="S21" i="41"/>
  <c r="Q21" i="41"/>
  <c r="X21" i="41"/>
  <c r="V21" i="41"/>
  <c r="T21" i="41"/>
  <c r="R21" i="41"/>
  <c r="W23" i="41"/>
  <c r="U23" i="41"/>
  <c r="S23" i="41"/>
  <c r="Q23" i="41"/>
  <c r="X23" i="41"/>
  <c r="V23" i="41"/>
  <c r="T23" i="41"/>
  <c r="R23" i="41"/>
  <c r="W25" i="41"/>
  <c r="U25" i="41"/>
  <c r="S25" i="41"/>
  <c r="Q25" i="41"/>
  <c r="X25" i="41"/>
  <c r="V25" i="41"/>
  <c r="T25" i="41"/>
  <c r="R25" i="41"/>
  <c r="W27" i="41"/>
  <c r="U27" i="41"/>
  <c r="S27" i="41"/>
  <c r="Q27" i="41"/>
  <c r="X27" i="41"/>
  <c r="V27" i="41"/>
  <c r="T27" i="41"/>
  <c r="R27" i="41"/>
  <c r="W29" i="41"/>
  <c r="U29" i="41"/>
  <c r="S29" i="41"/>
  <c r="Q29" i="41"/>
  <c r="X29" i="41"/>
  <c r="V29" i="41"/>
  <c r="T29" i="41"/>
  <c r="R29" i="41"/>
  <c r="W31" i="41"/>
  <c r="U31" i="41"/>
  <c r="S31" i="41"/>
  <c r="Q31" i="41"/>
  <c r="X31" i="41"/>
  <c r="V31" i="41"/>
  <c r="T31" i="41"/>
  <c r="R31" i="41"/>
  <c r="W33" i="41"/>
  <c r="U33" i="41"/>
  <c r="S33" i="41"/>
  <c r="Q33" i="41"/>
  <c r="X33" i="41"/>
  <c r="V33" i="41"/>
  <c r="T33" i="41"/>
  <c r="R33" i="41"/>
  <c r="W35" i="41"/>
  <c r="U35" i="41"/>
  <c r="S35" i="41"/>
  <c r="Q35" i="41"/>
  <c r="X35" i="41"/>
  <c r="V35" i="41"/>
  <c r="T35" i="41"/>
  <c r="R35" i="41"/>
  <c r="W37" i="41"/>
  <c r="U37" i="41"/>
  <c r="S37" i="41"/>
  <c r="Q37" i="41"/>
  <c r="X37" i="41"/>
  <c r="V37" i="41"/>
  <c r="T37" i="41"/>
  <c r="R37" i="41"/>
  <c r="W39" i="41"/>
  <c r="U39" i="41"/>
  <c r="S39" i="41"/>
  <c r="Q39" i="41"/>
  <c r="X39" i="41"/>
  <c r="V39" i="41"/>
  <c r="T39" i="41"/>
  <c r="R39" i="41"/>
  <c r="W41" i="41"/>
  <c r="U41" i="41"/>
  <c r="S41" i="41"/>
  <c r="Q41" i="41"/>
  <c r="X41" i="41"/>
  <c r="V41" i="41"/>
  <c r="T41" i="41"/>
  <c r="R41" i="41"/>
  <c r="W43" i="41"/>
  <c r="U43" i="41"/>
  <c r="S43" i="41"/>
  <c r="Q43" i="41"/>
  <c r="X43" i="41"/>
  <c r="V43" i="41"/>
  <c r="T43" i="41"/>
  <c r="R43" i="41"/>
  <c r="U6" i="42"/>
  <c r="S6" i="42"/>
  <c r="Q6" i="42"/>
  <c r="T6" i="42"/>
  <c r="R6" i="42"/>
  <c r="U8" i="42"/>
  <c r="S8" i="42"/>
  <c r="Q8" i="42"/>
  <c r="T8" i="42"/>
  <c r="R8" i="42"/>
  <c r="U10" i="42"/>
  <c r="S10" i="42"/>
  <c r="Q10" i="42"/>
  <c r="T10" i="42"/>
  <c r="R10" i="42"/>
  <c r="U12" i="42"/>
  <c r="S12" i="42"/>
  <c r="Q12" i="42"/>
  <c r="T12" i="42"/>
  <c r="R12" i="42"/>
  <c r="T14" i="42"/>
  <c r="R14" i="42"/>
  <c r="U14" i="42"/>
  <c r="Q14" i="42"/>
  <c r="S14" i="42"/>
  <c r="T16" i="42"/>
  <c r="R16" i="42"/>
  <c r="U16" i="42"/>
  <c r="Q16" i="42"/>
  <c r="S16" i="42"/>
  <c r="T18" i="42"/>
  <c r="R18" i="42"/>
  <c r="U18" i="42"/>
  <c r="Q18" i="42"/>
  <c r="S18" i="42"/>
  <c r="T20" i="42"/>
  <c r="R20" i="42"/>
  <c r="U20" i="42"/>
  <c r="Q20" i="42"/>
  <c r="S20" i="42"/>
  <c r="T22" i="42"/>
  <c r="R22" i="42"/>
  <c r="U22" i="42"/>
  <c r="Q22" i="42"/>
  <c r="S22" i="42"/>
  <c r="T24" i="42"/>
  <c r="R24" i="42"/>
  <c r="U24" i="42"/>
  <c r="Q24" i="42"/>
  <c r="S24" i="42"/>
  <c r="T26" i="42"/>
  <c r="R26" i="42"/>
  <c r="U26" i="42"/>
  <c r="Q26" i="42"/>
  <c r="S26" i="42"/>
  <c r="T28" i="42"/>
  <c r="R28" i="42"/>
  <c r="U28" i="42"/>
  <c r="Q28" i="42"/>
  <c r="S28" i="42"/>
  <c r="U30" i="42"/>
  <c r="S30" i="42"/>
  <c r="Q30" i="42"/>
  <c r="T30" i="42"/>
  <c r="R30" i="42"/>
  <c r="U32" i="42"/>
  <c r="S32" i="42"/>
  <c r="Q32" i="42"/>
  <c r="T32" i="42"/>
  <c r="R32" i="42"/>
  <c r="U34" i="42"/>
  <c r="S34" i="42"/>
  <c r="Q34" i="42"/>
  <c r="T34" i="42"/>
  <c r="R34" i="42"/>
  <c r="U36" i="42"/>
  <c r="S36" i="42"/>
  <c r="Q36" i="42"/>
  <c r="T36" i="42"/>
  <c r="R36" i="42"/>
  <c r="U38" i="42"/>
  <c r="S38" i="42"/>
  <c r="Q38" i="42"/>
  <c r="T38" i="42"/>
  <c r="R38" i="42"/>
  <c r="U40" i="42"/>
  <c r="S40" i="42"/>
  <c r="Q40" i="42"/>
  <c r="T40" i="42"/>
  <c r="R40" i="42"/>
  <c r="U42" i="42"/>
  <c r="S42" i="42"/>
  <c r="Q42" i="42"/>
  <c r="T42" i="42"/>
  <c r="R42" i="42"/>
  <c r="U44" i="42"/>
  <c r="S44" i="42"/>
  <c r="Q44" i="42"/>
  <c r="T44" i="42"/>
  <c r="R44" i="42"/>
  <c r="Q4" i="35"/>
  <c r="Q4" i="37"/>
  <c r="Q4" i="41"/>
  <c r="R4" i="32"/>
  <c r="R4" i="36"/>
  <c r="R4" i="40"/>
  <c r="R4" i="42"/>
  <c r="S4" i="33"/>
  <c r="S4" i="35"/>
  <c r="S4" i="39"/>
  <c r="S4" i="41"/>
  <c r="T4" i="32"/>
  <c r="T4" i="34"/>
  <c r="T4" i="36"/>
  <c r="T4" i="38"/>
  <c r="T4" i="40"/>
  <c r="T4" i="42"/>
  <c r="U4" i="33"/>
  <c r="U4" i="35"/>
  <c r="U4" i="39"/>
  <c r="U4" i="41"/>
  <c r="V4" i="32"/>
  <c r="V4" i="34"/>
  <c r="V4" i="36"/>
  <c r="V4" i="38"/>
  <c r="V4" i="40"/>
  <c r="W4" i="35"/>
  <c r="W4" i="37"/>
  <c r="W4" i="39"/>
  <c r="W4" i="41"/>
  <c r="X4" i="32"/>
  <c r="X4" i="34"/>
  <c r="X4" i="36"/>
  <c r="X4" i="38"/>
  <c r="X4" i="40"/>
  <c r="W25" i="32"/>
  <c r="U25" i="32"/>
  <c r="S25" i="32"/>
  <c r="Q25" i="32"/>
  <c r="X25" i="32"/>
  <c r="V25" i="32"/>
  <c r="T25" i="32"/>
  <c r="R25" i="32"/>
  <c r="W27" i="32"/>
  <c r="U27" i="32"/>
  <c r="S27" i="32"/>
  <c r="Q27" i="32"/>
  <c r="X27" i="32"/>
  <c r="V27" i="32"/>
  <c r="T27" i="32"/>
  <c r="R27" i="32"/>
  <c r="W29" i="32"/>
  <c r="U29" i="32"/>
  <c r="S29" i="32"/>
  <c r="Q29" i="32"/>
  <c r="X29" i="32"/>
  <c r="V29" i="32"/>
  <c r="T29" i="32"/>
  <c r="R29" i="32"/>
  <c r="W31" i="32"/>
  <c r="U31" i="32"/>
  <c r="S31" i="32"/>
  <c r="Q31" i="32"/>
  <c r="X31" i="32"/>
  <c r="V31" i="32"/>
  <c r="T31" i="32"/>
  <c r="R31" i="32"/>
  <c r="W33" i="32"/>
  <c r="U33" i="32"/>
  <c r="S33" i="32"/>
  <c r="Q33" i="32"/>
  <c r="X33" i="32"/>
  <c r="V33" i="32"/>
  <c r="T33" i="32"/>
  <c r="R33" i="32"/>
  <c r="W35" i="32"/>
  <c r="U35" i="32"/>
  <c r="S35" i="32"/>
  <c r="Q35" i="32"/>
  <c r="X35" i="32"/>
  <c r="V35" i="32"/>
  <c r="T35" i="32"/>
  <c r="R35" i="32"/>
  <c r="W37" i="32"/>
  <c r="U37" i="32"/>
  <c r="S37" i="32"/>
  <c r="Q37" i="32"/>
  <c r="X37" i="32"/>
  <c r="V37" i="32"/>
  <c r="T37" i="32"/>
  <c r="R37" i="32"/>
  <c r="W39" i="32"/>
  <c r="U39" i="32"/>
  <c r="S39" i="32"/>
  <c r="Q39" i="32"/>
  <c r="X39" i="32"/>
  <c r="V39" i="32"/>
  <c r="T39" i="32"/>
  <c r="R39" i="32"/>
  <c r="W41" i="32"/>
  <c r="U41" i="32"/>
  <c r="S41" i="32"/>
  <c r="Q41" i="32"/>
  <c r="X41" i="32"/>
  <c r="V41" i="32"/>
  <c r="T41" i="32"/>
  <c r="R41" i="32"/>
  <c r="W43" i="32"/>
  <c r="U43" i="32"/>
  <c r="S43" i="32"/>
  <c r="Q43" i="32"/>
  <c r="X43" i="32"/>
  <c r="V43" i="32"/>
  <c r="T43" i="32"/>
  <c r="R43" i="32"/>
  <c r="W6" i="33"/>
  <c r="U6" i="33"/>
  <c r="S6" i="33"/>
  <c r="X6" i="33"/>
  <c r="T6" i="33"/>
  <c r="U8" i="33"/>
  <c r="S8" i="33"/>
  <c r="Q8" i="33"/>
  <c r="T8" i="33"/>
  <c r="R8" i="33"/>
  <c r="U10" i="33"/>
  <c r="S10" i="33"/>
  <c r="Q10" i="33"/>
  <c r="T10" i="33"/>
  <c r="U12" i="33"/>
  <c r="S12" i="33"/>
  <c r="Q12" i="33"/>
  <c r="T12" i="33"/>
  <c r="R12" i="33"/>
  <c r="W14" i="33"/>
  <c r="U14" i="33"/>
  <c r="S14" i="33"/>
  <c r="Q14" i="33"/>
  <c r="X14" i="33"/>
  <c r="T14" i="33"/>
  <c r="U16" i="33"/>
  <c r="S16" i="33"/>
  <c r="Q16" i="33"/>
  <c r="T16" i="33"/>
  <c r="R16" i="33"/>
  <c r="U18" i="33"/>
  <c r="S18" i="33"/>
  <c r="Q18" i="33"/>
  <c r="T18" i="33"/>
  <c r="R18" i="33"/>
  <c r="W20" i="33"/>
  <c r="U20" i="33"/>
  <c r="S20" i="33"/>
  <c r="Q20" i="33"/>
  <c r="X20" i="33"/>
  <c r="T20" i="33"/>
  <c r="R20" i="33"/>
  <c r="U22" i="33"/>
  <c r="S22" i="33"/>
  <c r="Q22" i="33"/>
  <c r="T22" i="33"/>
  <c r="R22" i="33"/>
  <c r="U24" i="33"/>
  <c r="S24" i="33"/>
  <c r="Q24" i="33"/>
  <c r="T24" i="33"/>
  <c r="R24" i="33"/>
  <c r="U26" i="33"/>
  <c r="S26" i="33"/>
  <c r="Q26" i="33"/>
  <c r="T26" i="33"/>
  <c r="R26" i="33"/>
  <c r="W28" i="33"/>
  <c r="U28" i="33"/>
  <c r="S28" i="33"/>
  <c r="Q28" i="33"/>
  <c r="X28" i="33"/>
  <c r="T28" i="33"/>
  <c r="R28" i="33"/>
  <c r="U30" i="33"/>
  <c r="S30" i="33"/>
  <c r="Q30" i="33"/>
  <c r="T30" i="33"/>
  <c r="R30" i="33"/>
  <c r="U32" i="33"/>
  <c r="S32" i="33"/>
  <c r="Q32" i="33"/>
  <c r="T32" i="33"/>
  <c r="R32" i="33"/>
  <c r="U34" i="33"/>
  <c r="S34" i="33"/>
  <c r="Q34" i="33"/>
  <c r="T34" i="33"/>
  <c r="R34" i="33"/>
  <c r="W36" i="33"/>
  <c r="U36" i="33"/>
  <c r="S36" i="33"/>
  <c r="Q36" i="33"/>
  <c r="X36" i="33"/>
  <c r="T36" i="33"/>
  <c r="R36" i="33"/>
  <c r="U38" i="33"/>
  <c r="S38" i="33"/>
  <c r="Q38" i="33"/>
  <c r="T38" i="33"/>
  <c r="R38" i="33"/>
  <c r="U40" i="33"/>
  <c r="S40" i="33"/>
  <c r="Q40" i="33"/>
  <c r="T40" i="33"/>
  <c r="R40" i="33"/>
  <c r="U42" i="33"/>
  <c r="S42" i="33"/>
  <c r="Q42" i="33"/>
  <c r="T42" i="33"/>
  <c r="R42" i="33"/>
  <c r="W44" i="33"/>
  <c r="U44" i="33"/>
  <c r="S44" i="33"/>
  <c r="Q44" i="33"/>
  <c r="X44" i="33"/>
  <c r="T44" i="33"/>
  <c r="R44" i="33"/>
  <c r="W5" i="34"/>
  <c r="U5" i="34"/>
  <c r="S5" i="34"/>
  <c r="Q5" i="34"/>
  <c r="X5" i="34"/>
  <c r="V5" i="34"/>
  <c r="T5" i="34"/>
  <c r="R5" i="34"/>
  <c r="W7" i="34"/>
  <c r="U7" i="34"/>
  <c r="S7" i="34"/>
  <c r="Q7" i="34"/>
  <c r="X7" i="34"/>
  <c r="V7" i="34"/>
  <c r="T7" i="34"/>
  <c r="W9" i="34"/>
  <c r="U9" i="34"/>
  <c r="S9" i="34"/>
  <c r="Q9" i="34"/>
  <c r="X9" i="34"/>
  <c r="V9" i="34"/>
  <c r="T9" i="34"/>
  <c r="W11" i="34"/>
  <c r="U11" i="34"/>
  <c r="S11" i="34"/>
  <c r="X11" i="34"/>
  <c r="V11" i="34"/>
  <c r="T11" i="34"/>
  <c r="R11" i="34"/>
  <c r="W13" i="34"/>
  <c r="U13" i="34"/>
  <c r="S13" i="34"/>
  <c r="X13" i="34"/>
  <c r="V13" i="34"/>
  <c r="T13" i="34"/>
  <c r="R13" i="34"/>
  <c r="W15" i="34"/>
  <c r="U15" i="34"/>
  <c r="S15" i="34"/>
  <c r="Q15" i="34"/>
  <c r="X15" i="34"/>
  <c r="V15" i="34"/>
  <c r="T15" i="34"/>
  <c r="R15" i="34"/>
  <c r="W17" i="34"/>
  <c r="U17" i="34"/>
  <c r="S17" i="34"/>
  <c r="Q17" i="34"/>
  <c r="X17" i="34"/>
  <c r="V17" i="34"/>
  <c r="T17" i="34"/>
  <c r="R17" i="34"/>
  <c r="W19" i="34"/>
  <c r="U19" i="34"/>
  <c r="S19" i="34"/>
  <c r="Q19" i="34"/>
  <c r="X19" i="34"/>
  <c r="V19" i="34"/>
  <c r="T19" i="34"/>
  <c r="R19" i="34"/>
  <c r="W21" i="34"/>
  <c r="U21" i="34"/>
  <c r="S21" i="34"/>
  <c r="Q21" i="34"/>
  <c r="X21" i="34"/>
  <c r="V21" i="34"/>
  <c r="T21" i="34"/>
  <c r="R21" i="34"/>
  <c r="W23" i="34"/>
  <c r="U23" i="34"/>
  <c r="S23" i="34"/>
  <c r="Q23" i="34"/>
  <c r="X23" i="34"/>
  <c r="V23" i="34"/>
  <c r="T23" i="34"/>
  <c r="R23" i="34"/>
  <c r="W25" i="34"/>
  <c r="U25" i="34"/>
  <c r="S25" i="34"/>
  <c r="Q25" i="34"/>
  <c r="X25" i="34"/>
  <c r="V25" i="34"/>
  <c r="T25" i="34"/>
  <c r="R25" i="34"/>
  <c r="W27" i="34"/>
  <c r="U27" i="34"/>
  <c r="S27" i="34"/>
  <c r="Q27" i="34"/>
  <c r="X27" i="34"/>
  <c r="V27" i="34"/>
  <c r="T27" i="34"/>
  <c r="R27" i="34"/>
  <c r="W29" i="34"/>
  <c r="U29" i="34"/>
  <c r="S29" i="34"/>
  <c r="Q29" i="34"/>
  <c r="X29" i="34"/>
  <c r="V29" i="34"/>
  <c r="T29" i="34"/>
  <c r="R29" i="34"/>
  <c r="W31" i="34"/>
  <c r="U31" i="34"/>
  <c r="S31" i="34"/>
  <c r="Q31" i="34"/>
  <c r="X31" i="34"/>
  <c r="V31" i="34"/>
  <c r="T31" i="34"/>
  <c r="R31" i="34"/>
  <c r="W33" i="34"/>
  <c r="U33" i="34"/>
  <c r="S33" i="34"/>
  <c r="Q33" i="34"/>
  <c r="X33" i="34"/>
  <c r="V33" i="34"/>
  <c r="T33" i="34"/>
  <c r="R33" i="34"/>
  <c r="W35" i="34"/>
  <c r="U35" i="34"/>
  <c r="S35" i="34"/>
  <c r="Q35" i="34"/>
  <c r="X35" i="34"/>
  <c r="V35" i="34"/>
  <c r="T35" i="34"/>
  <c r="R35" i="34"/>
  <c r="W37" i="34"/>
  <c r="U37" i="34"/>
  <c r="S37" i="34"/>
  <c r="Q37" i="34"/>
  <c r="X37" i="34"/>
  <c r="V37" i="34"/>
  <c r="T37" i="34"/>
  <c r="R37" i="34"/>
  <c r="W39" i="34"/>
  <c r="U39" i="34"/>
  <c r="S39" i="34"/>
  <c r="Q39" i="34"/>
  <c r="X39" i="34"/>
  <c r="V39" i="34"/>
  <c r="T39" i="34"/>
  <c r="R39" i="34"/>
  <c r="W41" i="34"/>
  <c r="U41" i="34"/>
  <c r="S41" i="34"/>
  <c r="Q41" i="34"/>
  <c r="X41" i="34"/>
  <c r="V41" i="34"/>
  <c r="T41" i="34"/>
  <c r="R41" i="34"/>
  <c r="W43" i="34"/>
  <c r="U43" i="34"/>
  <c r="S43" i="34"/>
  <c r="Q43" i="34"/>
  <c r="X43" i="34"/>
  <c r="V43" i="34"/>
  <c r="T43" i="34"/>
  <c r="R43" i="34"/>
  <c r="W6" i="35"/>
  <c r="U6" i="35"/>
  <c r="S6" i="35"/>
  <c r="X6" i="35"/>
  <c r="V6" i="35"/>
  <c r="T6" i="35"/>
  <c r="W8" i="35"/>
  <c r="U8" i="35"/>
  <c r="S8" i="35"/>
  <c r="Q8" i="35"/>
  <c r="X8" i="35"/>
  <c r="V8" i="35"/>
  <c r="T8" i="35"/>
  <c r="R8" i="35"/>
  <c r="W10" i="35"/>
  <c r="U10" i="35"/>
  <c r="S10" i="35"/>
  <c r="X10" i="35"/>
  <c r="V10" i="35"/>
  <c r="T10" i="35"/>
  <c r="R10" i="35"/>
  <c r="W12" i="35"/>
  <c r="U12" i="35"/>
  <c r="S12" i="35"/>
  <c r="X12" i="35"/>
  <c r="V12" i="35"/>
  <c r="T12" i="35"/>
  <c r="R12" i="35"/>
  <c r="W14" i="35"/>
  <c r="U14" i="35"/>
  <c r="S14" i="35"/>
  <c r="Q14" i="35"/>
  <c r="X14" i="35"/>
  <c r="V14" i="35"/>
  <c r="T14" i="35"/>
  <c r="R14" i="35"/>
  <c r="W16" i="35"/>
  <c r="U16" i="35"/>
  <c r="S16" i="35"/>
  <c r="Q16" i="35"/>
  <c r="X16" i="35"/>
  <c r="V16" i="35"/>
  <c r="T16" i="35"/>
  <c r="R16" i="35"/>
  <c r="W18" i="35"/>
  <c r="U18" i="35"/>
  <c r="S18" i="35"/>
  <c r="Q18" i="35"/>
  <c r="X18" i="35"/>
  <c r="V18" i="35"/>
  <c r="T18" i="35"/>
  <c r="R18" i="35"/>
  <c r="W20" i="35"/>
  <c r="U20" i="35"/>
  <c r="S20" i="35"/>
  <c r="Q20" i="35"/>
  <c r="X20" i="35"/>
  <c r="V20" i="35"/>
  <c r="T20" i="35"/>
  <c r="R20" i="35"/>
  <c r="W22" i="35"/>
  <c r="U22" i="35"/>
  <c r="S22" i="35"/>
  <c r="Q22" i="35"/>
  <c r="X22" i="35"/>
  <c r="V22" i="35"/>
  <c r="T22" i="35"/>
  <c r="R22" i="35"/>
  <c r="W24" i="35"/>
  <c r="U24" i="35"/>
  <c r="S24" i="35"/>
  <c r="Q24" i="35"/>
  <c r="X24" i="35"/>
  <c r="V24" i="35"/>
  <c r="T24" i="35"/>
  <c r="R24" i="35"/>
  <c r="W26" i="35"/>
  <c r="U26" i="35"/>
  <c r="S26" i="35"/>
  <c r="Q26" i="35"/>
  <c r="X26" i="35"/>
  <c r="V26" i="35"/>
  <c r="T26" i="35"/>
  <c r="R26" i="35"/>
  <c r="W28" i="35"/>
  <c r="U28" i="35"/>
  <c r="S28" i="35"/>
  <c r="Q28" i="35"/>
  <c r="X28" i="35"/>
  <c r="V28" i="35"/>
  <c r="T28" i="35"/>
  <c r="R28" i="35"/>
  <c r="W30" i="35"/>
  <c r="U30" i="35"/>
  <c r="S30" i="35"/>
  <c r="Q30" i="35"/>
  <c r="X30" i="35"/>
  <c r="V30" i="35"/>
  <c r="T30" i="35"/>
  <c r="R30" i="35"/>
  <c r="W32" i="35"/>
  <c r="U32" i="35"/>
  <c r="S32" i="35"/>
  <c r="Q32" i="35"/>
  <c r="X32" i="35"/>
  <c r="V32" i="35"/>
  <c r="T32" i="35"/>
  <c r="R32" i="35"/>
  <c r="W34" i="35"/>
  <c r="U34" i="35"/>
  <c r="S34" i="35"/>
  <c r="Q34" i="35"/>
  <c r="X34" i="35"/>
  <c r="V34" i="35"/>
  <c r="T34" i="35"/>
  <c r="R34" i="35"/>
  <c r="W36" i="35"/>
  <c r="U36" i="35"/>
  <c r="S36" i="35"/>
  <c r="X36" i="35"/>
  <c r="T36" i="35"/>
  <c r="Q36" i="35"/>
  <c r="V36" i="35"/>
  <c r="R36" i="35"/>
  <c r="W38" i="35"/>
  <c r="U38" i="35"/>
  <c r="S38" i="35"/>
  <c r="Q38" i="35"/>
  <c r="X38" i="35"/>
  <c r="T38" i="35"/>
  <c r="V38" i="35"/>
  <c r="R38" i="35"/>
  <c r="W40" i="35"/>
  <c r="U40" i="35"/>
  <c r="S40" i="35"/>
  <c r="Q40" i="35"/>
  <c r="X40" i="35"/>
  <c r="T40" i="35"/>
  <c r="V40" i="35"/>
  <c r="R40" i="35"/>
  <c r="W42" i="35"/>
  <c r="U42" i="35"/>
  <c r="S42" i="35"/>
  <c r="Q42" i="35"/>
  <c r="X42" i="35"/>
  <c r="T42" i="35"/>
  <c r="V42" i="35"/>
  <c r="R42" i="35"/>
  <c r="W44" i="35"/>
  <c r="U44" i="35"/>
  <c r="S44" i="35"/>
  <c r="Q44" i="35"/>
  <c r="X44" i="35"/>
  <c r="T44" i="35"/>
  <c r="V44" i="35"/>
  <c r="R44" i="35"/>
  <c r="W5" i="36"/>
  <c r="U5" i="36"/>
  <c r="S5" i="36"/>
  <c r="X5" i="36"/>
  <c r="T5" i="36"/>
  <c r="V5" i="36"/>
  <c r="R5" i="36"/>
  <c r="W7" i="36"/>
  <c r="U7" i="36"/>
  <c r="S7" i="36"/>
  <c r="Q7" i="36"/>
  <c r="X7" i="36"/>
  <c r="T7" i="36"/>
  <c r="V7" i="36"/>
  <c r="R7" i="36"/>
  <c r="W9" i="36"/>
  <c r="U9" i="36"/>
  <c r="S9" i="36"/>
  <c r="X9" i="36"/>
  <c r="T9" i="36"/>
  <c r="V9" i="36"/>
  <c r="X11" i="36"/>
  <c r="V11" i="36"/>
  <c r="T11" i="36"/>
  <c r="R11" i="36"/>
  <c r="W11" i="36"/>
  <c r="U11" i="36"/>
  <c r="S11" i="36"/>
  <c r="X13" i="36"/>
  <c r="V13" i="36"/>
  <c r="T13" i="36"/>
  <c r="R13" i="36"/>
  <c r="W13" i="36"/>
  <c r="U13" i="36"/>
  <c r="S13" i="36"/>
  <c r="X15" i="36"/>
  <c r="V15" i="36"/>
  <c r="T15" i="36"/>
  <c r="R15" i="36"/>
  <c r="W15" i="36"/>
  <c r="U15" i="36"/>
  <c r="S15" i="36"/>
  <c r="Q15" i="36"/>
  <c r="X17" i="36"/>
  <c r="V17" i="36"/>
  <c r="T17" i="36"/>
  <c r="R17" i="36"/>
  <c r="W17" i="36"/>
  <c r="U17" i="36"/>
  <c r="S17" i="36"/>
  <c r="Q17" i="36"/>
  <c r="X19" i="36"/>
  <c r="V19" i="36"/>
  <c r="T19" i="36"/>
  <c r="R19" i="36"/>
  <c r="W19" i="36"/>
  <c r="U19" i="36"/>
  <c r="S19" i="36"/>
  <c r="Q19" i="36"/>
  <c r="X21" i="36"/>
  <c r="V21" i="36"/>
  <c r="T21" i="36"/>
  <c r="R21" i="36"/>
  <c r="W21" i="36"/>
  <c r="U21" i="36"/>
  <c r="S21" i="36"/>
  <c r="Q21" i="36"/>
  <c r="X23" i="36"/>
  <c r="V23" i="36"/>
  <c r="T23" i="36"/>
  <c r="R23" i="36"/>
  <c r="W23" i="36"/>
  <c r="U23" i="36"/>
  <c r="S23" i="36"/>
  <c r="Q23" i="36"/>
  <c r="X25" i="36"/>
  <c r="V25" i="36"/>
  <c r="T25" i="36"/>
  <c r="R25" i="36"/>
  <c r="W25" i="36"/>
  <c r="U25" i="36"/>
  <c r="S25" i="36"/>
  <c r="Q25" i="36"/>
  <c r="X27" i="36"/>
  <c r="V27" i="36"/>
  <c r="T27" i="36"/>
  <c r="R27" i="36"/>
  <c r="W27" i="36"/>
  <c r="U27" i="36"/>
  <c r="S27" i="36"/>
  <c r="Q27" i="36"/>
  <c r="X29" i="36"/>
  <c r="V29" i="36"/>
  <c r="T29" i="36"/>
  <c r="R29" i="36"/>
  <c r="W29" i="36"/>
  <c r="U29" i="36"/>
  <c r="S29" i="36"/>
  <c r="Q29" i="36"/>
  <c r="X31" i="36"/>
  <c r="V31" i="36"/>
  <c r="T31" i="36"/>
  <c r="R31" i="36"/>
  <c r="W31" i="36"/>
  <c r="U31" i="36"/>
  <c r="S31" i="36"/>
  <c r="Q31" i="36"/>
  <c r="X33" i="36"/>
  <c r="V33" i="36"/>
  <c r="T33" i="36"/>
  <c r="R33" i="36"/>
  <c r="W33" i="36"/>
  <c r="U33" i="36"/>
  <c r="S33" i="36"/>
  <c r="Q33" i="36"/>
  <c r="X35" i="36"/>
  <c r="V35" i="36"/>
  <c r="T35" i="36"/>
  <c r="R35" i="36"/>
  <c r="W35" i="36"/>
  <c r="U35" i="36"/>
  <c r="S35" i="36"/>
  <c r="Q35" i="36"/>
  <c r="X37" i="36"/>
  <c r="V37" i="36"/>
  <c r="T37" i="36"/>
  <c r="R37" i="36"/>
  <c r="W37" i="36"/>
  <c r="U37" i="36"/>
  <c r="S37" i="36"/>
  <c r="Q37" i="36"/>
  <c r="X39" i="36"/>
  <c r="V39" i="36"/>
  <c r="T39" i="36"/>
  <c r="R39" i="36"/>
  <c r="W39" i="36"/>
  <c r="U39" i="36"/>
  <c r="S39" i="36"/>
  <c r="Q39" i="36"/>
  <c r="X41" i="36"/>
  <c r="V41" i="36"/>
  <c r="T41" i="36"/>
  <c r="R41" i="36"/>
  <c r="W41" i="36"/>
  <c r="U41" i="36"/>
  <c r="S41" i="36"/>
  <c r="Q41" i="36"/>
  <c r="X43" i="36"/>
  <c r="V43" i="36"/>
  <c r="T43" i="36"/>
  <c r="R43" i="36"/>
  <c r="W43" i="36"/>
  <c r="U43" i="36"/>
  <c r="S43" i="36"/>
  <c r="Q43" i="36"/>
  <c r="X6" i="37"/>
  <c r="V6" i="37"/>
  <c r="W6" i="37"/>
  <c r="S6" i="37"/>
  <c r="X8" i="37"/>
  <c r="V8" i="37"/>
  <c r="R8" i="37"/>
  <c r="W8" i="37"/>
  <c r="Q8" i="37"/>
  <c r="X10" i="37"/>
  <c r="V10" i="37"/>
  <c r="W10" i="37"/>
  <c r="Q10" i="37"/>
  <c r="X12" i="37"/>
  <c r="V12" i="37"/>
  <c r="R12" i="37"/>
  <c r="W12" i="37"/>
  <c r="X14" i="37"/>
  <c r="V14" i="37"/>
  <c r="R14" i="37"/>
  <c r="W14" i="37"/>
  <c r="Q14" i="37"/>
  <c r="X16" i="37"/>
  <c r="V16" i="37"/>
  <c r="R16" i="37"/>
  <c r="W16" i="37"/>
  <c r="Q16" i="37"/>
  <c r="X18" i="37"/>
  <c r="V18" i="37"/>
  <c r="R18" i="37"/>
  <c r="W18" i="37"/>
  <c r="Q18" i="37"/>
  <c r="X20" i="37"/>
  <c r="V20" i="37"/>
  <c r="R20" i="37"/>
  <c r="W20" i="37"/>
  <c r="Q20" i="37"/>
  <c r="X22" i="37"/>
  <c r="V22" i="37"/>
  <c r="R22" i="37"/>
  <c r="W22" i="37"/>
  <c r="Q22" i="37"/>
  <c r="X24" i="37"/>
  <c r="V24" i="37"/>
  <c r="R24" i="37"/>
  <c r="W24" i="37"/>
  <c r="Q24" i="37"/>
  <c r="X26" i="37"/>
  <c r="V26" i="37"/>
  <c r="R26" i="37"/>
  <c r="W26" i="37"/>
  <c r="Q26" i="37"/>
  <c r="X28" i="37"/>
  <c r="V28" i="37"/>
  <c r="R28" i="37"/>
  <c r="W28" i="37"/>
  <c r="Q28" i="37"/>
  <c r="X30" i="37"/>
  <c r="V30" i="37"/>
  <c r="R30" i="37"/>
  <c r="W30" i="37"/>
  <c r="Q30" i="37"/>
  <c r="X32" i="37"/>
  <c r="V32" i="37"/>
  <c r="R32" i="37"/>
  <c r="W32" i="37"/>
  <c r="Q32" i="37"/>
  <c r="X34" i="37"/>
  <c r="V34" i="37"/>
  <c r="R34" i="37"/>
  <c r="W34" i="37"/>
  <c r="Q34" i="37"/>
  <c r="X36" i="37"/>
  <c r="V36" i="37"/>
  <c r="R36" i="37"/>
  <c r="W36" i="37"/>
  <c r="Q36" i="37"/>
  <c r="X38" i="37"/>
  <c r="V38" i="37"/>
  <c r="R38" i="37"/>
  <c r="W38" i="37"/>
  <c r="Q38" i="37"/>
  <c r="X40" i="37"/>
  <c r="V40" i="37"/>
  <c r="R40" i="37"/>
  <c r="W40" i="37"/>
  <c r="Q40" i="37"/>
  <c r="X42" i="37"/>
  <c r="V42" i="37"/>
  <c r="R42" i="37"/>
  <c r="W42" i="37"/>
  <c r="Q42" i="37"/>
  <c r="X44" i="37"/>
  <c r="V44" i="37"/>
  <c r="R44" i="37"/>
  <c r="W44" i="37"/>
  <c r="Q44" i="37"/>
  <c r="X5" i="38"/>
  <c r="V5" i="38"/>
  <c r="T5" i="38"/>
  <c r="W5" i="38"/>
  <c r="U5" i="38"/>
  <c r="S5" i="38"/>
  <c r="X7" i="38"/>
  <c r="V7" i="38"/>
  <c r="T7" i="38"/>
  <c r="R7" i="38"/>
  <c r="W7" i="38"/>
  <c r="U7" i="38"/>
  <c r="S7" i="38"/>
  <c r="Q7" i="38"/>
  <c r="X9" i="38"/>
  <c r="V9" i="38"/>
  <c r="T9" i="38"/>
  <c r="W9" i="38"/>
  <c r="U9" i="38"/>
  <c r="S9" i="38"/>
  <c r="X11" i="38"/>
  <c r="V11" i="38"/>
  <c r="T11" i="38"/>
  <c r="R11" i="38"/>
  <c r="W11" i="38"/>
  <c r="U11" i="38"/>
  <c r="S11" i="38"/>
  <c r="X13" i="38"/>
  <c r="V13" i="38"/>
  <c r="T13" i="38"/>
  <c r="W13" i="38"/>
  <c r="U13" i="38"/>
  <c r="S13" i="38"/>
  <c r="X15" i="38"/>
  <c r="V15" i="38"/>
  <c r="T15" i="38"/>
  <c r="R15" i="38"/>
  <c r="W15" i="38"/>
  <c r="U15" i="38"/>
  <c r="S15" i="38"/>
  <c r="Q15" i="38"/>
  <c r="X17" i="38"/>
  <c r="V17" i="38"/>
  <c r="T17" i="38"/>
  <c r="R17" i="38"/>
  <c r="W17" i="38"/>
  <c r="U17" i="38"/>
  <c r="S17" i="38"/>
  <c r="Q17" i="38"/>
  <c r="X19" i="38"/>
  <c r="V19" i="38"/>
  <c r="T19" i="38"/>
  <c r="R19" i="38"/>
  <c r="W19" i="38"/>
  <c r="U19" i="38"/>
  <c r="S19" i="38"/>
  <c r="Q19" i="38"/>
  <c r="X21" i="38"/>
  <c r="V21" i="38"/>
  <c r="T21" i="38"/>
  <c r="R21" i="38"/>
  <c r="W21" i="38"/>
  <c r="U21" i="38"/>
  <c r="S21" i="38"/>
  <c r="Q21" i="38"/>
  <c r="X23" i="38"/>
  <c r="V23" i="38"/>
  <c r="T23" i="38"/>
  <c r="R23" i="38"/>
  <c r="W23" i="38"/>
  <c r="U23" i="38"/>
  <c r="S23" i="38"/>
  <c r="Q23" i="38"/>
  <c r="X25" i="38"/>
  <c r="V25" i="38"/>
  <c r="T25" i="38"/>
  <c r="R25" i="38"/>
  <c r="W25" i="38"/>
  <c r="U25" i="38"/>
  <c r="S25" i="38"/>
  <c r="Q25" i="38"/>
  <c r="X27" i="38"/>
  <c r="V27" i="38"/>
  <c r="T27" i="38"/>
  <c r="R27" i="38"/>
  <c r="W27" i="38"/>
  <c r="U27" i="38"/>
  <c r="S27" i="38"/>
  <c r="Q27" i="38"/>
  <c r="X29" i="38"/>
  <c r="V29" i="38"/>
  <c r="T29" i="38"/>
  <c r="R29" i="38"/>
  <c r="W29" i="38"/>
  <c r="U29" i="38"/>
  <c r="S29" i="38"/>
  <c r="Q29" i="38"/>
  <c r="X31" i="38"/>
  <c r="V31" i="38"/>
  <c r="T31" i="38"/>
  <c r="R31" i="38"/>
  <c r="W31" i="38"/>
  <c r="U31" i="38"/>
  <c r="S31" i="38"/>
  <c r="Q31" i="38"/>
  <c r="X33" i="38"/>
  <c r="V33" i="38"/>
  <c r="T33" i="38"/>
  <c r="R33" i="38"/>
  <c r="W33" i="38"/>
  <c r="U33" i="38"/>
  <c r="S33" i="38"/>
  <c r="Q33" i="38"/>
  <c r="X35" i="38"/>
  <c r="V35" i="38"/>
  <c r="T35" i="38"/>
  <c r="R35" i="38"/>
  <c r="W35" i="38"/>
  <c r="U35" i="38"/>
  <c r="S35" i="38"/>
  <c r="Q35" i="38"/>
  <c r="X37" i="38"/>
  <c r="V37" i="38"/>
  <c r="T37" i="38"/>
  <c r="R37" i="38"/>
  <c r="W37" i="38"/>
  <c r="U37" i="38"/>
  <c r="S37" i="38"/>
  <c r="Q37" i="38"/>
  <c r="X39" i="38"/>
  <c r="V39" i="38"/>
  <c r="T39" i="38"/>
  <c r="R39" i="38"/>
  <c r="W39" i="38"/>
  <c r="U39" i="38"/>
  <c r="S39" i="38"/>
  <c r="Q39" i="38"/>
  <c r="X41" i="38"/>
  <c r="V41" i="38"/>
  <c r="T41" i="38"/>
  <c r="R41" i="38"/>
  <c r="W41" i="38"/>
  <c r="U41" i="38"/>
  <c r="S41" i="38"/>
  <c r="Q41" i="38"/>
  <c r="X43" i="38"/>
  <c r="V43" i="38"/>
  <c r="T43" i="38"/>
  <c r="R43" i="38"/>
  <c r="W43" i="38"/>
  <c r="U43" i="38"/>
  <c r="S43" i="38"/>
  <c r="Q43" i="38"/>
  <c r="X6" i="39"/>
  <c r="V6" i="39"/>
  <c r="T6" i="39"/>
  <c r="W6" i="39"/>
  <c r="U6" i="39"/>
  <c r="S6" i="39"/>
  <c r="X8" i="39"/>
  <c r="V8" i="39"/>
  <c r="T8" i="39"/>
  <c r="R8" i="39"/>
  <c r="W8" i="39"/>
  <c r="U8" i="39"/>
  <c r="S8" i="39"/>
  <c r="Q8" i="39"/>
  <c r="X10" i="39"/>
  <c r="V10" i="39"/>
  <c r="T10" i="39"/>
  <c r="R10" i="39"/>
  <c r="W10" i="39"/>
  <c r="U10" i="39"/>
  <c r="S10" i="39"/>
  <c r="Q10" i="39"/>
  <c r="X12" i="39"/>
  <c r="V12" i="39"/>
  <c r="T12" i="39"/>
  <c r="R12" i="39"/>
  <c r="W12" i="39"/>
  <c r="U12" i="39"/>
  <c r="S12" i="39"/>
  <c r="Q12" i="39"/>
  <c r="X14" i="39"/>
  <c r="V14" i="39"/>
  <c r="T14" i="39"/>
  <c r="U14" i="39"/>
  <c r="Q14" i="39"/>
  <c r="W14" i="39"/>
  <c r="S14" i="39"/>
  <c r="X16" i="39"/>
  <c r="V16" i="39"/>
  <c r="T16" i="39"/>
  <c r="R16" i="39"/>
  <c r="U16" i="39"/>
  <c r="W16" i="39"/>
  <c r="S16" i="39"/>
  <c r="X18" i="39"/>
  <c r="V18" i="39"/>
  <c r="T18" i="39"/>
  <c r="R18" i="39"/>
  <c r="U18" i="39"/>
  <c r="Q18" i="39"/>
  <c r="W18" i="39"/>
  <c r="S18" i="39"/>
  <c r="X20" i="39"/>
  <c r="V20" i="39"/>
  <c r="T20" i="39"/>
  <c r="R20" i="39"/>
  <c r="U20" i="39"/>
  <c r="Q20" i="39"/>
  <c r="W20" i="39"/>
  <c r="S20" i="39"/>
  <c r="X22" i="39"/>
  <c r="V22" i="39"/>
  <c r="T22" i="39"/>
  <c r="R22" i="39"/>
  <c r="U22" i="39"/>
  <c r="Q22" i="39"/>
  <c r="W22" i="39"/>
  <c r="S22" i="39"/>
  <c r="X24" i="39"/>
  <c r="V24" i="39"/>
  <c r="T24" i="39"/>
  <c r="R24" i="39"/>
  <c r="U24" i="39"/>
  <c r="Q24" i="39"/>
  <c r="W24" i="39"/>
  <c r="S24" i="39"/>
  <c r="W26" i="39"/>
  <c r="U26" i="39"/>
  <c r="S26" i="39"/>
  <c r="Q26" i="39"/>
  <c r="X26" i="39"/>
  <c r="V26" i="39"/>
  <c r="T26" i="39"/>
  <c r="R26" i="39"/>
  <c r="W28" i="39"/>
  <c r="U28" i="39"/>
  <c r="S28" i="39"/>
  <c r="Q28" i="39"/>
  <c r="X28" i="39"/>
  <c r="V28" i="39"/>
  <c r="T28" i="39"/>
  <c r="R28" i="39"/>
  <c r="W30" i="39"/>
  <c r="U30" i="39"/>
  <c r="S30" i="39"/>
  <c r="Q30" i="39"/>
  <c r="X30" i="39"/>
  <c r="V30" i="39"/>
  <c r="T30" i="39"/>
  <c r="R30" i="39"/>
  <c r="W32" i="39"/>
  <c r="U32" i="39"/>
  <c r="S32" i="39"/>
  <c r="Q32" i="39"/>
  <c r="X32" i="39"/>
  <c r="V32" i="39"/>
  <c r="T32" i="39"/>
  <c r="R32" i="39"/>
  <c r="W34" i="39"/>
  <c r="U34" i="39"/>
  <c r="S34" i="39"/>
  <c r="Q34" i="39"/>
  <c r="X34" i="39"/>
  <c r="V34" i="39"/>
  <c r="T34" i="39"/>
  <c r="R34" i="39"/>
  <c r="W36" i="39"/>
  <c r="U36" i="39"/>
  <c r="S36" i="39"/>
  <c r="Q36" i="39"/>
  <c r="X36" i="39"/>
  <c r="V36" i="39"/>
  <c r="T36" i="39"/>
  <c r="R36" i="39"/>
  <c r="W38" i="39"/>
  <c r="U38" i="39"/>
  <c r="S38" i="39"/>
  <c r="Q38" i="39"/>
  <c r="X38" i="39"/>
  <c r="V38" i="39"/>
  <c r="T38" i="39"/>
  <c r="R38" i="39"/>
  <c r="W40" i="39"/>
  <c r="U40" i="39"/>
  <c r="S40" i="39"/>
  <c r="Q40" i="39"/>
  <c r="X40" i="39"/>
  <c r="V40" i="39"/>
  <c r="T40" i="39"/>
  <c r="R40" i="39"/>
  <c r="W42" i="39"/>
  <c r="U42" i="39"/>
  <c r="S42" i="39"/>
  <c r="Q42" i="39"/>
  <c r="X42" i="39"/>
  <c r="V42" i="39"/>
  <c r="T42" i="39"/>
  <c r="R42" i="39"/>
  <c r="W44" i="39"/>
  <c r="U44" i="39"/>
  <c r="S44" i="39"/>
  <c r="Q44" i="39"/>
  <c r="X44" i="39"/>
  <c r="V44" i="39"/>
  <c r="T44" i="39"/>
  <c r="R44" i="39"/>
  <c r="W5" i="40"/>
  <c r="U5" i="40"/>
  <c r="S5" i="40"/>
  <c r="Q5" i="40"/>
  <c r="X5" i="40"/>
  <c r="V5" i="40"/>
  <c r="T5" i="40"/>
  <c r="R5" i="40"/>
  <c r="W7" i="40"/>
  <c r="U7" i="40"/>
  <c r="S7" i="40"/>
  <c r="Q7" i="40"/>
  <c r="X7" i="40"/>
  <c r="V7" i="40"/>
  <c r="T7" i="40"/>
  <c r="R7" i="40"/>
  <c r="W9" i="40"/>
  <c r="U9" i="40"/>
  <c r="S9" i="40"/>
  <c r="Q9" i="40"/>
  <c r="X9" i="40"/>
  <c r="V9" i="40"/>
  <c r="T9" i="40"/>
  <c r="R9" i="40"/>
  <c r="W11" i="40"/>
  <c r="U11" i="40"/>
  <c r="S11" i="40"/>
  <c r="Q11" i="40"/>
  <c r="X11" i="40"/>
  <c r="V11" i="40"/>
  <c r="T11" i="40"/>
  <c r="R11" i="40"/>
  <c r="W13" i="40"/>
  <c r="U13" i="40"/>
  <c r="S13" i="40"/>
  <c r="Q13" i="40"/>
  <c r="X13" i="40"/>
  <c r="V13" i="40"/>
  <c r="T13" i="40"/>
  <c r="R13" i="40"/>
  <c r="W15" i="40"/>
  <c r="U15" i="40"/>
  <c r="S15" i="40"/>
  <c r="Q15" i="40"/>
  <c r="X15" i="40"/>
  <c r="V15" i="40"/>
  <c r="T15" i="40"/>
  <c r="R15" i="40"/>
  <c r="W17" i="40"/>
  <c r="U17" i="40"/>
  <c r="S17" i="40"/>
  <c r="Q17" i="40"/>
  <c r="X17" i="40"/>
  <c r="V17" i="40"/>
  <c r="T17" i="40"/>
  <c r="R17" i="40"/>
  <c r="W19" i="40"/>
  <c r="U19" i="40"/>
  <c r="S19" i="40"/>
  <c r="Q19" i="40"/>
  <c r="X19" i="40"/>
  <c r="V19" i="40"/>
  <c r="T19" i="40"/>
  <c r="R19" i="40"/>
  <c r="W21" i="40"/>
  <c r="U21" i="40"/>
  <c r="S21" i="40"/>
  <c r="Q21" i="40"/>
  <c r="X21" i="40"/>
  <c r="V21" i="40"/>
  <c r="T21" i="40"/>
  <c r="R21" i="40"/>
  <c r="W23" i="40"/>
  <c r="U23" i="40"/>
  <c r="S23" i="40"/>
  <c r="Q23" i="40"/>
  <c r="X23" i="40"/>
  <c r="V23" i="40"/>
  <c r="T23" i="40"/>
  <c r="R23" i="40"/>
  <c r="W25" i="40"/>
  <c r="U25" i="40"/>
  <c r="S25" i="40"/>
  <c r="Q25" i="40"/>
  <c r="X25" i="40"/>
  <c r="V25" i="40"/>
  <c r="T25" i="40"/>
  <c r="R25" i="40"/>
  <c r="W27" i="40"/>
  <c r="U27" i="40"/>
  <c r="S27" i="40"/>
  <c r="Q27" i="40"/>
  <c r="X27" i="40"/>
  <c r="V27" i="40"/>
  <c r="T27" i="40"/>
  <c r="R27" i="40"/>
  <c r="W29" i="40"/>
  <c r="U29" i="40"/>
  <c r="S29" i="40"/>
  <c r="Q29" i="40"/>
  <c r="X29" i="40"/>
  <c r="V29" i="40"/>
  <c r="T29" i="40"/>
  <c r="R29" i="40"/>
  <c r="W31" i="40"/>
  <c r="U31" i="40"/>
  <c r="S31" i="40"/>
  <c r="Q31" i="40"/>
  <c r="X31" i="40"/>
  <c r="V31" i="40"/>
  <c r="T31" i="40"/>
  <c r="R31" i="40"/>
  <c r="W33" i="40"/>
  <c r="U33" i="40"/>
  <c r="S33" i="40"/>
  <c r="Q33" i="40"/>
  <c r="X33" i="40"/>
  <c r="V33" i="40"/>
  <c r="T33" i="40"/>
  <c r="R33" i="40"/>
  <c r="W35" i="40"/>
  <c r="U35" i="40"/>
  <c r="S35" i="40"/>
  <c r="Q35" i="40"/>
  <c r="X35" i="40"/>
  <c r="V35" i="40"/>
  <c r="T35" i="40"/>
  <c r="R35" i="40"/>
  <c r="W37" i="40"/>
  <c r="U37" i="40"/>
  <c r="S37" i="40"/>
  <c r="Q37" i="40"/>
  <c r="X37" i="40"/>
  <c r="V37" i="40"/>
  <c r="T37" i="40"/>
  <c r="R37" i="40"/>
  <c r="W39" i="40"/>
  <c r="U39" i="40"/>
  <c r="S39" i="40"/>
  <c r="Q39" i="40"/>
  <c r="X39" i="40"/>
  <c r="V39" i="40"/>
  <c r="T39" i="40"/>
  <c r="R39" i="40"/>
  <c r="W41" i="40"/>
  <c r="U41" i="40"/>
  <c r="S41" i="40"/>
  <c r="Q41" i="40"/>
  <c r="X41" i="40"/>
  <c r="V41" i="40"/>
  <c r="T41" i="40"/>
  <c r="R41" i="40"/>
  <c r="W43" i="40"/>
  <c r="U43" i="40"/>
  <c r="S43" i="40"/>
  <c r="Q43" i="40"/>
  <c r="X43" i="40"/>
  <c r="V43" i="40"/>
  <c r="T43" i="40"/>
  <c r="R43" i="40"/>
  <c r="W6" i="41"/>
  <c r="U6" i="41"/>
  <c r="S6" i="41"/>
  <c r="Q6" i="41"/>
  <c r="X6" i="41"/>
  <c r="V6" i="41"/>
  <c r="T6" i="41"/>
  <c r="R6" i="41"/>
  <c r="W8" i="41"/>
  <c r="U8" i="41"/>
  <c r="S8" i="41"/>
  <c r="Q8" i="41"/>
  <c r="X8" i="41"/>
  <c r="V8" i="41"/>
  <c r="T8" i="41"/>
  <c r="R8" i="41"/>
  <c r="W10" i="41"/>
  <c r="U10" i="41"/>
  <c r="S10" i="41"/>
  <c r="Q10" i="41"/>
  <c r="X10" i="41"/>
  <c r="V10" i="41"/>
  <c r="T10" i="41"/>
  <c r="R10" i="41"/>
  <c r="W12" i="41"/>
  <c r="U12" i="41"/>
  <c r="S12" i="41"/>
  <c r="Q12" i="41"/>
  <c r="X12" i="41"/>
  <c r="V12" i="41"/>
  <c r="T12" i="41"/>
  <c r="R12" i="41"/>
  <c r="W14" i="41"/>
  <c r="U14" i="41"/>
  <c r="S14" i="41"/>
  <c r="Q14" i="41"/>
  <c r="X14" i="41"/>
  <c r="V14" i="41"/>
  <c r="T14" i="41"/>
  <c r="R14" i="41"/>
  <c r="W16" i="41"/>
  <c r="U16" i="41"/>
  <c r="S16" i="41"/>
  <c r="Q16" i="41"/>
  <c r="X16" i="41"/>
  <c r="V16" i="41"/>
  <c r="T16" i="41"/>
  <c r="R16" i="41"/>
  <c r="W18" i="41"/>
  <c r="U18" i="41"/>
  <c r="S18" i="41"/>
  <c r="Q18" i="41"/>
  <c r="X18" i="41"/>
  <c r="V18" i="41"/>
  <c r="T18" i="41"/>
  <c r="R18" i="41"/>
  <c r="W20" i="41"/>
  <c r="U20" i="41"/>
  <c r="S20" i="41"/>
  <c r="Q20" i="41"/>
  <c r="X20" i="41"/>
  <c r="V20" i="41"/>
  <c r="T20" i="41"/>
  <c r="R20" i="41"/>
  <c r="W22" i="41"/>
  <c r="U22" i="41"/>
  <c r="S22" i="41"/>
  <c r="Q22" i="41"/>
  <c r="X22" i="41"/>
  <c r="V22" i="41"/>
  <c r="T22" i="41"/>
  <c r="R22" i="41"/>
  <c r="W24" i="41"/>
  <c r="U24" i="41"/>
  <c r="S24" i="41"/>
  <c r="Q24" i="41"/>
  <c r="X24" i="41"/>
  <c r="V24" i="41"/>
  <c r="T24" i="41"/>
  <c r="R24" i="41"/>
  <c r="W26" i="41"/>
  <c r="U26" i="41"/>
  <c r="S26" i="41"/>
  <c r="Q26" i="41"/>
  <c r="X26" i="41"/>
  <c r="V26" i="41"/>
  <c r="T26" i="41"/>
  <c r="R26" i="41"/>
  <c r="W28" i="41"/>
  <c r="U28" i="41"/>
  <c r="S28" i="41"/>
  <c r="Q28" i="41"/>
  <c r="X28" i="41"/>
  <c r="V28" i="41"/>
  <c r="T28" i="41"/>
  <c r="R28" i="41"/>
  <c r="W30" i="41"/>
  <c r="U30" i="41"/>
  <c r="S30" i="41"/>
  <c r="Q30" i="41"/>
  <c r="X30" i="41"/>
  <c r="V30" i="41"/>
  <c r="T30" i="41"/>
  <c r="R30" i="41"/>
  <c r="W32" i="41"/>
  <c r="U32" i="41"/>
  <c r="S32" i="41"/>
  <c r="Q32" i="41"/>
  <c r="X32" i="41"/>
  <c r="V32" i="41"/>
  <c r="T32" i="41"/>
  <c r="R32" i="41"/>
  <c r="W34" i="41"/>
  <c r="U34" i="41"/>
  <c r="S34" i="41"/>
  <c r="Q34" i="41"/>
  <c r="X34" i="41"/>
  <c r="V34" i="41"/>
  <c r="T34" i="41"/>
  <c r="R34" i="41"/>
  <c r="W36" i="41"/>
  <c r="U36" i="41"/>
  <c r="S36" i="41"/>
  <c r="Q36" i="41"/>
  <c r="X36" i="41"/>
  <c r="V36" i="41"/>
  <c r="T36" i="41"/>
  <c r="R36" i="41"/>
  <c r="W38" i="41"/>
  <c r="U38" i="41"/>
  <c r="S38" i="41"/>
  <c r="Q38" i="41"/>
  <c r="X38" i="41"/>
  <c r="V38" i="41"/>
  <c r="T38" i="41"/>
  <c r="R38" i="41"/>
  <c r="W40" i="41"/>
  <c r="U40" i="41"/>
  <c r="S40" i="41"/>
  <c r="Q40" i="41"/>
  <c r="X40" i="41"/>
  <c r="V40" i="41"/>
  <c r="T40" i="41"/>
  <c r="R40" i="41"/>
  <c r="W42" i="41"/>
  <c r="U42" i="41"/>
  <c r="S42" i="41"/>
  <c r="Q42" i="41"/>
  <c r="X42" i="41"/>
  <c r="V42" i="41"/>
  <c r="T42" i="41"/>
  <c r="R42" i="41"/>
  <c r="W44" i="41"/>
  <c r="U44" i="41"/>
  <c r="S44" i="41"/>
  <c r="Q44" i="41"/>
  <c r="X44" i="41"/>
  <c r="V44" i="41"/>
  <c r="T44" i="41"/>
  <c r="R44" i="41"/>
  <c r="U5" i="42"/>
  <c r="S5" i="42"/>
  <c r="Q5" i="42"/>
  <c r="T5" i="42"/>
  <c r="R5" i="42"/>
  <c r="U7" i="42"/>
  <c r="S7" i="42"/>
  <c r="Q7" i="42"/>
  <c r="T7" i="42"/>
  <c r="R7" i="42"/>
  <c r="U9" i="42"/>
  <c r="S9" i="42"/>
  <c r="Q9" i="42"/>
  <c r="T9" i="42"/>
  <c r="R9" i="42"/>
  <c r="U11" i="42"/>
  <c r="S11" i="42"/>
  <c r="Q11" i="42"/>
  <c r="T11" i="42"/>
  <c r="R11" i="42"/>
  <c r="T13" i="42"/>
  <c r="R13" i="42"/>
  <c r="U13" i="42"/>
  <c r="Q13" i="42"/>
  <c r="S13" i="42"/>
  <c r="T15" i="42"/>
  <c r="R15" i="42"/>
  <c r="U15" i="42"/>
  <c r="Q15" i="42"/>
  <c r="S15" i="42"/>
  <c r="T17" i="42"/>
  <c r="R17" i="42"/>
  <c r="U17" i="42"/>
  <c r="Q17" i="42"/>
  <c r="S17" i="42"/>
  <c r="T19" i="42"/>
  <c r="R19" i="42"/>
  <c r="U19" i="42"/>
  <c r="Q19" i="42"/>
  <c r="S19" i="42"/>
  <c r="T21" i="42"/>
  <c r="R21" i="42"/>
  <c r="U21" i="42"/>
  <c r="Q21" i="42"/>
  <c r="S21" i="42"/>
  <c r="T23" i="42"/>
  <c r="R23" i="42"/>
  <c r="U23" i="42"/>
  <c r="Q23" i="42"/>
  <c r="S23" i="42"/>
  <c r="T25" i="42"/>
  <c r="R25" i="42"/>
  <c r="U25" i="42"/>
  <c r="Q25" i="42"/>
  <c r="S25" i="42"/>
  <c r="T27" i="42"/>
  <c r="R27" i="42"/>
  <c r="U27" i="42"/>
  <c r="Q27" i="42"/>
  <c r="S27" i="42"/>
  <c r="U29" i="42"/>
  <c r="S29" i="42"/>
  <c r="Q29" i="42"/>
  <c r="T29" i="42"/>
  <c r="R29" i="42"/>
  <c r="U31" i="42"/>
  <c r="S31" i="42"/>
  <c r="Q31" i="42"/>
  <c r="T31" i="42"/>
  <c r="R31" i="42"/>
  <c r="U33" i="42"/>
  <c r="S33" i="42"/>
  <c r="Q33" i="42"/>
  <c r="T33" i="42"/>
  <c r="R33" i="42"/>
  <c r="U35" i="42"/>
  <c r="S35" i="42"/>
  <c r="Q35" i="42"/>
  <c r="T35" i="42"/>
  <c r="R35" i="42"/>
  <c r="U37" i="42"/>
  <c r="S37" i="42"/>
  <c r="Q37" i="42"/>
  <c r="T37" i="42"/>
  <c r="R37" i="42"/>
  <c r="U39" i="42"/>
  <c r="S39" i="42"/>
  <c r="Q39" i="42"/>
  <c r="T39" i="42"/>
  <c r="R39" i="42"/>
  <c r="U41" i="42"/>
  <c r="S41" i="42"/>
  <c r="Q41" i="42"/>
  <c r="T41" i="42"/>
  <c r="R41" i="42"/>
  <c r="U43" i="42"/>
  <c r="S43" i="42"/>
  <c r="Q43" i="42"/>
  <c r="T43" i="42"/>
  <c r="R43" i="42"/>
  <c r="Q4" i="32"/>
  <c r="Q4" i="36"/>
  <c r="Q4" i="40"/>
  <c r="Q4" i="42"/>
  <c r="R4" i="39"/>
  <c r="R4" i="41"/>
  <c r="S4" i="32"/>
  <c r="S4" i="34"/>
  <c r="S4" i="36"/>
  <c r="S4" i="38"/>
  <c r="S4" i="40"/>
  <c r="S4" i="42"/>
  <c r="T4" i="33"/>
  <c r="T4" i="35"/>
  <c r="T4" i="39"/>
  <c r="T4" i="41"/>
  <c r="U4" i="32"/>
  <c r="U4" i="34"/>
  <c r="U4" i="36"/>
  <c r="U4" i="38"/>
  <c r="U4" i="40"/>
  <c r="U4" i="42"/>
  <c r="V4" i="35"/>
  <c r="V4" i="37"/>
  <c r="V4" i="39"/>
  <c r="V4" i="41"/>
  <c r="W4" i="3"/>
  <c r="U4" i="3"/>
  <c r="AC4" i="3"/>
  <c r="AK4" i="3"/>
  <c r="AS4" i="3"/>
  <c r="BU4" i="3"/>
  <c r="BD4" i="3"/>
  <c r="AZ4" i="3"/>
  <c r="AV4" i="3"/>
  <c r="BO4" i="3"/>
  <c r="BG4" i="3"/>
  <c r="AD4" i="3"/>
  <c r="BU29" i="3"/>
  <c r="BR29" i="3"/>
  <c r="BN29" i="3"/>
  <c r="BH29" i="3"/>
  <c r="BB29" i="3"/>
  <c r="BS29" i="3"/>
  <c r="AP29" i="3"/>
  <c r="AI29" i="3"/>
  <c r="AA29" i="3"/>
  <c r="BT27" i="3"/>
  <c r="BJ27" i="3"/>
  <c r="BD27" i="3"/>
  <c r="AZ27" i="3"/>
  <c r="AX27" i="3"/>
  <c r="AV27" i="3"/>
  <c r="BO27" i="3"/>
  <c r="BK27" i="3"/>
  <c r="BG27" i="3"/>
  <c r="BC27" i="3"/>
  <c r="AY27" i="3"/>
  <c r="AQ27" i="3"/>
  <c r="AO27" i="3"/>
  <c r="AN27" i="3"/>
  <c r="AM27" i="3"/>
  <c r="AL27" i="3"/>
  <c r="AK27" i="3"/>
  <c r="AJ27" i="3"/>
  <c r="AH27" i="3"/>
  <c r="AG27" i="3"/>
  <c r="AF27" i="3"/>
  <c r="AE27" i="3"/>
  <c r="AD27" i="3"/>
  <c r="AC27" i="3"/>
  <c r="AB27" i="3"/>
  <c r="BU25" i="3"/>
  <c r="BR25" i="3"/>
  <c r="BP25" i="3"/>
  <c r="BN25" i="3"/>
  <c r="BL25" i="3"/>
  <c r="BH25" i="3"/>
  <c r="BF25" i="3"/>
  <c r="BB25" i="3"/>
  <c r="BS25" i="3"/>
  <c r="AS25" i="3"/>
  <c r="AR25" i="3"/>
  <c r="AP25" i="3"/>
  <c r="AI25" i="3"/>
  <c r="AA25" i="3"/>
  <c r="BR42" i="3"/>
  <c r="BT42" i="3"/>
  <c r="BB42" i="3"/>
  <c r="AP42" i="3"/>
  <c r="AL42" i="3"/>
  <c r="AD42" i="3"/>
  <c r="AN6" i="20"/>
  <c r="Y6" i="20"/>
  <c r="AA8" i="20"/>
  <c r="BA8" i="20"/>
  <c r="BO10" i="20"/>
  <c r="Y10" i="20"/>
  <c r="BP14" i="20"/>
  <c r="Y14" i="20"/>
  <c r="AG18" i="20"/>
  <c r="BP18" i="20"/>
  <c r="U20" i="20"/>
  <c r="AC20" i="20"/>
  <c r="AB20" i="20"/>
  <c r="AI22" i="20"/>
  <c r="AR22" i="20"/>
  <c r="BC30" i="20"/>
  <c r="AP30" i="20"/>
  <c r="AO32" i="20"/>
  <c r="BD32" i="20"/>
  <c r="AW36" i="20"/>
  <c r="BM36" i="20"/>
  <c r="BO38" i="20"/>
  <c r="AV38" i="20"/>
  <c r="BC42" i="20"/>
  <c r="BL42" i="20"/>
  <c r="BP24" i="3"/>
  <c r="BT24" i="3"/>
  <c r="BE24" i="3"/>
  <c r="AR24" i="3"/>
  <c r="AJ24" i="3"/>
  <c r="AF24" i="3"/>
  <c r="AD24" i="3"/>
  <c r="AB24" i="3"/>
  <c r="BF22" i="3"/>
  <c r="AP22" i="3"/>
  <c r="BF20" i="3"/>
  <c r="AW20" i="3"/>
  <c r="AN20" i="3"/>
  <c r="AF20" i="3"/>
  <c r="AB20" i="3"/>
  <c r="AH18" i="3"/>
  <c r="AD18" i="3"/>
  <c r="AF16" i="3"/>
  <c r="AB16" i="3"/>
  <c r="AL14" i="3"/>
  <c r="AD14" i="3"/>
  <c r="BR7" i="3"/>
  <c r="BG7" i="3"/>
  <c r="AO7" i="3"/>
  <c r="AJ7" i="3"/>
  <c r="AC7" i="3"/>
  <c r="AB7" i="3"/>
  <c r="AW5" i="3"/>
  <c r="BA5" i="3"/>
  <c r="BE5" i="3"/>
  <c r="BI5" i="3"/>
  <c r="BM5" i="3"/>
  <c r="BQ5" i="3"/>
  <c r="BL5" i="3"/>
  <c r="AZ5" i="3"/>
  <c r="BK5" i="3"/>
  <c r="BC5" i="3"/>
  <c r="AQ5" i="3"/>
  <c r="AN5" i="3"/>
  <c r="AK5" i="3"/>
  <c r="AI5" i="3"/>
  <c r="AH5" i="3"/>
  <c r="AG5" i="3"/>
  <c r="AF5" i="3"/>
  <c r="AE5" i="3"/>
  <c r="AA5" i="3"/>
  <c r="BU39" i="3"/>
  <c r="BN39" i="3"/>
  <c r="BL39" i="3"/>
  <c r="BD39" i="3"/>
  <c r="BO39" i="3"/>
  <c r="AS39" i="3"/>
  <c r="AO39" i="3"/>
  <c r="AJ39" i="3"/>
  <c r="AG39" i="3"/>
  <c r="AF39" i="3"/>
  <c r="AC39" i="3"/>
  <c r="AB39" i="3"/>
  <c r="AA39" i="3"/>
  <c r="BU37" i="3"/>
  <c r="BT37" i="3"/>
  <c r="BH37" i="3"/>
  <c r="AR37" i="3"/>
  <c r="AQ37" i="3"/>
  <c r="AM37" i="3"/>
  <c r="AL37" i="3"/>
  <c r="AH37" i="3"/>
  <c r="AE37" i="3"/>
  <c r="AD37" i="3"/>
  <c r="BU35" i="3"/>
  <c r="BJ35" i="3"/>
  <c r="AX35" i="3"/>
  <c r="BK35" i="3"/>
  <c r="BC35" i="3"/>
  <c r="AY35" i="3"/>
  <c r="BR33" i="3"/>
  <c r="BD33" i="3"/>
  <c r="BB33" i="3"/>
  <c r="AZ33" i="3"/>
  <c r="AV33" i="3"/>
  <c r="BO33" i="3"/>
  <c r="BG33" i="3"/>
  <c r="AP33" i="3"/>
  <c r="AI33" i="3"/>
  <c r="AA33" i="3"/>
  <c r="BR31" i="3"/>
  <c r="BU31" i="3"/>
  <c r="BT31" i="3"/>
  <c r="BP31" i="3"/>
  <c r="BF31" i="3"/>
  <c r="AS31" i="3"/>
  <c r="AR31" i="3"/>
  <c r="AQ31" i="3"/>
  <c r="AO31" i="3"/>
  <c r="AN31" i="3"/>
  <c r="AM31" i="3"/>
  <c r="AL31" i="3"/>
  <c r="AK31" i="3"/>
  <c r="AJ31" i="3"/>
  <c r="AH31" i="3"/>
  <c r="AG31" i="3"/>
  <c r="AF31" i="3"/>
  <c r="AE31" i="3"/>
  <c r="AD31" i="3"/>
  <c r="AC31" i="3"/>
  <c r="AB31" i="3"/>
  <c r="BR43" i="3"/>
  <c r="BP43" i="3"/>
  <c r="BL43" i="3"/>
  <c r="BH43" i="3"/>
  <c r="BF43" i="3"/>
  <c r="AX43" i="3"/>
  <c r="AV43" i="3"/>
  <c r="BS43" i="3"/>
  <c r="AR43" i="3"/>
  <c r="AP43" i="3"/>
  <c r="AN43" i="3"/>
  <c r="AM43" i="3"/>
  <c r="AL43" i="3"/>
  <c r="AK43" i="3"/>
  <c r="AI43" i="3"/>
  <c r="AH43" i="3"/>
  <c r="AE43" i="3"/>
  <c r="AU36" i="20"/>
  <c r="X8" i="21"/>
  <c r="AO23" i="48"/>
  <c r="BR41" i="51"/>
  <c r="BJ42" i="51"/>
  <c r="U18" i="52"/>
  <c r="BQ5" i="20"/>
  <c r="BK7" i="20"/>
  <c r="BG7" i="20"/>
  <c r="BC7" i="20"/>
  <c r="AY7" i="20"/>
  <c r="AV5" i="20"/>
  <c r="AU21" i="3"/>
  <c r="AU28" i="3"/>
  <c r="AU44" i="3"/>
  <c r="AC7" i="20"/>
  <c r="AK7" i="20"/>
  <c r="AO5" i="20"/>
  <c r="AO11" i="20"/>
  <c r="U5" i="20"/>
  <c r="BB5" i="20"/>
  <c r="BF7" i="20"/>
  <c r="AS9" i="20"/>
  <c r="AS11" i="20"/>
  <c r="AS13" i="20"/>
  <c r="BG5" i="20"/>
  <c r="AR5" i="20"/>
  <c r="AJ5" i="20"/>
  <c r="AB5" i="20"/>
  <c r="T5" i="20"/>
  <c r="BI7" i="20"/>
  <c r="AR7" i="20"/>
  <c r="AJ7" i="20"/>
  <c r="AB7" i="20"/>
  <c r="T7" i="20"/>
  <c r="BG9" i="20"/>
  <c r="AR9" i="20"/>
  <c r="AJ9" i="20"/>
  <c r="AB9" i="20"/>
  <c r="T9" i="20"/>
  <c r="BI11" i="20"/>
  <c r="AR11" i="20"/>
  <c r="AJ11" i="20"/>
  <c r="AB11" i="20"/>
  <c r="T11" i="20"/>
  <c r="BG13" i="20"/>
  <c r="AR13" i="20"/>
  <c r="AJ13" i="20"/>
  <c r="AB13" i="20"/>
  <c r="T13" i="20"/>
  <c r="AA5" i="20"/>
  <c r="AQ5" i="20"/>
  <c r="W7" i="20"/>
  <c r="AM7" i="20"/>
  <c r="BP7" i="20"/>
  <c r="AA9" i="20"/>
  <c r="AQ9" i="20"/>
  <c r="W11" i="20"/>
  <c r="AM11" i="20"/>
  <c r="BP11" i="20"/>
  <c r="AA13" i="20"/>
  <c r="AQ13" i="20"/>
  <c r="AU32" i="3"/>
  <c r="AU42" i="20"/>
  <c r="AU38" i="20"/>
  <c r="AU26" i="20"/>
  <c r="BH44" i="3"/>
  <c r="BL44" i="3"/>
  <c r="BP44" i="3"/>
  <c r="BT44" i="3"/>
  <c r="AV32" i="3"/>
  <c r="BD32" i="3"/>
  <c r="BJ32" i="3"/>
  <c r="BR32" i="3"/>
  <c r="AV34" i="3"/>
  <c r="BD34" i="3"/>
  <c r="BJ34" i="3"/>
  <c r="BR34" i="3"/>
  <c r="AV36" i="3"/>
  <c r="BD36" i="3"/>
  <c r="BJ36" i="3"/>
  <c r="BR36" i="3"/>
  <c r="AV38" i="3"/>
  <c r="BD38" i="3"/>
  <c r="BJ38" i="3"/>
  <c r="BR38" i="3"/>
  <c r="AV26" i="3"/>
  <c r="BD26" i="3"/>
  <c r="BF26" i="3"/>
  <c r="BN26" i="3"/>
  <c r="BM28" i="3"/>
  <c r="AZ28" i="3"/>
  <c r="BH28" i="3"/>
  <c r="BQ30" i="3"/>
  <c r="AZ30" i="3"/>
  <c r="BH30" i="3"/>
  <c r="BN30" i="3"/>
  <c r="AU23" i="20"/>
  <c r="AU31" i="20"/>
  <c r="BR7" i="20"/>
  <c r="BN5" i="20"/>
  <c r="BN9" i="20"/>
  <c r="BJ5" i="20"/>
  <c r="BB9" i="20"/>
  <c r="BU9" i="20"/>
  <c r="BM9" i="20"/>
  <c r="BE9" i="20"/>
  <c r="AW9" i="20"/>
  <c r="BO11" i="20"/>
  <c r="BG11" i="20"/>
  <c r="AY11" i="20"/>
  <c r="BU13" i="20"/>
  <c r="BM13" i="20"/>
  <c r="BE13" i="20"/>
  <c r="AW13" i="20"/>
  <c r="BO15" i="20"/>
  <c r="BG15" i="20"/>
  <c r="AY15" i="20"/>
  <c r="BU17" i="20"/>
  <c r="BM17" i="20"/>
  <c r="BE17" i="20"/>
  <c r="AW17" i="20"/>
  <c r="BD7" i="20"/>
  <c r="BT7" i="20"/>
  <c r="AV9" i="20"/>
  <c r="BL9" i="20"/>
  <c r="BD11" i="20"/>
  <c r="BT11" i="20"/>
  <c r="AV13" i="20"/>
  <c r="BL13" i="20"/>
  <c r="BD15" i="20"/>
  <c r="BT15" i="20"/>
  <c r="AV17" i="20"/>
  <c r="BL17" i="20"/>
  <c r="AU4" i="20"/>
  <c r="AU8" i="20"/>
  <c r="AU12" i="20"/>
  <c r="AU16" i="20"/>
  <c r="BJ11" i="20"/>
  <c r="BJ13" i="20"/>
  <c r="BB15" i="20"/>
  <c r="BR15" i="20"/>
  <c r="BF17" i="20"/>
  <c r="BQ23" i="20"/>
  <c r="BI23" i="20"/>
  <c r="BA23" i="20"/>
  <c r="BS25" i="20"/>
  <c r="BK25" i="20"/>
  <c r="BC25" i="20"/>
  <c r="AU25" i="20"/>
  <c r="AH25" i="20"/>
  <c r="Z25" i="20"/>
  <c r="BU27" i="20"/>
  <c r="BM27" i="20"/>
  <c r="BE27" i="20"/>
  <c r="AW27" i="20"/>
  <c r="BO29" i="20"/>
  <c r="BG29" i="20"/>
  <c r="AY29" i="20"/>
  <c r="BU31" i="20"/>
  <c r="BM31" i="20"/>
  <c r="BE31" i="20"/>
  <c r="AW31" i="20"/>
  <c r="AJ31" i="20"/>
  <c r="AB31" i="20"/>
  <c r="T31" i="20"/>
  <c r="BO33" i="20"/>
  <c r="BG33" i="20"/>
  <c r="AY33" i="20"/>
  <c r="BU35" i="20"/>
  <c r="BM35" i="20"/>
  <c r="BE35" i="20"/>
  <c r="AW35" i="20"/>
  <c r="AJ35" i="20"/>
  <c r="AB35" i="20"/>
  <c r="T35" i="20"/>
  <c r="BO37" i="20"/>
  <c r="BG37" i="20"/>
  <c r="AY37" i="20"/>
  <c r="AL37" i="20"/>
  <c r="AD37" i="20"/>
  <c r="V37" i="20"/>
  <c r="BJ37" i="20"/>
  <c r="AS37" i="20"/>
  <c r="AC37" i="20"/>
  <c r="BS39" i="20"/>
  <c r="BK39" i="20"/>
  <c r="BC39" i="20"/>
  <c r="AU39" i="20"/>
  <c r="BJ39" i="20"/>
  <c r="BS41" i="20"/>
  <c r="BK41" i="20"/>
  <c r="BC41" i="20"/>
  <c r="AU41" i="20"/>
  <c r="AH41" i="20"/>
  <c r="Z41" i="20"/>
  <c r="BR41" i="20"/>
  <c r="BB41" i="20"/>
  <c r="AK41" i="20"/>
  <c r="U41" i="20"/>
  <c r="BO43" i="20"/>
  <c r="BG43" i="20"/>
  <c r="AY43" i="20"/>
  <c r="BR43" i="20"/>
  <c r="BB43" i="20"/>
  <c r="AU28" i="20"/>
  <c r="AU32" i="20"/>
  <c r="AV19" i="20"/>
  <c r="BD19" i="20"/>
  <c r="BL19" i="20"/>
  <c r="BT19" i="20"/>
  <c r="AZ21" i="20"/>
  <c r="BH21" i="20"/>
  <c r="BP21" i="20"/>
  <c r="BD23" i="20"/>
  <c r="BT23" i="20"/>
  <c r="AE25" i="20"/>
  <c r="AV25" i="20"/>
  <c r="BL25" i="20"/>
  <c r="AV27" i="20"/>
  <c r="BL27" i="20"/>
  <c r="AV29" i="20"/>
  <c r="BL29" i="20"/>
  <c r="W31" i="20"/>
  <c r="AM31" i="20"/>
  <c r="BD31" i="20"/>
  <c r="BT31" i="20"/>
  <c r="BD33" i="20"/>
  <c r="BT33" i="20"/>
  <c r="AE35" i="20"/>
  <c r="AV35" i="20"/>
  <c r="BT35" i="20"/>
  <c r="BD39" i="20"/>
  <c r="BL41" i="20"/>
  <c r="AY19" i="20"/>
  <c r="BO19" i="20"/>
  <c r="AY21" i="20"/>
  <c r="BO21" i="20"/>
  <c r="BN23" i="20"/>
  <c r="U25" i="20"/>
  <c r="BB25" i="20"/>
  <c r="BN27" i="20"/>
  <c r="BB29" i="20"/>
  <c r="AG31" i="20"/>
  <c r="BB33" i="20"/>
  <c r="AG35" i="20"/>
  <c r="BN35" i="20"/>
  <c r="S37" i="20"/>
  <c r="BH39" i="20"/>
  <c r="BP41" i="20"/>
  <c r="BU32" i="3"/>
  <c r="BU44" i="3"/>
  <c r="BS26" i="3"/>
  <c r="BS34" i="3"/>
  <c r="BQ19" i="3"/>
  <c r="BO32" i="3"/>
  <c r="BO44" i="3"/>
  <c r="BM41" i="3"/>
  <c r="BK26" i="3"/>
  <c r="BK34" i="3"/>
  <c r="BI19" i="3"/>
  <c r="BG32" i="3"/>
  <c r="BG44" i="3"/>
  <c r="BE41" i="3"/>
  <c r="BC26" i="3"/>
  <c r="BC34" i="3"/>
  <c r="BA19" i="3"/>
  <c r="AY32" i="3"/>
  <c r="AY44" i="3"/>
  <c r="AW41" i="3"/>
  <c r="AU23" i="3"/>
  <c r="AU30" i="3"/>
  <c r="AS30" i="3"/>
  <c r="AS38" i="3"/>
  <c r="AQ30" i="3"/>
  <c r="AQ38" i="3"/>
  <c r="AO30" i="3"/>
  <c r="AO38" i="3"/>
  <c r="AM30" i="3"/>
  <c r="AM38" i="3"/>
  <c r="AK30" i="3"/>
  <c r="AK38" i="3"/>
  <c r="AI30" i="3"/>
  <c r="AI38" i="3"/>
  <c r="AG30" i="3"/>
  <c r="AG38" i="3"/>
  <c r="AE30" i="3"/>
  <c r="AE38" i="3"/>
  <c r="AC30" i="3"/>
  <c r="AC38" i="3"/>
  <c r="AA30" i="3"/>
  <c r="AA38" i="3"/>
  <c r="Y30" i="3"/>
  <c r="Y38" i="3"/>
  <c r="W30" i="3"/>
  <c r="W38" i="3"/>
  <c r="U30" i="3"/>
  <c r="U38" i="3"/>
  <c r="S19" i="3"/>
  <c r="S30" i="3"/>
  <c r="T23" i="3"/>
  <c r="T36" i="3"/>
  <c r="U23" i="3"/>
  <c r="V38" i="3"/>
  <c r="V26" i="3"/>
  <c r="W41" i="3"/>
  <c r="W21" i="3"/>
  <c r="X44" i="3"/>
  <c r="X32" i="3"/>
  <c r="Z41" i="3"/>
  <c r="Z21" i="3"/>
  <c r="Z34" i="3"/>
  <c r="AB23" i="3"/>
  <c r="AB36" i="3"/>
  <c r="AC23" i="3"/>
  <c r="AE41" i="3"/>
  <c r="AE21" i="3"/>
  <c r="AF44" i="3"/>
  <c r="AH21" i="3"/>
  <c r="AL19" i="3"/>
  <c r="AM19" i="3"/>
  <c r="AP21" i="3"/>
  <c r="AQ19" i="3"/>
  <c r="BP39" i="20"/>
  <c r="AK33" i="20"/>
  <c r="AS27" i="20"/>
  <c r="AS23" i="20"/>
  <c r="BE21" i="20"/>
  <c r="BD41" i="20"/>
  <c r="AM37" i="20"/>
  <c r="AA33" i="20"/>
  <c r="AQ27" i="20"/>
  <c r="AG41" i="20"/>
  <c r="AS39" i="20"/>
  <c r="AB39" i="20"/>
  <c r="AG37" i="20"/>
  <c r="V33" i="20"/>
  <c r="AH27" i="20"/>
  <c r="AG17" i="20"/>
  <c r="AZ13" i="20"/>
  <c r="AZ9" i="20"/>
  <c r="AZ5" i="20"/>
  <c r="V17" i="20"/>
  <c r="AU17" i="20"/>
  <c r="AU44" i="20"/>
  <c r="AU21" i="20"/>
  <c r="AU19" i="20"/>
  <c r="BP30" i="3"/>
  <c r="AL30" i="3"/>
  <c r="BI30" i="3"/>
  <c r="AD30" i="3"/>
  <c r="Z30" i="3"/>
  <c r="V30" i="3"/>
  <c r="AY30" i="3"/>
  <c r="BG30" i="3"/>
  <c r="BO30" i="3"/>
  <c r="BU30" i="3"/>
  <c r="BP28" i="3"/>
  <c r="BL28" i="3"/>
  <c r="AN28" i="3"/>
  <c r="AR28" i="3"/>
  <c r="AF28" i="3"/>
  <c r="AB28" i="3"/>
  <c r="X28" i="3"/>
  <c r="T28" i="3"/>
  <c r="S28" i="3"/>
  <c r="U28" i="3"/>
  <c r="W28" i="3"/>
  <c r="Y28" i="3"/>
  <c r="AA28" i="3"/>
  <c r="AC28" i="3"/>
  <c r="AE28" i="3"/>
  <c r="AG28" i="3"/>
  <c r="AI28" i="3"/>
  <c r="AK28" i="3"/>
  <c r="AM28" i="3"/>
  <c r="AO28" i="3"/>
  <c r="AQ28" i="3"/>
  <c r="AS28" i="3"/>
  <c r="BC28" i="3"/>
  <c r="BK28" i="3"/>
  <c r="BS28" i="3"/>
  <c r="BP26" i="3"/>
  <c r="BL26" i="3"/>
  <c r="BA26" i="3"/>
  <c r="AY26" i="3"/>
  <c r="BG26" i="3"/>
  <c r="BO26" i="3"/>
  <c r="BU26" i="3"/>
  <c r="BT23" i="3"/>
  <c r="BU23" i="3"/>
  <c r="BN23" i="3"/>
  <c r="BB23" i="3"/>
  <c r="AX23" i="3"/>
  <c r="AN23" i="3"/>
  <c r="AK23" i="3"/>
  <c r="BG23" i="3"/>
  <c r="AO23" i="3"/>
  <c r="AJ23" i="3"/>
  <c r="AW23" i="3"/>
  <c r="BE23" i="3"/>
  <c r="BM23" i="3"/>
  <c r="BU21" i="3"/>
  <c r="BH21" i="3"/>
  <c r="BD21" i="3"/>
  <c r="AS21" i="3"/>
  <c r="AM21" i="3"/>
  <c r="AL21" i="3"/>
  <c r="BO21" i="3"/>
  <c r="AY21" i="3"/>
  <c r="S21" i="3"/>
  <c r="BA21" i="3"/>
  <c r="BI21" i="3"/>
  <c r="BQ21" i="3"/>
  <c r="BT19" i="3"/>
  <c r="BR19" i="3"/>
  <c r="BG19" i="3"/>
  <c r="AY19" i="3"/>
  <c r="AR19" i="3"/>
  <c r="AP19" i="3"/>
  <c r="AO19" i="3"/>
  <c r="AJ19" i="3"/>
  <c r="AI19" i="3"/>
  <c r="BH19" i="3"/>
  <c r="BD19" i="3"/>
  <c r="AS19" i="3"/>
  <c r="AN19" i="3"/>
  <c r="AK19" i="3"/>
  <c r="AH19" i="3"/>
  <c r="AG19" i="3"/>
  <c r="AF19" i="3"/>
  <c r="AE19" i="3"/>
  <c r="AD19" i="3"/>
  <c r="AC19" i="3"/>
  <c r="AB19" i="3"/>
  <c r="AA19" i="3"/>
  <c r="Z19" i="3"/>
  <c r="Y19" i="3"/>
  <c r="X19" i="3"/>
  <c r="W19" i="3"/>
  <c r="V19" i="3"/>
  <c r="U19" i="3"/>
  <c r="T19" i="3"/>
  <c r="AW19" i="3"/>
  <c r="BE19" i="3"/>
  <c r="BM19" i="3"/>
  <c r="BP38" i="3"/>
  <c r="BL38" i="3"/>
  <c r="BM38" i="3"/>
  <c r="AL38" i="3"/>
  <c r="BB38" i="3"/>
  <c r="AP38" i="3"/>
  <c r="AF38" i="3"/>
  <c r="AB38" i="3"/>
  <c r="X38" i="3"/>
  <c r="T38" i="3"/>
  <c r="AU38" i="3"/>
  <c r="AY38" i="3"/>
  <c r="BG38" i="3"/>
  <c r="BO38" i="3"/>
  <c r="BU38" i="3"/>
  <c r="BP36" i="3"/>
  <c r="AR36" i="3"/>
  <c r="AJ36" i="3"/>
  <c r="AN36" i="3"/>
  <c r="AH36" i="3"/>
  <c r="AD36" i="3"/>
  <c r="Z36" i="3"/>
  <c r="V36" i="3"/>
  <c r="U36" i="3"/>
  <c r="W36" i="3"/>
  <c r="Y36" i="3"/>
  <c r="AA36" i="3"/>
  <c r="AC36" i="3"/>
  <c r="AE36" i="3"/>
  <c r="AG36" i="3"/>
  <c r="AI36" i="3"/>
  <c r="AK36" i="3"/>
  <c r="AM36" i="3"/>
  <c r="AO36" i="3"/>
  <c r="AQ36" i="3"/>
  <c r="AS36" i="3"/>
  <c r="BC36" i="3"/>
  <c r="BK36" i="3"/>
  <c r="BS36" i="3"/>
  <c r="BP34" i="3"/>
  <c r="BL34" i="3"/>
  <c r="BI34" i="3"/>
  <c r="BA34" i="3"/>
  <c r="AP34" i="3"/>
  <c r="AH34" i="3"/>
  <c r="AF34" i="3"/>
  <c r="AB34" i="3"/>
  <c r="X34" i="3"/>
  <c r="T34" i="3"/>
  <c r="S34" i="3"/>
  <c r="AY34" i="3"/>
  <c r="BG34" i="3"/>
  <c r="BO34" i="3"/>
  <c r="BU34" i="3"/>
  <c r="BP32" i="3"/>
  <c r="AW32" i="3"/>
  <c r="BL32" i="3"/>
  <c r="S32" i="3"/>
  <c r="U32" i="3"/>
  <c r="W32" i="3"/>
  <c r="Y32" i="3"/>
  <c r="AA32" i="3"/>
  <c r="AC32" i="3"/>
  <c r="AE32" i="3"/>
  <c r="AG32" i="3"/>
  <c r="AI32" i="3"/>
  <c r="AK32" i="3"/>
  <c r="AM32" i="3"/>
  <c r="AO32" i="3"/>
  <c r="AQ32" i="3"/>
  <c r="AS32" i="3"/>
  <c r="BC32" i="3"/>
  <c r="BK32" i="3"/>
  <c r="BS32" i="3"/>
  <c r="BF44" i="3"/>
  <c r="AN44" i="3"/>
  <c r="AJ44" i="3"/>
  <c r="U44" i="3"/>
  <c r="W44" i="3"/>
  <c r="Y44" i="3"/>
  <c r="AA44" i="3"/>
  <c r="AC44" i="3"/>
  <c r="AE44" i="3"/>
  <c r="AG44" i="3"/>
  <c r="AI44" i="3"/>
  <c r="AK44" i="3"/>
  <c r="AM44" i="3"/>
  <c r="AO44" i="3"/>
  <c r="AQ44" i="3"/>
  <c r="AS44" i="3"/>
  <c r="BC44" i="3"/>
  <c r="BK44" i="3"/>
  <c r="BS44" i="3"/>
  <c r="BU41" i="3"/>
  <c r="BH41" i="3"/>
  <c r="BD41" i="3"/>
  <c r="BO41" i="3"/>
  <c r="AS41" i="3"/>
  <c r="AR41" i="3"/>
  <c r="AM41" i="3"/>
  <c r="AL41" i="3"/>
  <c r="AQ41" i="3"/>
  <c r="AP41" i="3"/>
  <c r="AI41" i="3"/>
  <c r="BA41" i="3"/>
  <c r="BI41" i="3"/>
  <c r="BQ41" i="3"/>
  <c r="BT5" i="20"/>
  <c r="AL5" i="20"/>
  <c r="BK5" i="20"/>
  <c r="BS7" i="20"/>
  <c r="AW7" i="20"/>
  <c r="AS7" i="20"/>
  <c r="Y7" i="20"/>
  <c r="AD7" i="20"/>
  <c r="Y9" i="20"/>
  <c r="BK9" i="20"/>
  <c r="V9" i="20"/>
  <c r="Y11" i="20"/>
  <c r="U11" i="20"/>
  <c r="AD11" i="20"/>
  <c r="AW11" i="20"/>
  <c r="Y13" i="20"/>
  <c r="AX13" i="20"/>
  <c r="AL13" i="20"/>
  <c r="BF13" i="20"/>
  <c r="V13" i="20"/>
  <c r="AO15" i="20"/>
  <c r="AS15" i="20"/>
  <c r="BI15" i="20"/>
  <c r="AJ15" i="20"/>
  <c r="T15" i="20"/>
  <c r="AM15" i="20"/>
  <c r="BF15" i="20"/>
  <c r="AB15" i="20"/>
  <c r="BP15" i="20"/>
  <c r="U17" i="20"/>
  <c r="BG17" i="20"/>
  <c r="AP17" i="20"/>
  <c r="AH17" i="20"/>
  <c r="Z17" i="20"/>
  <c r="W17" i="20"/>
  <c r="AM17" i="20"/>
  <c r="BP17" i="20"/>
  <c r="AO17" i="20"/>
  <c r="BR17" i="20"/>
  <c r="AY17" i="20"/>
  <c r="AD17" i="20"/>
  <c r="AZ17" i="20"/>
  <c r="BB17" i="20"/>
  <c r="U19" i="20"/>
  <c r="AA19" i="20"/>
  <c r="AQ19" i="20"/>
  <c r="AH19" i="20"/>
  <c r="BE19" i="20"/>
  <c r="AI19" i="20"/>
  <c r="AP19" i="20"/>
  <c r="BU19" i="20"/>
  <c r="BS19" i="20"/>
  <c r="BK19" i="20"/>
  <c r="BC19" i="20"/>
  <c r="S21" i="20"/>
  <c r="Y21" i="20"/>
  <c r="AG21" i="20"/>
  <c r="AO21" i="20"/>
  <c r="BB21" i="20"/>
  <c r="BR21" i="20"/>
  <c r="V21" i="20"/>
  <c r="AD21" i="20"/>
  <c r="AL21" i="20"/>
  <c r="AW21" i="20"/>
  <c r="BM21" i="20"/>
  <c r="AC21" i="20"/>
  <c r="AS21" i="20"/>
  <c r="Z21" i="20"/>
  <c r="AP21" i="20"/>
  <c r="BU21" i="20"/>
  <c r="BS21" i="20"/>
  <c r="BK21" i="20"/>
  <c r="BC21" i="20"/>
  <c r="BO23" i="20"/>
  <c r="BC23" i="20"/>
  <c r="AF23" i="20"/>
  <c r="AQ23" i="20"/>
  <c r="AC23" i="20"/>
  <c r="AN23" i="20"/>
  <c r="AA23" i="20"/>
  <c r="BF23" i="20"/>
  <c r="AP25" i="20"/>
  <c r="BU25" i="20"/>
  <c r="AN25" i="20"/>
  <c r="AZ25" i="20"/>
  <c r="AO25" i="20"/>
  <c r="BE25" i="20"/>
  <c r="BJ25" i="20"/>
  <c r="AS25" i="20"/>
  <c r="AC25" i="20"/>
  <c r="BS27" i="20"/>
  <c r="BK27" i="20"/>
  <c r="BC27" i="20"/>
  <c r="AR27" i="20"/>
  <c r="AN27" i="20"/>
  <c r="AJ27" i="20"/>
  <c r="AF27" i="20"/>
  <c r="AB27" i="20"/>
  <c r="X27" i="20"/>
  <c r="T27" i="20"/>
  <c r="W27" i="20"/>
  <c r="AE27" i="20"/>
  <c r="AM27" i="20"/>
  <c r="AZ27" i="20"/>
  <c r="BP27" i="20"/>
  <c r="Y27" i="20"/>
  <c r="AG27" i="20"/>
  <c r="AO27" i="20"/>
  <c r="BB27" i="20"/>
  <c r="BR27" i="20"/>
  <c r="BO27" i="20"/>
  <c r="AY27" i="20"/>
  <c r="AL27" i="20"/>
  <c r="AD27" i="20"/>
  <c r="V27" i="20"/>
  <c r="S27" i="20"/>
  <c r="AI27" i="20"/>
  <c r="BH27" i="20"/>
  <c r="U27" i="20"/>
  <c r="AK27" i="20"/>
  <c r="BJ27" i="20"/>
  <c r="BF27" i="20"/>
  <c r="BU29" i="20"/>
  <c r="BA29" i="20"/>
  <c r="AF29" i="20"/>
  <c r="AM29" i="20"/>
  <c r="AO29" i="20"/>
  <c r="AN29" i="20"/>
  <c r="BP29" i="20"/>
  <c r="BN29" i="20"/>
  <c r="BJ29" i="20"/>
  <c r="AR31" i="20"/>
  <c r="BO31" i="20"/>
  <c r="AD31" i="20"/>
  <c r="AK31" i="20"/>
  <c r="BF31" i="20"/>
  <c r="AO31" i="20"/>
  <c r="Y31" i="20"/>
  <c r="BQ33" i="20"/>
  <c r="BU33" i="20"/>
  <c r="BE33" i="20"/>
  <c r="AP33" i="20"/>
  <c r="AH33" i="20"/>
  <c r="Z33" i="20"/>
  <c r="S33" i="20"/>
  <c r="AI33" i="20"/>
  <c r="BH33" i="20"/>
  <c r="AC33" i="20"/>
  <c r="AS33" i="20"/>
  <c r="AW33" i="20"/>
  <c r="AD33" i="20"/>
  <c r="AQ33" i="20"/>
  <c r="U33" i="20"/>
  <c r="BF33" i="20"/>
  <c r="BJ33" i="20"/>
  <c r="AR35" i="20"/>
  <c r="BS35" i="20"/>
  <c r="BC35" i="20"/>
  <c r="AH35" i="20"/>
  <c r="AI35" i="20"/>
  <c r="BP35" i="20"/>
  <c r="AS35" i="20"/>
  <c r="BK35" i="20"/>
  <c r="Z35" i="20"/>
  <c r="AZ35" i="20"/>
  <c r="AC35" i="20"/>
  <c r="BF35" i="20"/>
  <c r="AO35" i="20"/>
  <c r="Y35" i="20"/>
  <c r="BL35" i="20"/>
  <c r="AP37" i="20"/>
  <c r="BU37" i="20"/>
  <c r="BE37" i="20"/>
  <c r="AN37" i="20"/>
  <c r="X37" i="20"/>
  <c r="AX37" i="20"/>
  <c r="BT37" i="20"/>
  <c r="AA37" i="20"/>
  <c r="AW37" i="20"/>
  <c r="BN37" i="20"/>
  <c r="BH37" i="20"/>
  <c r="BP37" i="20"/>
  <c r="AI37" i="20"/>
  <c r="BL37" i="20"/>
  <c r="AE37" i="20"/>
  <c r="BU39" i="20"/>
  <c r="BM39" i="20"/>
  <c r="BE39" i="20"/>
  <c r="AW39" i="20"/>
  <c r="AP39" i="20"/>
  <c r="AL39" i="20"/>
  <c r="AH39" i="20"/>
  <c r="AD39" i="20"/>
  <c r="Z39" i="20"/>
  <c r="V39" i="20"/>
  <c r="BN39" i="20"/>
  <c r="AX39" i="20"/>
  <c r="AO39" i="20"/>
  <c r="AG39" i="20"/>
  <c r="Y39" i="20"/>
  <c r="AE39" i="20"/>
  <c r="AV39" i="20"/>
  <c r="S39" i="20"/>
  <c r="AI39" i="20"/>
  <c r="AZ39" i="20"/>
  <c r="BQ39" i="20"/>
  <c r="BA39" i="20"/>
  <c r="AN39" i="20"/>
  <c r="AF39" i="20"/>
  <c r="X39" i="20"/>
  <c r="BF39" i="20"/>
  <c r="AK39" i="20"/>
  <c r="U39" i="20"/>
  <c r="W39" i="20"/>
  <c r="BL39" i="20"/>
  <c r="AQ39" i="20"/>
  <c r="BT39" i="20"/>
  <c r="AP41" i="20"/>
  <c r="BU41" i="20"/>
  <c r="BE41" i="20"/>
  <c r="AN41" i="20"/>
  <c r="X41" i="20"/>
  <c r="AX41" i="20"/>
  <c r="W41" i="20"/>
  <c r="AA41" i="20"/>
  <c r="AW41" i="20"/>
  <c r="BN41" i="20"/>
  <c r="BH41" i="20"/>
  <c r="AZ41" i="20"/>
  <c r="S41" i="20"/>
  <c r="AV41" i="20"/>
  <c r="BQ43" i="20"/>
  <c r="BU43" i="20"/>
  <c r="BE43" i="20"/>
  <c r="AP43" i="20"/>
  <c r="AH43" i="20"/>
  <c r="Z43" i="20"/>
  <c r="BN43" i="20"/>
  <c r="AO43" i="20"/>
  <c r="Y43" i="20"/>
  <c r="W43" i="20"/>
  <c r="BL43" i="20"/>
  <c r="AA43" i="20"/>
  <c r="BP43" i="20"/>
  <c r="BM43" i="20"/>
  <c r="AL43" i="20"/>
  <c r="V43" i="20"/>
  <c r="AG43" i="20"/>
  <c r="AM43" i="20"/>
  <c r="BH43" i="20"/>
  <c r="BD43" i="20"/>
  <c r="BF18" i="3"/>
  <c r="AZ18" i="3"/>
  <c r="BI18" i="3"/>
  <c r="BA18" i="3"/>
  <c r="AL18" i="3"/>
  <c r="BF16" i="3"/>
  <c r="BE16" i="3"/>
  <c r="AJ16" i="3"/>
  <c r="BF14" i="3"/>
  <c r="AP14" i="3"/>
  <c r="AH14" i="3"/>
  <c r="BF12" i="3"/>
  <c r="AN12" i="3"/>
  <c r="BT7" i="3"/>
  <c r="BU7" i="3"/>
  <c r="BN7" i="3"/>
  <c r="BB7" i="3"/>
  <c r="AZ7" i="3"/>
  <c r="AX7" i="3"/>
  <c r="AQ7" i="3"/>
  <c r="AN7" i="3"/>
  <c r="AK7" i="3"/>
  <c r="BU5" i="3"/>
  <c r="BT5" i="3"/>
  <c r="BP5" i="3"/>
  <c r="BJ5" i="3"/>
  <c r="BF5" i="3"/>
  <c r="BO5" i="3"/>
  <c r="AR5" i="3"/>
  <c r="AO5" i="3"/>
  <c r="AM5" i="3"/>
  <c r="AL5" i="3"/>
  <c r="AJ5" i="3"/>
  <c r="BT39" i="3"/>
  <c r="BR39" i="3"/>
  <c r="BP39" i="3"/>
  <c r="BJ39" i="3"/>
  <c r="BF39" i="3"/>
  <c r="BB39" i="3"/>
  <c r="AZ39" i="3"/>
  <c r="BS39" i="3"/>
  <c r="BK39" i="3"/>
  <c r="BG39" i="3"/>
  <c r="BC39" i="3"/>
  <c r="AY39" i="3"/>
  <c r="AQ39" i="3"/>
  <c r="AP39" i="3"/>
  <c r="AN39" i="3"/>
  <c r="AK39" i="3"/>
  <c r="AI39" i="3"/>
  <c r="BE40" i="20"/>
  <c r="AP40" i="20"/>
  <c r="BF42" i="20"/>
  <c r="U42" i="20"/>
  <c r="BS42" i="20"/>
  <c r="AL42" i="20"/>
  <c r="AE42" i="20"/>
  <c r="AO13" i="48"/>
  <c r="AO14" i="48"/>
  <c r="BF20" i="48"/>
  <c r="AX21" i="48"/>
  <c r="AO24" i="48"/>
  <c r="BF27" i="48"/>
  <c r="BH39" i="48"/>
  <c r="AY40" i="48"/>
  <c r="Y7" i="51"/>
  <c r="U29" i="51"/>
  <c r="AK26" i="52"/>
  <c r="AU7" i="3"/>
  <c r="AU11" i="3"/>
  <c r="AU19" i="3"/>
  <c r="AU27" i="3"/>
  <c r="AU35" i="3"/>
  <c r="AU43" i="3"/>
  <c r="AU10" i="3"/>
  <c r="AU18" i="3"/>
  <c r="AU26" i="3"/>
  <c r="AU34" i="3"/>
  <c r="AU42" i="3"/>
  <c r="S23" i="3"/>
  <c r="S14" i="3"/>
  <c r="S10" i="3"/>
  <c r="S7" i="3"/>
  <c r="T4" i="3"/>
  <c r="T41" i="3"/>
  <c r="T37" i="3"/>
  <c r="T33" i="3"/>
  <c r="T21" i="3"/>
  <c r="T17" i="3"/>
  <c r="T30" i="3"/>
  <c r="T26" i="3"/>
  <c r="T14" i="3"/>
  <c r="T10" i="3"/>
  <c r="T6" i="3"/>
  <c r="U41" i="3"/>
  <c r="U37" i="3"/>
  <c r="U33" i="3"/>
  <c r="U21" i="3"/>
  <c r="U17" i="3"/>
  <c r="V35" i="3"/>
  <c r="V23" i="3"/>
  <c r="V15" i="3"/>
  <c r="V7" i="3"/>
  <c r="V44" i="3"/>
  <c r="V40" i="3"/>
  <c r="V32" i="3"/>
  <c r="V28" i="3"/>
  <c r="V20" i="3"/>
  <c r="V12" i="3"/>
  <c r="W35" i="3"/>
  <c r="W23" i="3"/>
  <c r="W15" i="3"/>
  <c r="W7" i="3"/>
  <c r="X4" i="3"/>
  <c r="X41" i="3"/>
  <c r="X37" i="3"/>
  <c r="X33" i="3"/>
  <c r="X21" i="3"/>
  <c r="X17" i="3"/>
  <c r="X30" i="3"/>
  <c r="X26" i="3"/>
  <c r="X14" i="3"/>
  <c r="X10" i="3"/>
  <c r="X6" i="3"/>
  <c r="Y41" i="3"/>
  <c r="Y37" i="3"/>
  <c r="Y33" i="3"/>
  <c r="Y21" i="3"/>
  <c r="Y17" i="3"/>
  <c r="Z35" i="3"/>
  <c r="Z23" i="3"/>
  <c r="Z15" i="3"/>
  <c r="Z7" i="3"/>
  <c r="Z44" i="3"/>
  <c r="Z40" i="3"/>
  <c r="Z32" i="3"/>
  <c r="Z28" i="3"/>
  <c r="Z20" i="3"/>
  <c r="Z12" i="3"/>
  <c r="AA35" i="3"/>
  <c r="AA23" i="3"/>
  <c r="AA15" i="3"/>
  <c r="AA7" i="3"/>
  <c r="AB4" i="3"/>
  <c r="AB41" i="3"/>
  <c r="AB37" i="3"/>
  <c r="AB33" i="3"/>
  <c r="AB21" i="3"/>
  <c r="AB17" i="3"/>
  <c r="AB30" i="3"/>
  <c r="AB26" i="3"/>
  <c r="AB14" i="3"/>
  <c r="AB10" i="3"/>
  <c r="AB6" i="3"/>
  <c r="AC41" i="3"/>
  <c r="AC37" i="3"/>
  <c r="AC33" i="3"/>
  <c r="AC21" i="3"/>
  <c r="AC17" i="3"/>
  <c r="AD35" i="3"/>
  <c r="AD23" i="3"/>
  <c r="AD15" i="3"/>
  <c r="AD7" i="3"/>
  <c r="AD44" i="3"/>
  <c r="AD40" i="3"/>
  <c r="AD32" i="3"/>
  <c r="AD28" i="3"/>
  <c r="AD20" i="3"/>
  <c r="AD12" i="3"/>
  <c r="AE35" i="3"/>
  <c r="AE23" i="3"/>
  <c r="AE15" i="3"/>
  <c r="AE7" i="3"/>
  <c r="AF4" i="3"/>
  <c r="AF41" i="3"/>
  <c r="AF37" i="3"/>
  <c r="AF33" i="3"/>
  <c r="AF21" i="3"/>
  <c r="AF17" i="3"/>
  <c r="AF30" i="3"/>
  <c r="AF26" i="3"/>
  <c r="AF14" i="3"/>
  <c r="AF10" i="3"/>
  <c r="AF6" i="3"/>
  <c r="AG41" i="3"/>
  <c r="AG37" i="3"/>
  <c r="AG33" i="3"/>
  <c r="AG21" i="3"/>
  <c r="AG17" i="3"/>
  <c r="AH35" i="3"/>
  <c r="AH23" i="3"/>
  <c r="AH15" i="3"/>
  <c r="AH7" i="3"/>
  <c r="AH44" i="3"/>
  <c r="AH40" i="3"/>
  <c r="AH32" i="3"/>
  <c r="AH26" i="3"/>
  <c r="AH10" i="3"/>
  <c r="AI35" i="3"/>
  <c r="AI23" i="3"/>
  <c r="AI15" i="3"/>
  <c r="AI7" i="3"/>
  <c r="AJ4" i="3"/>
  <c r="AJ41" i="3"/>
  <c r="AJ37" i="3"/>
  <c r="AJ33" i="3"/>
  <c r="AJ21" i="3"/>
  <c r="AJ17" i="3"/>
  <c r="AJ40" i="3"/>
  <c r="AJ32" i="3"/>
  <c r="AK41" i="3"/>
  <c r="AK37" i="3"/>
  <c r="AK33" i="3"/>
  <c r="AK21" i="3"/>
  <c r="AK17" i="3"/>
  <c r="AL35" i="3"/>
  <c r="AL23" i="3"/>
  <c r="AL15" i="3"/>
  <c r="AL7" i="3"/>
  <c r="AL26" i="3"/>
  <c r="AL10" i="3"/>
  <c r="AM35" i="3"/>
  <c r="AM23" i="3"/>
  <c r="AM15" i="3"/>
  <c r="AM7" i="3"/>
  <c r="AN4" i="3"/>
  <c r="AN41" i="3"/>
  <c r="AN37" i="3"/>
  <c r="AN33" i="3"/>
  <c r="AN21" i="3"/>
  <c r="AN17" i="3"/>
  <c r="AN40" i="3"/>
  <c r="AN32" i="3"/>
  <c r="AO41" i="3"/>
  <c r="AO37" i="3"/>
  <c r="AO33" i="3"/>
  <c r="AO21" i="3"/>
  <c r="AO17" i="3"/>
  <c r="AP35" i="3"/>
  <c r="AP23" i="3"/>
  <c r="AP15" i="3"/>
  <c r="AP7" i="3"/>
  <c r="AP26" i="3"/>
  <c r="AP10" i="3"/>
  <c r="AQ35" i="3"/>
  <c r="AQ21" i="3"/>
  <c r="AQ17" i="3"/>
  <c r="AR35" i="3"/>
  <c r="AR21" i="3"/>
  <c r="AR15" i="3"/>
  <c r="AR40" i="3"/>
  <c r="AR32" i="3"/>
  <c r="AR12" i="3"/>
  <c r="AS33" i="3"/>
  <c r="AS23" i="3"/>
  <c r="AS7" i="3"/>
  <c r="AW40" i="3"/>
  <c r="AY4" i="3"/>
  <c r="AY33" i="3"/>
  <c r="AY23" i="3"/>
  <c r="AY7" i="3"/>
  <c r="BA30" i="3"/>
  <c r="BA10" i="3"/>
  <c r="BC4" i="3"/>
  <c r="BC41" i="3"/>
  <c r="BC37" i="3"/>
  <c r="BC33" i="3"/>
  <c r="BC21" i="3"/>
  <c r="BC15" i="3"/>
  <c r="BE32" i="3"/>
  <c r="BE20" i="3"/>
  <c r="BG35" i="3"/>
  <c r="BG21" i="3"/>
  <c r="BG15" i="3"/>
  <c r="BI26" i="3"/>
  <c r="BK4" i="3"/>
  <c r="BK41" i="3"/>
  <c r="BK37" i="3"/>
  <c r="BK33" i="3"/>
  <c r="BK21" i="3"/>
  <c r="BK15" i="3"/>
  <c r="BM30" i="3"/>
  <c r="BM6" i="3"/>
  <c r="BO35" i="3"/>
  <c r="BO17" i="3"/>
  <c r="BS4" i="3"/>
  <c r="BS41" i="3"/>
  <c r="BS37" i="3"/>
  <c r="BS33" i="3"/>
  <c r="BS21" i="3"/>
  <c r="BS15" i="3"/>
  <c r="AV44" i="3"/>
  <c r="AV35" i="3"/>
  <c r="AV21" i="3"/>
  <c r="AV15" i="3"/>
  <c r="AX41" i="3"/>
  <c r="AX37" i="3"/>
  <c r="AX33" i="3"/>
  <c r="AX4" i="3"/>
  <c r="AX21" i="3"/>
  <c r="AX15" i="3"/>
  <c r="AZ35" i="3"/>
  <c r="AZ21" i="3"/>
  <c r="AZ17" i="3"/>
  <c r="AZ14" i="3"/>
  <c r="AZ6" i="3"/>
  <c r="BB41" i="3"/>
  <c r="BB35" i="3"/>
  <c r="BB32" i="3"/>
  <c r="BB30" i="3"/>
  <c r="BB4" i="3"/>
  <c r="BB21" i="3"/>
  <c r="BB15" i="3"/>
  <c r="BD35" i="3"/>
  <c r="BD23" i="3"/>
  <c r="BD7" i="3"/>
  <c r="BF33" i="3"/>
  <c r="BF4" i="3"/>
  <c r="BF17" i="3"/>
  <c r="BH35" i="3"/>
  <c r="BH23" i="3"/>
  <c r="BH7" i="3"/>
  <c r="BJ33" i="3"/>
  <c r="BJ4" i="3"/>
  <c r="BJ17" i="3"/>
  <c r="BL40" i="3"/>
  <c r="BL35" i="3"/>
  <c r="BL33" i="3"/>
  <c r="BL30" i="3"/>
  <c r="BL21" i="3"/>
  <c r="BL15" i="3"/>
  <c r="BN41" i="3"/>
  <c r="BN37" i="3"/>
  <c r="BN33" i="3"/>
  <c r="BN4" i="3"/>
  <c r="BN21" i="3"/>
  <c r="BN15" i="3"/>
  <c r="BP35" i="3"/>
  <c r="BP21" i="3"/>
  <c r="BP15" i="3"/>
  <c r="BR41" i="3"/>
  <c r="BR37" i="3"/>
  <c r="BR4" i="3"/>
  <c r="BR21" i="3"/>
  <c r="BR15" i="3"/>
  <c r="BT41" i="3"/>
  <c r="BT35" i="3"/>
  <c r="BT32" i="3"/>
  <c r="BT30" i="3"/>
  <c r="BT21" i="3"/>
  <c r="BT15" i="3"/>
  <c r="S4" i="3"/>
  <c r="AQ4" i="3"/>
  <c r="AM4" i="3"/>
  <c r="AI4" i="3"/>
  <c r="AE4" i="3"/>
  <c r="AA4" i="3"/>
  <c r="AR44" i="20"/>
  <c r="AY38" i="20"/>
  <c r="S36" i="20"/>
  <c r="BP34" i="20"/>
  <c r="BR31" i="20"/>
  <c r="AX29" i="20"/>
  <c r="AG29" i="20"/>
  <c r="W28" i="20"/>
  <c r="AA24" i="20"/>
  <c r="BM19" i="20"/>
  <c r="AW19" i="20"/>
  <c r="AL19" i="20"/>
  <c r="AD19" i="20"/>
  <c r="V19" i="20"/>
  <c r="AQ31" i="20"/>
  <c r="AZ29" i="20"/>
  <c r="AE29" i="20"/>
  <c r="AZ22" i="20"/>
  <c r="BN19" i="20"/>
  <c r="AX19" i="20"/>
  <c r="AM19" i="20"/>
  <c r="AE19" i="20"/>
  <c r="W19" i="20"/>
  <c r="BL36" i="20"/>
  <c r="AU34" i="20"/>
  <c r="AY31" i="20"/>
  <c r="T29" i="20"/>
  <c r="AB29" i="20"/>
  <c r="AJ29" i="20"/>
  <c r="AR29" i="20"/>
  <c r="BI29" i="20"/>
  <c r="BH16" i="20"/>
  <c r="BR9" i="20"/>
  <c r="AZ15" i="20"/>
  <c r="AE15" i="20"/>
  <c r="AE13" i="20"/>
  <c r="AQ11" i="20"/>
  <c r="AE9" i="20"/>
  <c r="AQ7" i="20"/>
  <c r="AE5" i="20"/>
  <c r="X15" i="20"/>
  <c r="AF15" i="20"/>
  <c r="AN15" i="20"/>
  <c r="BA15" i="20"/>
  <c r="BQ15" i="20"/>
  <c r="AD13" i="20"/>
  <c r="AU13" i="20"/>
  <c r="V11" i="20"/>
  <c r="AL11" i="20"/>
  <c r="BM11" i="20"/>
  <c r="AD9" i="20"/>
  <c r="AU9" i="20"/>
  <c r="V7" i="20"/>
  <c r="AL7" i="20"/>
  <c r="BM7" i="20"/>
  <c r="AD5" i="20"/>
  <c r="AU5" i="20"/>
  <c r="U13" i="20"/>
  <c r="U9" i="20"/>
  <c r="AC5" i="20"/>
  <c r="BF11" i="20"/>
  <c r="BF5" i="20"/>
  <c r="BB7" i="20"/>
  <c r="AK15" i="20"/>
  <c r="AZ8" i="48"/>
  <c r="Y21" i="48"/>
  <c r="BF22" i="48"/>
  <c r="BF28" i="48"/>
  <c r="AC42" i="51"/>
  <c r="BJ43" i="51"/>
  <c r="AS22" i="52"/>
  <c r="AS30" i="52"/>
  <c r="Y4" i="43"/>
  <c r="Y7" i="43"/>
  <c r="Y8" i="43"/>
  <c r="Y11" i="43"/>
  <c r="Y13" i="43"/>
  <c r="Y15" i="43"/>
  <c r="Y17" i="43"/>
  <c r="Y19" i="43"/>
  <c r="Y21" i="43"/>
  <c r="Y23" i="43"/>
  <c r="Y25" i="43"/>
  <c r="Y27" i="43"/>
  <c r="Y29" i="43"/>
  <c r="Y31" i="43"/>
  <c r="Y33" i="43"/>
  <c r="Y35" i="43"/>
  <c r="Y37" i="43"/>
  <c r="Y39" i="43"/>
  <c r="Y41" i="43"/>
  <c r="Y43" i="43"/>
  <c r="Y5" i="43"/>
  <c r="Y6" i="43"/>
  <c r="Y9" i="43"/>
  <c r="Y10" i="43"/>
  <c r="Y12" i="43"/>
  <c r="Y14" i="43"/>
  <c r="Y16" i="43"/>
  <c r="Y18" i="43"/>
  <c r="Y20" i="43"/>
  <c r="Y22" i="43"/>
  <c r="Y24" i="43"/>
  <c r="Y26" i="43"/>
  <c r="Y28" i="43"/>
  <c r="Y30" i="43"/>
  <c r="Y32" i="43"/>
  <c r="Y34" i="43"/>
  <c r="Y36" i="43"/>
  <c r="Y38" i="43"/>
  <c r="Y40" i="43"/>
  <c r="Y42" i="43"/>
  <c r="Y44" i="43"/>
  <c r="AQ23" i="3"/>
  <c r="AR29" i="3"/>
  <c r="AR17" i="3"/>
  <c r="AR13" i="3"/>
  <c r="AR16" i="3"/>
  <c r="AS37" i="3"/>
  <c r="AS29" i="3"/>
  <c r="AS17" i="3"/>
  <c r="AS13" i="3"/>
  <c r="AS5" i="3"/>
  <c r="AW44" i="3"/>
  <c r="AW36" i="3"/>
  <c r="AW28" i="3"/>
  <c r="AW12" i="3"/>
  <c r="AY41" i="3"/>
  <c r="AY37" i="3"/>
  <c r="AY29" i="3"/>
  <c r="AY17" i="3"/>
  <c r="AY13" i="3"/>
  <c r="AY5" i="3"/>
  <c r="BA22" i="3"/>
  <c r="BC31" i="3"/>
  <c r="BC23" i="3"/>
  <c r="BC19" i="3"/>
  <c r="BC7" i="3"/>
  <c r="BE44" i="3"/>
  <c r="BE36" i="3"/>
  <c r="BE28" i="3"/>
  <c r="BE12" i="3"/>
  <c r="BG41" i="3"/>
  <c r="BG37" i="3"/>
  <c r="BG29" i="3"/>
  <c r="BG17" i="3"/>
  <c r="BG13" i="3"/>
  <c r="BG5" i="3"/>
  <c r="BI22" i="3"/>
  <c r="BI12" i="3"/>
  <c r="BK31" i="3"/>
  <c r="BK23" i="3"/>
  <c r="BK19" i="3"/>
  <c r="BK7" i="3"/>
  <c r="BM22" i="3"/>
  <c r="BO31" i="3"/>
  <c r="BO23" i="3"/>
  <c r="BO19" i="3"/>
  <c r="BO7" i="3"/>
  <c r="BQ44" i="3"/>
  <c r="BQ28" i="3"/>
  <c r="BQ12" i="3"/>
  <c r="BS31" i="3"/>
  <c r="BS23" i="3"/>
  <c r="BS19" i="3"/>
  <c r="BS7" i="3"/>
  <c r="AV41" i="3"/>
  <c r="AV37" i="3"/>
  <c r="AV29" i="3"/>
  <c r="AV23" i="3"/>
  <c r="AV19" i="3"/>
  <c r="AV7" i="3"/>
  <c r="AX31" i="3"/>
  <c r="AX17" i="3"/>
  <c r="AX13" i="3"/>
  <c r="AX5" i="3"/>
  <c r="AZ41" i="3"/>
  <c r="AZ37" i="3"/>
  <c r="AZ29" i="3"/>
  <c r="AZ22" i="3"/>
  <c r="AZ16" i="3"/>
  <c r="AZ12" i="3"/>
  <c r="AZ10" i="3"/>
  <c r="BB44" i="3"/>
  <c r="BB40" i="3"/>
  <c r="BB36" i="3"/>
  <c r="BB34" i="3"/>
  <c r="BB28" i="3"/>
  <c r="BB26" i="3"/>
  <c r="BB17" i="3"/>
  <c r="BB13" i="3"/>
  <c r="BB5" i="3"/>
  <c r="BD44" i="3"/>
  <c r="BD31" i="3"/>
  <c r="BD17" i="3"/>
  <c r="BD13" i="3"/>
  <c r="BD5" i="3"/>
  <c r="BF41" i="3"/>
  <c r="BF37" i="3"/>
  <c r="BF29" i="3"/>
  <c r="BF23" i="3"/>
  <c r="BF19" i="3"/>
  <c r="BF7" i="3"/>
  <c r="BH31" i="3"/>
  <c r="BH17" i="3"/>
  <c r="BH13" i="3"/>
  <c r="BH5" i="3"/>
  <c r="BJ41" i="3"/>
  <c r="BJ37" i="3"/>
  <c r="BJ29" i="3"/>
  <c r="BJ23" i="3"/>
  <c r="BJ19" i="3"/>
  <c r="BJ7" i="3"/>
  <c r="BL41" i="3"/>
  <c r="BL37" i="3"/>
  <c r="BL31" i="3"/>
  <c r="BL29" i="3"/>
  <c r="BL23" i="3"/>
  <c r="BL19" i="3"/>
  <c r="BL7" i="3"/>
  <c r="BN31" i="3"/>
  <c r="BN17" i="3"/>
  <c r="BN13" i="3"/>
  <c r="BN5" i="3"/>
  <c r="BP41" i="3"/>
  <c r="BP37" i="3"/>
  <c r="BP29" i="3"/>
  <c r="BP23" i="3"/>
  <c r="BP19" i="3"/>
  <c r="BP7" i="3"/>
  <c r="BR17" i="3"/>
  <c r="BR13" i="3"/>
  <c r="BR5" i="3"/>
  <c r="BT40" i="3"/>
  <c r="BT36" i="3"/>
  <c r="BT34" i="3"/>
  <c r="BT28" i="3"/>
  <c r="BT26" i="3"/>
  <c r="BT44" i="20"/>
  <c r="AB44" i="20"/>
  <c r="AQ37" i="20"/>
  <c r="AS36" i="20"/>
  <c r="BR35" i="20"/>
  <c r="BB35" i="20"/>
  <c r="AK35" i="20"/>
  <c r="U35" i="20"/>
  <c r="AM34" i="20"/>
  <c r="BN33" i="20"/>
  <c r="AX33" i="20"/>
  <c r="AO33" i="20"/>
  <c r="AG33" i="20"/>
  <c r="Y33" i="20"/>
  <c r="BB31" i="20"/>
  <c r="U31" i="20"/>
  <c r="BF25" i="20"/>
  <c r="Y25" i="20"/>
  <c r="BJ23" i="20"/>
  <c r="AK23" i="20"/>
  <c r="U23" i="20"/>
  <c r="BQ21" i="20"/>
  <c r="BI21" i="20"/>
  <c r="BA21" i="20"/>
  <c r="AR21" i="20"/>
  <c r="AN21" i="20"/>
  <c r="AJ21" i="20"/>
  <c r="AF21" i="20"/>
  <c r="AB21" i="20"/>
  <c r="X21" i="20"/>
  <c r="T21" i="20"/>
  <c r="BD37" i="20"/>
  <c r="W37" i="20"/>
  <c r="BH35" i="20"/>
  <c r="AQ35" i="20"/>
  <c r="AA35" i="20"/>
  <c r="BP33" i="20"/>
  <c r="AZ33" i="20"/>
  <c r="AM33" i="20"/>
  <c r="AE33" i="20"/>
  <c r="W33" i="20"/>
  <c r="BH31" i="20"/>
  <c r="AA31" i="20"/>
  <c r="BP25" i="20"/>
  <c r="AI25" i="20"/>
  <c r="BH23" i="20"/>
  <c r="AI23" i="20"/>
  <c r="S23" i="20"/>
  <c r="S22" i="20"/>
  <c r="BN21" i="20"/>
  <c r="BF21" i="20"/>
  <c r="AX21" i="20"/>
  <c r="AQ21" i="20"/>
  <c r="AM21" i="20"/>
  <c r="AI21" i="20"/>
  <c r="AE21" i="20"/>
  <c r="AA21" i="20"/>
  <c r="W21" i="20"/>
  <c r="X36" i="20"/>
  <c r="AL36" i="20"/>
  <c r="AD34" i="20"/>
  <c r="AW28" i="20"/>
  <c r="AR24" i="20"/>
  <c r="Y37" i="20"/>
  <c r="AO37" i="20"/>
  <c r="BF37" i="20"/>
  <c r="T37" i="20"/>
  <c r="AB37" i="20"/>
  <c r="AJ37" i="20"/>
  <c r="AR37" i="20"/>
  <c r="BA37" i="20"/>
  <c r="BI37" i="20"/>
  <c r="BQ37" i="20"/>
  <c r="V35" i="20"/>
  <c r="AD35" i="20"/>
  <c r="AL35" i="20"/>
  <c r="AY35" i="20"/>
  <c r="BG35" i="20"/>
  <c r="BO35" i="20"/>
  <c r="T33" i="20"/>
  <c r="X33" i="20"/>
  <c r="AB33" i="20"/>
  <c r="AF33" i="20"/>
  <c r="AJ33" i="20"/>
  <c r="AN33" i="20"/>
  <c r="AR33" i="20"/>
  <c r="BA33" i="20"/>
  <c r="BI33" i="20"/>
  <c r="V31" i="20"/>
  <c r="AL31" i="20"/>
  <c r="BG31" i="20"/>
  <c r="AF25" i="20"/>
  <c r="AW25" i="20"/>
  <c r="BM25" i="20"/>
  <c r="T23" i="20"/>
  <c r="AB23" i="20"/>
  <c r="AJ23" i="20"/>
  <c r="AR23" i="20"/>
  <c r="BK23" i="20"/>
  <c r="BK22" i="20"/>
  <c r="BJ17" i="20"/>
  <c r="AS17" i="20"/>
  <c r="AK17" i="20"/>
  <c r="AC17" i="20"/>
  <c r="BN15" i="20"/>
  <c r="AX15" i="20"/>
  <c r="BN13" i="20"/>
  <c r="BN11" i="20"/>
  <c r="AI6" i="20"/>
  <c r="BO18" i="20"/>
  <c r="X10" i="20"/>
  <c r="AF4" i="20"/>
  <c r="BH17" i="20"/>
  <c r="AQ17" i="20"/>
  <c r="AI17" i="20"/>
  <c r="AA17" i="20"/>
  <c r="S17" i="20"/>
  <c r="BH15" i="20"/>
  <c r="AQ15" i="20"/>
  <c r="AI15" i="20"/>
  <c r="AA15" i="20"/>
  <c r="S15" i="20"/>
  <c r="BP13" i="20"/>
  <c r="AM13" i="20"/>
  <c r="W13" i="20"/>
  <c r="BH11" i="20"/>
  <c r="AI11" i="20"/>
  <c r="S11" i="20"/>
  <c r="BP9" i="20"/>
  <c r="AM9" i="20"/>
  <c r="W9" i="20"/>
  <c r="BH7" i="20"/>
  <c r="AI7" i="20"/>
  <c r="S7" i="20"/>
  <c r="BP5" i="20"/>
  <c r="AM5" i="20"/>
  <c r="W5" i="20"/>
  <c r="T17" i="20"/>
  <c r="X17" i="20"/>
  <c r="AB17" i="20"/>
  <c r="AF17" i="20"/>
  <c r="AJ17" i="20"/>
  <c r="AN17" i="20"/>
  <c r="AR17" i="20"/>
  <c r="BC17" i="20"/>
  <c r="BK17" i="20"/>
  <c r="BS17" i="20"/>
  <c r="V15" i="20"/>
  <c r="Z15" i="20"/>
  <c r="AD15" i="20"/>
  <c r="AH15" i="20"/>
  <c r="AL15" i="20"/>
  <c r="AP15" i="20"/>
  <c r="AW15" i="20"/>
  <c r="BE15" i="20"/>
  <c r="BM15" i="20"/>
  <c r="BU15" i="20"/>
  <c r="Z13" i="20"/>
  <c r="AH13" i="20"/>
  <c r="AP13" i="20"/>
  <c r="BC13" i="20"/>
  <c r="BS13" i="20"/>
  <c r="Z11" i="20"/>
  <c r="AH11" i="20"/>
  <c r="AP11" i="20"/>
  <c r="BE11" i="20"/>
  <c r="BU11" i="20"/>
  <c r="Z9" i="20"/>
  <c r="AH9" i="20"/>
  <c r="AP9" i="20"/>
  <c r="BC9" i="20"/>
  <c r="BS9" i="20"/>
  <c r="Z7" i="20"/>
  <c r="AH7" i="20"/>
  <c r="AP7" i="20"/>
  <c r="BE7" i="20"/>
  <c r="BU7" i="20"/>
  <c r="Z5" i="20"/>
  <c r="AH5" i="20"/>
  <c r="AP5" i="20"/>
  <c r="BC5" i="20"/>
  <c r="BS5" i="20"/>
  <c r="AG15" i="20"/>
  <c r="AK13" i="20"/>
  <c r="AK11" i="20"/>
  <c r="AK9" i="20"/>
  <c r="AO7" i="20"/>
  <c r="AS5" i="20"/>
  <c r="Y17" i="20"/>
  <c r="AG13" i="20"/>
  <c r="AG11" i="20"/>
  <c r="AG9" i="20"/>
  <c r="AG5" i="20"/>
  <c r="AC15" i="20"/>
  <c r="U7" i="20"/>
  <c r="U15" i="20"/>
  <c r="BU5" i="20"/>
  <c r="Q11" i="38" l="1"/>
  <c r="P11" i="38" s="1"/>
  <c r="Q9" i="35"/>
  <c r="R9" i="28"/>
  <c r="Q5" i="30"/>
  <c r="R6" i="31"/>
  <c r="R9" i="31"/>
  <c r="Q6" i="31"/>
  <c r="Q9" i="31"/>
  <c r="Q9" i="32"/>
  <c r="Q4" i="33"/>
  <c r="Q6" i="33"/>
  <c r="Q11" i="34"/>
  <c r="Q4" i="34"/>
  <c r="R4" i="34"/>
  <c r="Q10" i="35"/>
  <c r="R6" i="35"/>
  <c r="Q6" i="39"/>
  <c r="Q4" i="39"/>
  <c r="R4" i="38"/>
  <c r="R10" i="38"/>
  <c r="Q10" i="38"/>
  <c r="R5" i="38"/>
  <c r="R8" i="38"/>
  <c r="P8" i="38" s="1"/>
  <c r="Q5" i="38"/>
  <c r="Q4" i="38"/>
  <c r="P32" i="44"/>
  <c r="P24" i="54"/>
  <c r="P18" i="54"/>
  <c r="P12" i="54"/>
  <c r="P8" i="54"/>
  <c r="P33" i="49"/>
  <c r="P21" i="53"/>
  <c r="P15" i="53"/>
  <c r="R7" i="25"/>
  <c r="P7" i="25" s="1"/>
  <c r="R14" i="25"/>
  <c r="P14" i="25" s="1"/>
  <c r="U40" i="37"/>
  <c r="Z40" i="2" s="1"/>
  <c r="U32" i="37"/>
  <c r="Z32" i="2" s="1"/>
  <c r="U24" i="37"/>
  <c r="Z24" i="2" s="1"/>
  <c r="U16" i="37"/>
  <c r="S43" i="37"/>
  <c r="T37" i="37"/>
  <c r="Y37" i="2" s="1"/>
  <c r="S27" i="37"/>
  <c r="T21" i="37"/>
  <c r="S9" i="37"/>
  <c r="T5" i="37"/>
  <c r="Y5" i="2" s="1"/>
  <c r="Q4" i="24"/>
  <c r="T39" i="37"/>
  <c r="Y39" i="2" s="1"/>
  <c r="S29" i="37"/>
  <c r="T23" i="37"/>
  <c r="Y23" i="2" s="1"/>
  <c r="U15" i="37"/>
  <c r="Z15" i="2" s="1"/>
  <c r="T7" i="37"/>
  <c r="Q6" i="34"/>
  <c r="P6" i="34" s="1"/>
  <c r="S8" i="37"/>
  <c r="U42" i="37"/>
  <c r="Z42" i="2" s="1"/>
  <c r="U34" i="37"/>
  <c r="Z34" i="2" s="1"/>
  <c r="U26" i="37"/>
  <c r="Z26" i="2" s="1"/>
  <c r="U18" i="37"/>
  <c r="Z18" i="2" s="1"/>
  <c r="S10" i="37"/>
  <c r="T6" i="37"/>
  <c r="T41" i="37"/>
  <c r="Y41" i="2" s="1"/>
  <c r="S31" i="37"/>
  <c r="T25" i="37"/>
  <c r="T9" i="37"/>
  <c r="Y9" i="2" s="1"/>
  <c r="S12" i="37"/>
  <c r="T43" i="37"/>
  <c r="Y43" i="2" s="1"/>
  <c r="S33" i="37"/>
  <c r="T27" i="37"/>
  <c r="S17" i="37"/>
  <c r="U11" i="37"/>
  <c r="Z11" i="2" s="1"/>
  <c r="Q9" i="36"/>
  <c r="U44" i="37"/>
  <c r="Z44" i="2" s="1"/>
  <c r="U36" i="37"/>
  <c r="Z36" i="2" s="1"/>
  <c r="U28" i="37"/>
  <c r="Z28" i="2" s="1"/>
  <c r="U20" i="37"/>
  <c r="Z20" i="2" s="1"/>
  <c r="T8" i="37"/>
  <c r="S35" i="37"/>
  <c r="T29" i="37"/>
  <c r="Y29" i="2" s="1"/>
  <c r="S19" i="37"/>
  <c r="R6" i="39"/>
  <c r="P6" i="39" s="1"/>
  <c r="T10" i="37"/>
  <c r="Y10" i="2" s="1"/>
  <c r="U4" i="37"/>
  <c r="Z4" i="2" s="1"/>
  <c r="S37" i="37"/>
  <c r="T31" i="37"/>
  <c r="S21" i="37"/>
  <c r="U13" i="37"/>
  <c r="Z13" i="2" s="1"/>
  <c r="S5" i="37"/>
  <c r="R9" i="30"/>
  <c r="P9" i="30" s="1"/>
  <c r="Q6" i="35"/>
  <c r="P6" i="35" s="1"/>
  <c r="U38" i="37"/>
  <c r="Z38" i="2" s="1"/>
  <c r="U30" i="37"/>
  <c r="Z30" i="2" s="1"/>
  <c r="U22" i="37"/>
  <c r="U14" i="37"/>
  <c r="T12" i="37"/>
  <c r="Y12" i="2" s="1"/>
  <c r="Q12" i="35"/>
  <c r="P12" i="35" s="1"/>
  <c r="S39" i="37"/>
  <c r="T33" i="37"/>
  <c r="Y33" i="2" s="1"/>
  <c r="S23" i="37"/>
  <c r="T17" i="37"/>
  <c r="Y17" i="2" s="1"/>
  <c r="Q13" i="22"/>
  <c r="R15" i="37"/>
  <c r="Q6" i="29"/>
  <c r="R12" i="38"/>
  <c r="P12" i="38" s="1"/>
  <c r="R15" i="26"/>
  <c r="P15" i="26" s="1"/>
  <c r="R13" i="33"/>
  <c r="P13" i="33" s="1"/>
  <c r="Q13" i="32"/>
  <c r="P13" i="32" s="1"/>
  <c r="P28" i="53"/>
  <c r="R10" i="30"/>
  <c r="P10" i="30" s="1"/>
  <c r="R4" i="30"/>
  <c r="P4" i="30" s="1"/>
  <c r="P5" i="29"/>
  <c r="R6" i="29"/>
  <c r="R9" i="29"/>
  <c r="P9" i="29" s="1"/>
  <c r="Q6" i="28"/>
  <c r="P6" i="28" s="1"/>
  <c r="B9" i="28"/>
  <c r="P31" i="28"/>
  <c r="Q4" i="28"/>
  <c r="P4" i="28" s="1"/>
  <c r="Q13" i="24"/>
  <c r="P13" i="24" s="1"/>
  <c r="R6" i="24"/>
  <c r="R15" i="24"/>
  <c r="R9" i="22"/>
  <c r="P9" i="22" s="1"/>
  <c r="R9" i="36"/>
  <c r="R6" i="36"/>
  <c r="P6" i="36" s="1"/>
  <c r="Q12" i="36"/>
  <c r="P12" i="36" s="1"/>
  <c r="Q11" i="35"/>
  <c r="P11" i="35" s="1"/>
  <c r="R9" i="35"/>
  <c r="P9" i="35" s="1"/>
  <c r="Q9" i="33"/>
  <c r="R12" i="32"/>
  <c r="P12" i="32" s="1"/>
  <c r="R6" i="32"/>
  <c r="P6" i="32" s="1"/>
  <c r="Q9" i="27"/>
  <c r="R9" i="27"/>
  <c r="Q12" i="26"/>
  <c r="P12" i="26" s="1"/>
  <c r="P21" i="26"/>
  <c r="Q14" i="26"/>
  <c r="P14" i="26" s="1"/>
  <c r="R6" i="38"/>
  <c r="P6" i="38" s="1"/>
  <c r="R9" i="37"/>
  <c r="R6" i="26"/>
  <c r="P6" i="26" s="1"/>
  <c r="R9" i="25"/>
  <c r="Q9" i="25"/>
  <c r="Q11" i="25"/>
  <c r="P11" i="25" s="1"/>
  <c r="P37" i="50"/>
  <c r="Q13" i="39"/>
  <c r="P13" i="39" s="1"/>
  <c r="Q5" i="39"/>
  <c r="P5" i="39" s="1"/>
  <c r="R9" i="39"/>
  <c r="Q13" i="38"/>
  <c r="P13" i="38" s="1"/>
  <c r="Q9" i="38"/>
  <c r="P9" i="38" s="1"/>
  <c r="R4" i="37"/>
  <c r="P4" i="37" s="1"/>
  <c r="R32" i="51"/>
  <c r="Q13" i="29"/>
  <c r="P7" i="24"/>
  <c r="P37" i="53"/>
  <c r="P31" i="53"/>
  <c r="P25" i="53"/>
  <c r="P24" i="25"/>
  <c r="P12" i="30"/>
  <c r="P16" i="23"/>
  <c r="P10" i="23"/>
  <c r="P30" i="54"/>
  <c r="P14" i="54"/>
  <c r="P5" i="53"/>
  <c r="P12" i="27"/>
  <c r="P42" i="23"/>
  <c r="P14" i="49"/>
  <c r="P28" i="54"/>
  <c r="P41" i="53"/>
  <c r="P35" i="53"/>
  <c r="P19" i="53"/>
  <c r="P14" i="50"/>
  <c r="P4" i="41"/>
  <c r="X38" i="33"/>
  <c r="W30" i="33"/>
  <c r="X22" i="33"/>
  <c r="W22" i="33"/>
  <c r="V10" i="33"/>
  <c r="X39" i="33"/>
  <c r="W31" i="33"/>
  <c r="X23" i="33"/>
  <c r="W15" i="33"/>
  <c r="Q15" i="32"/>
  <c r="P15" i="32" s="1"/>
  <c r="Q12" i="24"/>
  <c r="P12" i="24" s="1"/>
  <c r="X40" i="33"/>
  <c r="W40" i="33"/>
  <c r="X32" i="33"/>
  <c r="W32" i="33"/>
  <c r="X24" i="33"/>
  <c r="W24" i="33"/>
  <c r="X16" i="33"/>
  <c r="W16" i="33"/>
  <c r="X41" i="33"/>
  <c r="W41" i="33"/>
  <c r="X33" i="33"/>
  <c r="W33" i="33"/>
  <c r="X25" i="33"/>
  <c r="W25" i="33"/>
  <c r="X17" i="33"/>
  <c r="W17" i="33"/>
  <c r="W38" i="33"/>
  <c r="X30" i="33"/>
  <c r="Q13" i="37"/>
  <c r="P13" i="37" s="1"/>
  <c r="W39" i="33"/>
  <c r="X31" i="33"/>
  <c r="W23" i="33"/>
  <c r="X15" i="33"/>
  <c r="V9" i="33"/>
  <c r="V5" i="33"/>
  <c r="V4" i="33"/>
  <c r="X42" i="33"/>
  <c r="W42" i="33"/>
  <c r="X34" i="33"/>
  <c r="W34" i="33"/>
  <c r="X26" i="33"/>
  <c r="W26" i="33"/>
  <c r="X18" i="33"/>
  <c r="W18" i="33"/>
  <c r="X12" i="33"/>
  <c r="W12" i="33"/>
  <c r="V8" i="33"/>
  <c r="X43" i="33"/>
  <c r="W43" i="33"/>
  <c r="X35" i="33"/>
  <c r="W35" i="33"/>
  <c r="X27" i="33"/>
  <c r="W27" i="33"/>
  <c r="X19" i="33"/>
  <c r="W19" i="33"/>
  <c r="X11" i="33"/>
  <c r="W11" i="33"/>
  <c r="V7" i="33"/>
  <c r="Q13" i="26"/>
  <c r="P13" i="26" s="1"/>
  <c r="Q9" i="24"/>
  <c r="P9" i="24" s="1"/>
  <c r="Q13" i="35"/>
  <c r="P13" i="35" s="1"/>
  <c r="Q26" i="21"/>
  <c r="Q39" i="51"/>
  <c r="P24" i="50"/>
  <c r="P23" i="49"/>
  <c r="Q12" i="20"/>
  <c r="R23" i="51"/>
  <c r="R42" i="48"/>
  <c r="R27" i="52"/>
  <c r="Q34" i="52"/>
  <c r="Q20" i="51"/>
  <c r="R34" i="52"/>
  <c r="Q6" i="52"/>
  <c r="Q18" i="48"/>
  <c r="Q6" i="37"/>
  <c r="P6" i="37" s="1"/>
  <c r="P25" i="22"/>
  <c r="P39" i="24"/>
  <c r="P33" i="24"/>
  <c r="Q6" i="24"/>
  <c r="P37" i="29"/>
  <c r="P21" i="29"/>
  <c r="P36" i="60"/>
  <c r="Q9" i="39"/>
  <c r="Q15" i="39"/>
  <c r="P15" i="39" s="1"/>
  <c r="P40" i="50"/>
  <c r="P30" i="50"/>
  <c r="P8" i="50"/>
  <c r="P39" i="49"/>
  <c r="P17" i="49"/>
  <c r="P7" i="49"/>
  <c r="P15" i="28"/>
  <c r="P19" i="22"/>
  <c r="R42" i="52"/>
  <c r="Q12" i="51"/>
  <c r="R5" i="48"/>
  <c r="R17" i="52"/>
  <c r="Q10" i="51"/>
  <c r="R8" i="52"/>
  <c r="R24" i="52"/>
  <c r="P40" i="54"/>
  <c r="P5" i="54"/>
  <c r="P44" i="44"/>
  <c r="P42" i="44"/>
  <c r="P40" i="44"/>
  <c r="P38" i="44"/>
  <c r="P36" i="44"/>
  <c r="P34" i="44"/>
  <c r="P30" i="44"/>
  <c r="P28" i="44"/>
  <c r="P26" i="44"/>
  <c r="P24" i="44"/>
  <c r="P22" i="44"/>
  <c r="P20" i="44"/>
  <c r="P18" i="44"/>
  <c r="P16" i="44"/>
  <c r="P14" i="44"/>
  <c r="P12" i="44"/>
  <c r="P10" i="44"/>
  <c r="P8" i="44"/>
  <c r="P6" i="44"/>
  <c r="R17" i="21"/>
  <c r="R37" i="52"/>
  <c r="R12" i="48"/>
  <c r="P5" i="50"/>
  <c r="Q19" i="52"/>
  <c r="R11" i="52"/>
  <c r="Q23" i="51"/>
  <c r="R10" i="51"/>
  <c r="R35" i="51"/>
  <c r="Q6" i="21"/>
  <c r="Q26" i="52"/>
  <c r="R7" i="21"/>
  <c r="R14" i="21"/>
  <c r="Q16" i="20"/>
  <c r="R5" i="21"/>
  <c r="R6" i="20"/>
  <c r="R23" i="21"/>
  <c r="R7" i="48"/>
  <c r="R42" i="21"/>
  <c r="Q31" i="21"/>
  <c r="Q24" i="21"/>
  <c r="Q5" i="21"/>
  <c r="R31" i="48"/>
  <c r="R13" i="51"/>
  <c r="Q27" i="52"/>
  <c r="R20" i="52"/>
  <c r="R43" i="52"/>
  <c r="R44" i="52"/>
  <c r="Q14" i="52"/>
  <c r="Q7" i="52"/>
  <c r="R41" i="52"/>
  <c r="Q37" i="52"/>
  <c r="R33" i="52"/>
  <c r="Q11" i="52"/>
  <c r="P11" i="52" s="1"/>
  <c r="R33" i="51"/>
  <c r="R27" i="51"/>
  <c r="R37" i="51"/>
  <c r="R29" i="51"/>
  <c r="R21" i="51"/>
  <c r="R7" i="51"/>
  <c r="R17" i="51"/>
  <c r="Q19" i="51"/>
  <c r="Q24" i="51"/>
  <c r="R38" i="48"/>
  <c r="Q37" i="48"/>
  <c r="Q13" i="51"/>
  <c r="Q37" i="51"/>
  <c r="R23" i="52"/>
  <c r="Q32" i="52"/>
  <c r="Q8" i="51"/>
  <c r="R11" i="48"/>
  <c r="Q6" i="48"/>
  <c r="R18" i="48"/>
  <c r="Q33" i="52"/>
  <c r="Q28" i="51"/>
  <c r="Q16" i="51"/>
  <c r="R40" i="51"/>
  <c r="R35" i="52"/>
  <c r="R25" i="52"/>
  <c r="Q25" i="52"/>
  <c r="Q17" i="52"/>
  <c r="R22" i="51"/>
  <c r="Q44" i="48"/>
  <c r="R14" i="51"/>
  <c r="R30" i="51"/>
  <c r="R38" i="51"/>
  <c r="R26" i="51"/>
  <c r="Q26" i="51"/>
  <c r="Q6" i="51"/>
  <c r="Q25" i="48"/>
  <c r="Q5" i="48"/>
  <c r="P5" i="48" s="1"/>
  <c r="R30" i="48"/>
  <c r="Q36" i="52"/>
  <c r="Q8" i="48"/>
  <c r="Q28" i="48"/>
  <c r="Q36" i="48"/>
  <c r="Q12" i="52"/>
  <c r="R12" i="52"/>
  <c r="Q43" i="51"/>
  <c r="R9" i="51"/>
  <c r="Q28" i="52"/>
  <c r="R39" i="51"/>
  <c r="R32" i="48"/>
  <c r="Q12" i="48"/>
  <c r="Q4" i="48"/>
  <c r="R8" i="48"/>
  <c r="Q7" i="51"/>
  <c r="Q24" i="48"/>
  <c r="Q13" i="48"/>
  <c r="Q18" i="52"/>
  <c r="R15" i="48"/>
  <c r="R28" i="48"/>
  <c r="R30" i="20"/>
  <c r="R36" i="48"/>
  <c r="Q35" i="48"/>
  <c r="Q33" i="48"/>
  <c r="R35" i="21"/>
  <c r="Q30" i="21"/>
  <c r="Q17" i="48"/>
  <c r="Q36" i="21"/>
  <c r="Q27" i="51"/>
  <c r="R15" i="52"/>
  <c r="R30" i="52"/>
  <c r="R28" i="51"/>
  <c r="R14" i="48"/>
  <c r="R6" i="52"/>
  <c r="R16" i="52"/>
  <c r="R14" i="52"/>
  <c r="R4" i="52"/>
  <c r="R40" i="52"/>
  <c r="Q31" i="52"/>
  <c r="Q10" i="52"/>
  <c r="Q40" i="52"/>
  <c r="Q4" i="52"/>
  <c r="Q35" i="51"/>
  <c r="R34" i="48"/>
  <c r="Q32" i="48"/>
  <c r="P32" i="48" s="1"/>
  <c r="Q34" i="48"/>
  <c r="Q40" i="48"/>
  <c r="Q30" i="48"/>
  <c r="P30" i="48" s="1"/>
  <c r="Q42" i="48"/>
  <c r="P42" i="48" s="1"/>
  <c r="R4" i="48"/>
  <c r="Q16" i="48"/>
  <c r="R16" i="48"/>
  <c r="Q20" i="48"/>
  <c r="R24" i="48"/>
  <c r="Q18" i="51"/>
  <c r="Q5" i="51"/>
  <c r="Q44" i="52"/>
  <c r="Q43" i="52"/>
  <c r="Q39" i="52"/>
  <c r="Q34" i="51"/>
  <c r="R43" i="51"/>
  <c r="P43" i="51" s="1"/>
  <c r="R41" i="51"/>
  <c r="R39" i="48"/>
  <c r="Q14" i="20"/>
  <c r="R20" i="48"/>
  <c r="Q23" i="48"/>
  <c r="R40" i="20"/>
  <c r="Q32" i="20"/>
  <c r="Q31" i="48"/>
  <c r="P31" i="48" s="1"/>
  <c r="Q38" i="21"/>
  <c r="Q11" i="21"/>
  <c r="R28" i="21"/>
  <c r="R25" i="21"/>
  <c r="R31" i="52"/>
  <c r="R28" i="52"/>
  <c r="R39" i="52"/>
  <c r="R13" i="52"/>
  <c r="Q20" i="52"/>
  <c r="Q29" i="52"/>
  <c r="Q21" i="52"/>
  <c r="Q13" i="52"/>
  <c r="Q5" i="52"/>
  <c r="Q41" i="52"/>
  <c r="P41" i="52" s="1"/>
  <c r="Q23" i="52"/>
  <c r="R19" i="52"/>
  <c r="Q15" i="52"/>
  <c r="P15" i="52" s="1"/>
  <c r="R11" i="51"/>
  <c r="R25" i="51"/>
  <c r="R20" i="51"/>
  <c r="Q14" i="51"/>
  <c r="Q44" i="51"/>
  <c r="R4" i="51"/>
  <c r="Q38" i="48"/>
  <c r="R37" i="21"/>
  <c r="Q17" i="51"/>
  <c r="R12" i="51"/>
  <c r="P12" i="51" s="1"/>
  <c r="R25" i="48"/>
  <c r="R6" i="48"/>
  <c r="Q10" i="48"/>
  <c r="R26" i="48"/>
  <c r="R24" i="51"/>
  <c r="Q41" i="51"/>
  <c r="P41" i="51" s="1"/>
  <c r="Q32" i="51"/>
  <c r="Q38" i="51"/>
  <c r="P38" i="51" s="1"/>
  <c r="Q33" i="51"/>
  <c r="P33" i="51" s="1"/>
  <c r="Q25" i="51"/>
  <c r="R36" i="51"/>
  <c r="R12" i="21"/>
  <c r="Q15" i="21"/>
  <c r="Q41" i="21"/>
  <c r="R31" i="21"/>
  <c r="P31" i="21" s="1"/>
  <c r="R30" i="21"/>
  <c r="Q44" i="21"/>
  <c r="Q37" i="21"/>
  <c r="R4" i="21"/>
  <c r="Q9" i="21"/>
  <c r="R24" i="20"/>
  <c r="R41" i="48"/>
  <c r="Q27" i="21"/>
  <c r="Q19" i="48"/>
  <c r="Q9" i="48"/>
  <c r="Q28" i="21"/>
  <c r="R13" i="21"/>
  <c r="Q30" i="51"/>
  <c r="R36" i="52"/>
  <c r="Q22" i="48"/>
  <c r="R44" i="51"/>
  <c r="R22" i="52"/>
  <c r="P22" i="52" s="1"/>
  <c r="R26" i="52"/>
  <c r="R10" i="52"/>
  <c r="R21" i="52"/>
  <c r="R5" i="52"/>
  <c r="R32" i="52"/>
  <c r="R9" i="52"/>
  <c r="R38" i="52"/>
  <c r="R29" i="52"/>
  <c r="R18" i="52"/>
  <c r="Q35" i="52"/>
  <c r="Q42" i="52"/>
  <c r="Q9" i="52"/>
  <c r="Q38" i="52"/>
  <c r="Q24" i="52"/>
  <c r="P24" i="52" s="1"/>
  <c r="Q16" i="52"/>
  <c r="Q8" i="52"/>
  <c r="R7" i="52"/>
  <c r="R34" i="51"/>
  <c r="R6" i="51"/>
  <c r="R18" i="51"/>
  <c r="R31" i="51"/>
  <c r="R19" i="51"/>
  <c r="R8" i="51"/>
  <c r="R5" i="51"/>
  <c r="Q11" i="51"/>
  <c r="Q22" i="51"/>
  <c r="Q9" i="51"/>
  <c r="R33" i="48"/>
  <c r="R32" i="21"/>
  <c r="R10" i="48"/>
  <c r="Q26" i="48"/>
  <c r="R16" i="51"/>
  <c r="Q31" i="51"/>
  <c r="P31" i="51" s="1"/>
  <c r="Q36" i="51"/>
  <c r="Q40" i="51"/>
  <c r="Q21" i="51"/>
  <c r="P21" i="51" s="1"/>
  <c r="Q4" i="51"/>
  <c r="R24" i="21"/>
  <c r="R40" i="21"/>
  <c r="R21" i="21"/>
  <c r="Q22" i="52"/>
  <c r="R22" i="48"/>
  <c r="Q29" i="51"/>
  <c r="R40" i="48"/>
  <c r="R12" i="20"/>
  <c r="T4" i="37"/>
  <c r="Y4" i="2" s="1"/>
  <c r="S44" i="37"/>
  <c r="T44" i="37"/>
  <c r="Y44" i="2" s="1"/>
  <c r="S42" i="37"/>
  <c r="T42" i="37"/>
  <c r="Y42" i="2" s="1"/>
  <c r="S40" i="37"/>
  <c r="T40" i="37"/>
  <c r="Y40" i="2" s="1"/>
  <c r="S38" i="37"/>
  <c r="T38" i="37"/>
  <c r="Y38" i="2" s="1"/>
  <c r="S36" i="37"/>
  <c r="T36" i="37"/>
  <c r="Y36" i="2" s="1"/>
  <c r="S34" i="37"/>
  <c r="T34" i="37"/>
  <c r="Y34" i="2" s="1"/>
  <c r="S32" i="37"/>
  <c r="T32" i="37"/>
  <c r="Y32" i="2" s="1"/>
  <c r="S30" i="37"/>
  <c r="T30" i="37"/>
  <c r="Y30" i="2" s="1"/>
  <c r="S28" i="37"/>
  <c r="T28" i="37"/>
  <c r="Y28" i="2" s="1"/>
  <c r="S26" i="37"/>
  <c r="T26" i="37"/>
  <c r="Y26" i="2" s="1"/>
  <c r="S24" i="37"/>
  <c r="T24" i="37"/>
  <c r="Y24" i="2" s="1"/>
  <c r="S22" i="37"/>
  <c r="T22" i="37"/>
  <c r="Y22" i="2" s="1"/>
  <c r="S20" i="37"/>
  <c r="T20" i="37"/>
  <c r="Y20" i="2" s="1"/>
  <c r="S18" i="37"/>
  <c r="T18" i="37"/>
  <c r="Y18" i="2" s="1"/>
  <c r="S16" i="37"/>
  <c r="T16" i="37"/>
  <c r="Y16" i="2" s="1"/>
  <c r="S14" i="37"/>
  <c r="T14" i="37"/>
  <c r="Y14" i="2" s="1"/>
  <c r="U12" i="37"/>
  <c r="Z12" i="2" s="1"/>
  <c r="U10" i="37"/>
  <c r="Z10" i="2" s="1"/>
  <c r="U8" i="37"/>
  <c r="Z8" i="2" s="1"/>
  <c r="U6" i="37"/>
  <c r="Z6" i="2" s="1"/>
  <c r="V44" i="33"/>
  <c r="V42" i="33"/>
  <c r="V40" i="33"/>
  <c r="V38" i="33"/>
  <c r="V36" i="33"/>
  <c r="V34" i="33"/>
  <c r="V32" i="33"/>
  <c r="V30" i="33"/>
  <c r="V28" i="33"/>
  <c r="V26" i="33"/>
  <c r="V24" i="33"/>
  <c r="V22" i="33"/>
  <c r="V20" i="33"/>
  <c r="V18" i="33"/>
  <c r="V16" i="33"/>
  <c r="V14" i="33"/>
  <c r="V12" i="33"/>
  <c r="X10" i="33"/>
  <c r="W10" i="33"/>
  <c r="X8" i="33"/>
  <c r="W8" i="33"/>
  <c r="S15" i="37"/>
  <c r="T15" i="37"/>
  <c r="Y15" i="2" s="1"/>
  <c r="S13" i="37"/>
  <c r="T13" i="37"/>
  <c r="Y13" i="2" s="1"/>
  <c r="S11" i="37"/>
  <c r="T11" i="37"/>
  <c r="Y11" i="2" s="1"/>
  <c r="U9" i="37"/>
  <c r="Z9" i="2" s="1"/>
  <c r="U7" i="37"/>
  <c r="Z7" i="2" s="1"/>
  <c r="U5" i="37"/>
  <c r="Z5" i="2" s="1"/>
  <c r="V43" i="33"/>
  <c r="V41" i="33"/>
  <c r="V39" i="33"/>
  <c r="V37" i="33"/>
  <c r="V35" i="33"/>
  <c r="V33" i="33"/>
  <c r="V31" i="33"/>
  <c r="V29" i="33"/>
  <c r="V27" i="33"/>
  <c r="V25" i="33"/>
  <c r="V23" i="33"/>
  <c r="V21" i="33"/>
  <c r="V19" i="33"/>
  <c r="V17" i="33"/>
  <c r="V15" i="33"/>
  <c r="V13" i="33"/>
  <c r="V11" i="33"/>
  <c r="X9" i="33"/>
  <c r="W9" i="33"/>
  <c r="X7" i="33"/>
  <c r="W7" i="33"/>
  <c r="X5" i="33"/>
  <c r="W5" i="33"/>
  <c r="R11" i="21"/>
  <c r="P11" i="21" s="1"/>
  <c r="R27" i="21"/>
  <c r="R43" i="21"/>
  <c r="R26" i="21"/>
  <c r="Q25" i="21"/>
  <c r="Q27" i="48"/>
  <c r="R23" i="48"/>
  <c r="H9" i="42"/>
  <c r="I8" i="42"/>
  <c r="Q32" i="21"/>
  <c r="R41" i="21"/>
  <c r="P41" i="21" s="1"/>
  <c r="Q34" i="20"/>
  <c r="Q30" i="52"/>
  <c r="Q42" i="51"/>
  <c r="Q28" i="20"/>
  <c r="R27" i="48"/>
  <c r="Q14" i="48"/>
  <c r="R32" i="20"/>
  <c r="P32" i="20" s="1"/>
  <c r="R4" i="20"/>
  <c r="R42" i="51"/>
  <c r="V6" i="33"/>
  <c r="W4" i="33"/>
  <c r="S4" i="37"/>
  <c r="U43" i="37"/>
  <c r="Z43" i="2" s="1"/>
  <c r="U41" i="37"/>
  <c r="Z41" i="2" s="1"/>
  <c r="U39" i="37"/>
  <c r="Z39" i="2" s="1"/>
  <c r="U37" i="37"/>
  <c r="Z37" i="2" s="1"/>
  <c r="U35" i="37"/>
  <c r="Z35" i="2" s="1"/>
  <c r="U33" i="37"/>
  <c r="Z33" i="2" s="1"/>
  <c r="U31" i="37"/>
  <c r="Z31" i="2" s="1"/>
  <c r="U29" i="37"/>
  <c r="Z29" i="2" s="1"/>
  <c r="U27" i="37"/>
  <c r="Z27" i="2" s="1"/>
  <c r="U25" i="37"/>
  <c r="Z25" i="2" s="1"/>
  <c r="U23" i="37"/>
  <c r="Z23" i="2" s="1"/>
  <c r="U21" i="37"/>
  <c r="Z21" i="2" s="1"/>
  <c r="U19" i="37"/>
  <c r="Z19" i="2" s="1"/>
  <c r="U17" i="37"/>
  <c r="Z17" i="2" s="1"/>
  <c r="R22" i="21"/>
  <c r="R9" i="21"/>
  <c r="P9" i="21" s="1"/>
  <c r="R19" i="21"/>
  <c r="R33" i="21"/>
  <c r="X4" i="33"/>
  <c r="Q29" i="48"/>
  <c r="P39" i="51"/>
  <c r="Q26" i="20"/>
  <c r="R20" i="20"/>
  <c r="R8" i="3"/>
  <c r="Q13" i="21"/>
  <c r="Q4" i="21"/>
  <c r="Q7" i="21"/>
  <c r="P7" i="21" s="1"/>
  <c r="R44" i="48"/>
  <c r="P44" i="48" s="1"/>
  <c r="R43" i="48"/>
  <c r="Q43" i="48"/>
  <c r="Q41" i="48"/>
  <c r="Q39" i="48"/>
  <c r="P39" i="48" s="1"/>
  <c r="Q23" i="21"/>
  <c r="Q19" i="21"/>
  <c r="R35" i="48"/>
  <c r="R37" i="48"/>
  <c r="R38" i="21"/>
  <c r="P38" i="21" s="1"/>
  <c r="R29" i="48"/>
  <c r="Q7" i="48"/>
  <c r="P7" i="48" s="1"/>
  <c r="R9" i="48"/>
  <c r="Q11" i="48"/>
  <c r="R13" i="48"/>
  <c r="R17" i="48"/>
  <c r="R19" i="48"/>
  <c r="Q43" i="21"/>
  <c r="Q42" i="21"/>
  <c r="P42" i="21" s="1"/>
  <c r="Q39" i="21"/>
  <c r="R34" i="21"/>
  <c r="Q34" i="21"/>
  <c r="Q29" i="21"/>
  <c r="Q21" i="21"/>
  <c r="Q17" i="21"/>
  <c r="P17" i="21" s="1"/>
  <c r="Q38" i="20"/>
  <c r="R16" i="21"/>
  <c r="R44" i="21"/>
  <c r="Q40" i="21"/>
  <c r="P40" i="21" s="1"/>
  <c r="R36" i="21"/>
  <c r="Q33" i="21"/>
  <c r="Q22" i="21"/>
  <c r="P22" i="21" s="1"/>
  <c r="P9" i="53"/>
  <c r="P44" i="50"/>
  <c r="P34" i="50"/>
  <c r="P28" i="50"/>
  <c r="P18" i="50"/>
  <c r="P12" i="50"/>
  <c r="P43" i="49"/>
  <c r="P37" i="49"/>
  <c r="P27" i="49"/>
  <c r="P21" i="49"/>
  <c r="P11" i="49"/>
  <c r="P5" i="49"/>
  <c r="P4" i="44"/>
  <c r="Q4" i="20"/>
  <c r="Q21" i="48"/>
  <c r="R11" i="3"/>
  <c r="R21" i="48"/>
  <c r="Q40" i="20"/>
  <c r="R26" i="20"/>
  <c r="Q22" i="3"/>
  <c r="Q30" i="20"/>
  <c r="Q18" i="20"/>
  <c r="R14" i="20"/>
  <c r="R10" i="20"/>
  <c r="Q8" i="20"/>
  <c r="R29" i="21"/>
  <c r="R39" i="21"/>
  <c r="Q35" i="21"/>
  <c r="R24" i="3"/>
  <c r="P44" i="61"/>
  <c r="P43" i="61"/>
  <c r="P42" i="61"/>
  <c r="P41" i="61"/>
  <c r="P40" i="61"/>
  <c r="P39" i="61"/>
  <c r="P38" i="61"/>
  <c r="P37" i="61"/>
  <c r="P36" i="61"/>
  <c r="P35" i="61"/>
  <c r="P34" i="61"/>
  <c r="P33" i="61"/>
  <c r="P32" i="61"/>
  <c r="P31" i="61"/>
  <c r="P30" i="61"/>
  <c r="P29" i="61"/>
  <c r="P28" i="61"/>
  <c r="P27" i="61"/>
  <c r="P26" i="61"/>
  <c r="P25" i="61"/>
  <c r="P24" i="61"/>
  <c r="P23" i="61"/>
  <c r="P22" i="61"/>
  <c r="P21" i="61"/>
  <c r="P20" i="61"/>
  <c r="P19" i="61"/>
  <c r="P18" i="61"/>
  <c r="P17" i="61"/>
  <c r="P16" i="61"/>
  <c r="P15" i="61"/>
  <c r="P14" i="61"/>
  <c r="P13" i="61"/>
  <c r="P12" i="61"/>
  <c r="P11" i="61"/>
  <c r="P10" i="61"/>
  <c r="P9" i="61"/>
  <c r="P8" i="61"/>
  <c r="P7" i="61"/>
  <c r="P6" i="61"/>
  <c r="P5" i="61"/>
  <c r="P4" i="61"/>
  <c r="P44" i="60"/>
  <c r="P43" i="60"/>
  <c r="P42" i="60"/>
  <c r="P41" i="60"/>
  <c r="P40" i="60"/>
  <c r="P39" i="60"/>
  <c r="P38" i="60"/>
  <c r="P37" i="60"/>
  <c r="P32" i="60"/>
  <c r="P30" i="60"/>
  <c r="P28" i="60"/>
  <c r="P26" i="60"/>
  <c r="P25" i="60"/>
  <c r="P24" i="60"/>
  <c r="P23" i="60"/>
  <c r="P22" i="60"/>
  <c r="P21" i="60"/>
  <c r="P20" i="60"/>
  <c r="P19" i="60"/>
  <c r="P18" i="60"/>
  <c r="P17" i="60"/>
  <c r="P16" i="60"/>
  <c r="P15" i="60"/>
  <c r="P14" i="60"/>
  <c r="P13" i="60"/>
  <c r="P11" i="60"/>
  <c r="P9" i="60"/>
  <c r="P7" i="60"/>
  <c r="P5" i="60"/>
  <c r="P35" i="60"/>
  <c r="P34" i="60"/>
  <c r="P33" i="60"/>
  <c r="P31" i="60"/>
  <c r="P29" i="60"/>
  <c r="P27" i="60"/>
  <c r="P12" i="60"/>
  <c r="P10" i="60"/>
  <c r="P8" i="60"/>
  <c r="P6" i="60"/>
  <c r="P4" i="60"/>
  <c r="I9" i="33"/>
  <c r="R4" i="33" s="1"/>
  <c r="P6" i="27"/>
  <c r="P38" i="27"/>
  <c r="R4" i="26"/>
  <c r="P4" i="26" s="1"/>
  <c r="P30" i="25"/>
  <c r="Q12" i="37"/>
  <c r="P12" i="37" s="1"/>
  <c r="R10" i="3"/>
  <c r="P23" i="44"/>
  <c r="P27" i="44"/>
  <c r="P7" i="44"/>
  <c r="P31" i="44"/>
  <c r="P35" i="44"/>
  <c r="P11" i="44"/>
  <c r="P19" i="44"/>
  <c r="P4" i="49"/>
  <c r="P39" i="44"/>
  <c r="P15" i="44"/>
  <c r="P14" i="38"/>
  <c r="P23" i="28"/>
  <c r="P7" i="28"/>
  <c r="P28" i="27"/>
  <c r="P37" i="26"/>
  <c r="P5" i="26"/>
  <c r="P4" i="25"/>
  <c r="P23" i="24"/>
  <c r="P32" i="23"/>
  <c r="P35" i="22"/>
  <c r="P43" i="27"/>
  <c r="P21" i="54"/>
  <c r="P4" i="53"/>
  <c r="P21" i="50"/>
  <c r="P30" i="49"/>
  <c r="P22" i="27"/>
  <c r="P4" i="27"/>
  <c r="P31" i="26"/>
  <c r="P40" i="25"/>
  <c r="P8" i="25"/>
  <c r="P17" i="24"/>
  <c r="P26" i="23"/>
  <c r="P4" i="23"/>
  <c r="P41" i="22"/>
  <c r="P29" i="29"/>
  <c r="P13" i="29"/>
  <c r="P38" i="28"/>
  <c r="P34" i="54"/>
  <c r="P44" i="53"/>
  <c r="P12" i="53"/>
  <c r="P43" i="44"/>
  <c r="P10" i="40"/>
  <c r="P5" i="35"/>
  <c r="P14" i="41"/>
  <c r="P12" i="40"/>
  <c r="P37" i="39"/>
  <c r="P29" i="39"/>
  <c r="P7" i="40"/>
  <c r="P32" i="39"/>
  <c r="P42" i="39"/>
  <c r="Q19" i="20"/>
  <c r="P9" i="52"/>
  <c r="P35" i="28"/>
  <c r="P27" i="28"/>
  <c r="P19" i="28"/>
  <c r="P11" i="28"/>
  <c r="P44" i="27"/>
  <c r="P36" i="27"/>
  <c r="P30" i="27"/>
  <c r="P20" i="27"/>
  <c r="P14" i="27"/>
  <c r="P39" i="26"/>
  <c r="P29" i="26"/>
  <c r="P23" i="26"/>
  <c r="P7" i="26"/>
  <c r="P38" i="25"/>
  <c r="P32" i="25"/>
  <c r="P22" i="25"/>
  <c r="P16" i="25"/>
  <c r="P6" i="25"/>
  <c r="P41" i="24"/>
  <c r="P31" i="24"/>
  <c r="P25" i="24"/>
  <c r="P15" i="24"/>
  <c r="P40" i="23"/>
  <c r="P34" i="23"/>
  <c r="P24" i="23"/>
  <c r="P18" i="23"/>
  <c r="P8" i="23"/>
  <c r="P43" i="22"/>
  <c r="P33" i="22"/>
  <c r="P27" i="22"/>
  <c r="P17" i="22"/>
  <c r="P11" i="22"/>
  <c r="P8" i="30"/>
  <c r="P41" i="29"/>
  <c r="P33" i="29"/>
  <c r="P25" i="29"/>
  <c r="P17" i="29"/>
  <c r="P42" i="28"/>
  <c r="P42" i="54"/>
  <c r="P32" i="54"/>
  <c r="P37" i="54"/>
  <c r="P29" i="54"/>
  <c r="P13" i="54"/>
  <c r="P29" i="50"/>
  <c r="P13" i="50"/>
  <c r="P38" i="49"/>
  <c r="P22" i="49"/>
  <c r="P6" i="49"/>
  <c r="P26" i="54"/>
  <c r="P22" i="54"/>
  <c r="P20" i="54"/>
  <c r="P16" i="54"/>
  <c r="P10" i="54"/>
  <c r="P6" i="54"/>
  <c r="P4" i="54"/>
  <c r="P42" i="50"/>
  <c r="P38" i="50"/>
  <c r="P36" i="50"/>
  <c r="P32" i="50"/>
  <c r="P26" i="50"/>
  <c r="P22" i="50"/>
  <c r="P20" i="50"/>
  <c r="P16" i="50"/>
  <c r="P10" i="50"/>
  <c r="P6" i="50"/>
  <c r="P4" i="50"/>
  <c r="P41" i="49"/>
  <c r="P35" i="49"/>
  <c r="P31" i="49"/>
  <c r="P29" i="49"/>
  <c r="P25" i="49"/>
  <c r="P19" i="49"/>
  <c r="P15" i="49"/>
  <c r="P13" i="49"/>
  <c r="P9" i="49"/>
  <c r="Q16" i="21"/>
  <c r="Q12" i="21"/>
  <c r="P12" i="21" s="1"/>
  <c r="R10" i="21"/>
  <c r="R8" i="21"/>
  <c r="Q14" i="21"/>
  <c r="R6" i="21"/>
  <c r="P6" i="21" s="1"/>
  <c r="Q25" i="3"/>
  <c r="R9" i="3"/>
  <c r="R15" i="51"/>
  <c r="Q15" i="48"/>
  <c r="P15" i="48" s="1"/>
  <c r="Q8" i="3"/>
  <c r="Q15" i="51"/>
  <c r="P36" i="53"/>
  <c r="P20" i="53"/>
  <c r="P43" i="53"/>
  <c r="P39" i="53"/>
  <c r="P33" i="53"/>
  <c r="P29" i="53"/>
  <c r="P27" i="53"/>
  <c r="P23" i="53"/>
  <c r="P17" i="53"/>
  <c r="P13" i="53"/>
  <c r="P11" i="53"/>
  <c r="P7" i="53"/>
  <c r="R44" i="20"/>
  <c r="P32" i="51"/>
  <c r="R43" i="20"/>
  <c r="P24" i="51"/>
  <c r="Q8" i="21"/>
  <c r="P37" i="21"/>
  <c r="Q20" i="20"/>
  <c r="Q20" i="21"/>
  <c r="R20" i="21"/>
  <c r="R15" i="21"/>
  <c r="Q10" i="20"/>
  <c r="Q6" i="20"/>
  <c r="Q24" i="20"/>
  <c r="Q22" i="20"/>
  <c r="R16" i="3"/>
  <c r="Q5" i="3"/>
  <c r="Q37" i="3"/>
  <c r="P28" i="48"/>
  <c r="R16" i="20"/>
  <c r="P16" i="20" s="1"/>
  <c r="P23" i="33"/>
  <c r="P33" i="28"/>
  <c r="P29" i="28"/>
  <c r="P25" i="28"/>
  <c r="P21" i="28"/>
  <c r="P17" i="28"/>
  <c r="P13" i="28"/>
  <c r="P42" i="27"/>
  <c r="P40" i="27"/>
  <c r="P34" i="27"/>
  <c r="P32" i="27"/>
  <c r="P26" i="27"/>
  <c r="P24" i="27"/>
  <c r="P18" i="27"/>
  <c r="P16" i="27"/>
  <c r="P10" i="27"/>
  <c r="P8" i="27"/>
  <c r="P43" i="26"/>
  <c r="P41" i="26"/>
  <c r="P35" i="26"/>
  <c r="P33" i="26"/>
  <c r="P27" i="26"/>
  <c r="P25" i="26"/>
  <c r="P19" i="26"/>
  <c r="P17" i="26"/>
  <c r="P11" i="26"/>
  <c r="P9" i="26"/>
  <c r="P44" i="25"/>
  <c r="P42" i="25"/>
  <c r="P36" i="25"/>
  <c r="P34" i="25"/>
  <c r="P28" i="25"/>
  <c r="P26" i="25"/>
  <c r="P20" i="25"/>
  <c r="P18" i="25"/>
  <c r="P12" i="25"/>
  <c r="P10" i="25"/>
  <c r="P43" i="24"/>
  <c r="P37" i="24"/>
  <c r="P35" i="24"/>
  <c r="P29" i="24"/>
  <c r="P27" i="24"/>
  <c r="P21" i="24"/>
  <c r="P19" i="24"/>
  <c r="P11" i="24"/>
  <c r="P5" i="24"/>
  <c r="P44" i="23"/>
  <c r="P38" i="23"/>
  <c r="P36" i="23"/>
  <c r="P30" i="23"/>
  <c r="P28" i="23"/>
  <c r="P22" i="23"/>
  <c r="P20" i="23"/>
  <c r="P14" i="23"/>
  <c r="P12" i="23"/>
  <c r="P6" i="23"/>
  <c r="P39" i="22"/>
  <c r="P37" i="22"/>
  <c r="P31" i="22"/>
  <c r="P29" i="22"/>
  <c r="P23" i="22"/>
  <c r="P21" i="22"/>
  <c r="P15" i="22"/>
  <c r="P13" i="22"/>
  <c r="P7" i="22"/>
  <c r="P5" i="22"/>
  <c r="P6" i="30"/>
  <c r="P43" i="29"/>
  <c r="P39" i="29"/>
  <c r="P35" i="29"/>
  <c r="P31" i="29"/>
  <c r="P27" i="29"/>
  <c r="P23" i="29"/>
  <c r="P19" i="29"/>
  <c r="P15" i="29"/>
  <c r="P11" i="29"/>
  <c r="P7" i="29"/>
  <c r="P44" i="28"/>
  <c r="P40" i="28"/>
  <c r="P36" i="28"/>
  <c r="P44" i="54"/>
  <c r="P38" i="54"/>
  <c r="P36" i="54"/>
  <c r="P41" i="54"/>
  <c r="P33" i="54"/>
  <c r="P25" i="54"/>
  <c r="P17" i="54"/>
  <c r="P9" i="54"/>
  <c r="P40" i="53"/>
  <c r="P32" i="53"/>
  <c r="P24" i="53"/>
  <c r="P16" i="53"/>
  <c r="P8" i="53"/>
  <c r="P41" i="50"/>
  <c r="P33" i="50"/>
  <c r="P25" i="50"/>
  <c r="P17" i="50"/>
  <c r="P9" i="50"/>
  <c r="P42" i="49"/>
  <c r="P34" i="49"/>
  <c r="P26" i="49"/>
  <c r="P18" i="49"/>
  <c r="P10" i="49"/>
  <c r="R42" i="20"/>
  <c r="R36" i="20"/>
  <c r="R22" i="20"/>
  <c r="R28" i="20"/>
  <c r="R34" i="20"/>
  <c r="P34" i="20" s="1"/>
  <c r="R6" i="3"/>
  <c r="R18" i="3"/>
  <c r="R43" i="3"/>
  <c r="R27" i="3"/>
  <c r="P20" i="52"/>
  <c r="Q41" i="20"/>
  <c r="R18" i="21"/>
  <c r="R38" i="20"/>
  <c r="R20" i="3"/>
  <c r="Q18" i="21"/>
  <c r="Q10" i="21"/>
  <c r="R27" i="20"/>
  <c r="R38" i="3"/>
  <c r="R39" i="20"/>
  <c r="R18" i="20"/>
  <c r="P35" i="52"/>
  <c r="R39" i="3"/>
  <c r="Q18" i="3"/>
  <c r="R8" i="20"/>
  <c r="R30" i="3"/>
  <c r="R32" i="3"/>
  <c r="R25" i="3"/>
  <c r="Q9" i="3"/>
  <c r="R29" i="20"/>
  <c r="Q11" i="3"/>
  <c r="P12" i="42"/>
  <c r="P4" i="42"/>
  <c r="Y8" i="2"/>
  <c r="Y6" i="2"/>
  <c r="Y35" i="2"/>
  <c r="Y31" i="2"/>
  <c r="Y27" i="2"/>
  <c r="Y25" i="2"/>
  <c r="Y21" i="2"/>
  <c r="Y19" i="2"/>
  <c r="Y7" i="2"/>
  <c r="P4" i="40"/>
  <c r="P4" i="32"/>
  <c r="Z22" i="2"/>
  <c r="Z16" i="2"/>
  <c r="Z14" i="2"/>
  <c r="P14" i="30"/>
  <c r="P19" i="41"/>
  <c r="P28" i="40"/>
  <c r="P27" i="39"/>
  <c r="P21" i="35"/>
  <c r="P24" i="34"/>
  <c r="P14" i="34"/>
  <c r="P33" i="33"/>
  <c r="P17" i="33"/>
  <c r="P44" i="32"/>
  <c r="P21" i="31"/>
  <c r="P13" i="31"/>
  <c r="P8" i="42"/>
  <c r="P40" i="34"/>
  <c r="P30" i="34"/>
  <c r="P8" i="34"/>
  <c r="P39" i="33"/>
  <c r="P7" i="33"/>
  <c r="P36" i="32"/>
  <c r="P28" i="32"/>
  <c r="P20" i="32"/>
  <c r="P37" i="31"/>
  <c r="P29" i="31"/>
  <c r="P5" i="31"/>
  <c r="P38" i="30"/>
  <c r="P34" i="30"/>
  <c r="P30" i="30"/>
  <c r="P26" i="30"/>
  <c r="P22" i="30"/>
  <c r="P18" i="30"/>
  <c r="P12" i="41"/>
  <c r="P10" i="41"/>
  <c r="P34" i="39"/>
  <c r="P7" i="41"/>
  <c r="P5" i="42"/>
  <c r="P42" i="41"/>
  <c r="P30" i="41"/>
  <c r="P26" i="41"/>
  <c r="P24" i="39"/>
  <c r="P41" i="38"/>
  <c r="P33" i="38"/>
  <c r="P37" i="36"/>
  <c r="P34" i="42"/>
  <c r="P24" i="42"/>
  <c r="P16" i="42"/>
  <c r="P37" i="41"/>
  <c r="P33" i="41"/>
  <c r="P21" i="41"/>
  <c r="P17" i="41"/>
  <c r="P44" i="40"/>
  <c r="P36" i="40"/>
  <c r="P20" i="40"/>
  <c r="P39" i="39"/>
  <c r="P21" i="39"/>
  <c r="P19" i="39"/>
  <c r="P11" i="39"/>
  <c r="P44" i="38"/>
  <c r="P38" i="38"/>
  <c r="P36" i="38"/>
  <c r="P30" i="38"/>
  <c r="P26" i="38"/>
  <c r="P22" i="38"/>
  <c r="P18" i="38"/>
  <c r="P43" i="37"/>
  <c r="P39" i="37"/>
  <c r="P35" i="37"/>
  <c r="P31" i="37"/>
  <c r="P27" i="37"/>
  <c r="P23" i="37"/>
  <c r="P19" i="37"/>
  <c r="P23" i="35"/>
  <c r="P15" i="35"/>
  <c r="P32" i="34"/>
  <c r="P16" i="34"/>
  <c r="P41" i="33"/>
  <c r="P31" i="33"/>
  <c r="P25" i="33"/>
  <c r="P15" i="33"/>
  <c r="P40" i="32"/>
  <c r="P32" i="32"/>
  <c r="P24" i="32"/>
  <c r="P16" i="32"/>
  <c r="P41" i="31"/>
  <c r="P42" i="30"/>
  <c r="P29" i="42"/>
  <c r="P21" i="42"/>
  <c r="P13" i="42"/>
  <c r="P44" i="41"/>
  <c r="P28" i="41"/>
  <c r="P39" i="40"/>
  <c r="P31" i="40"/>
  <c r="P23" i="40"/>
  <c r="P15" i="40"/>
  <c r="P16" i="39"/>
  <c r="P8" i="39"/>
  <c r="P27" i="38"/>
  <c r="P19" i="38"/>
  <c r="P44" i="37"/>
  <c r="P36" i="37"/>
  <c r="P28" i="37"/>
  <c r="P20" i="37"/>
  <c r="P44" i="42"/>
  <c r="P40" i="42"/>
  <c r="P36" i="42"/>
  <c r="P32" i="42"/>
  <c r="P26" i="42"/>
  <c r="P18" i="42"/>
  <c r="P10" i="42"/>
  <c r="P39" i="41"/>
  <c r="P35" i="41"/>
  <c r="P23" i="41"/>
  <c r="P5" i="41"/>
  <c r="P42" i="40"/>
  <c r="P34" i="40"/>
  <c r="P26" i="40"/>
  <c r="P18" i="40"/>
  <c r="P11" i="37"/>
  <c r="P7" i="37"/>
  <c r="P44" i="36"/>
  <c r="P40" i="36"/>
  <c r="P36" i="36"/>
  <c r="P7" i="35"/>
  <c r="P38" i="34"/>
  <c r="P22" i="34"/>
  <c r="P8" i="32"/>
  <c r="P33" i="31"/>
  <c r="P25" i="31"/>
  <c r="P17" i="31"/>
  <c r="P12" i="39"/>
  <c r="P7" i="38"/>
  <c r="P25" i="42"/>
  <c r="P17" i="42"/>
  <c r="P33" i="42"/>
  <c r="P9" i="42"/>
  <c r="P36" i="41"/>
  <c r="P20" i="41"/>
  <c r="P43" i="40"/>
  <c r="P35" i="40"/>
  <c r="P27" i="40"/>
  <c r="P19" i="40"/>
  <c r="P28" i="39"/>
  <c r="P37" i="38"/>
  <c r="P8" i="37"/>
  <c r="P41" i="36"/>
  <c r="P4" i="39"/>
  <c r="P42" i="42"/>
  <c r="P38" i="42"/>
  <c r="P30" i="42"/>
  <c r="P28" i="42"/>
  <c r="P20" i="42"/>
  <c r="P14" i="42"/>
  <c r="P43" i="41"/>
  <c r="P31" i="41"/>
  <c r="P27" i="41"/>
  <c r="P15" i="41"/>
  <c r="P13" i="41"/>
  <c r="P11" i="41"/>
  <c r="P9" i="41"/>
  <c r="P38" i="40"/>
  <c r="P30" i="40"/>
  <c r="P22" i="40"/>
  <c r="P14" i="40"/>
  <c r="P8" i="40"/>
  <c r="P6" i="40"/>
  <c r="P41" i="39"/>
  <c r="P33" i="39"/>
  <c r="P25" i="39"/>
  <c r="P23" i="39"/>
  <c r="P42" i="38"/>
  <c r="P34" i="38"/>
  <c r="P41" i="37"/>
  <c r="P37" i="37"/>
  <c r="P33" i="37"/>
  <c r="P29" i="37"/>
  <c r="P25" i="37"/>
  <c r="P21" i="37"/>
  <c r="P17" i="37"/>
  <c r="P5" i="37"/>
  <c r="P38" i="41"/>
  <c r="P34" i="41"/>
  <c r="P22" i="41"/>
  <c r="P18" i="41"/>
  <c r="P6" i="41"/>
  <c r="P11" i="40"/>
  <c r="P38" i="39"/>
  <c r="P20" i="39"/>
  <c r="P31" i="38"/>
  <c r="P23" i="38"/>
  <c r="P15" i="38"/>
  <c r="P40" i="37"/>
  <c r="P32" i="37"/>
  <c r="P24" i="37"/>
  <c r="P16" i="37"/>
  <c r="P22" i="42"/>
  <c r="P6" i="42"/>
  <c r="P41" i="41"/>
  <c r="P29" i="41"/>
  <c r="P25" i="41"/>
  <c r="P40" i="40"/>
  <c r="P32" i="40"/>
  <c r="P24" i="40"/>
  <c r="P16" i="40"/>
  <c r="P43" i="39"/>
  <c r="P35" i="39"/>
  <c r="P31" i="39"/>
  <c r="P17" i="39"/>
  <c r="P7" i="39"/>
  <c r="P40" i="38"/>
  <c r="P32" i="38"/>
  <c r="P28" i="38"/>
  <c r="P24" i="38"/>
  <c r="P20" i="38"/>
  <c r="P16" i="38"/>
  <c r="P42" i="36"/>
  <c r="P38" i="36"/>
  <c r="P27" i="35"/>
  <c r="P25" i="35"/>
  <c r="P19" i="35"/>
  <c r="P17" i="35"/>
  <c r="P44" i="34"/>
  <c r="P42" i="34"/>
  <c r="P36" i="34"/>
  <c r="P34" i="34"/>
  <c r="P28" i="34"/>
  <c r="P26" i="34"/>
  <c r="P20" i="34"/>
  <c r="P18" i="34"/>
  <c r="P12" i="34"/>
  <c r="P10" i="34"/>
  <c r="P43" i="33"/>
  <c r="P37" i="33"/>
  <c r="P35" i="33"/>
  <c r="P29" i="33"/>
  <c r="P27" i="33"/>
  <c r="P21" i="33"/>
  <c r="P19" i="33"/>
  <c r="P5" i="33"/>
  <c r="P42" i="32"/>
  <c r="P38" i="32"/>
  <c r="P34" i="32"/>
  <c r="P30" i="32"/>
  <c r="P26" i="32"/>
  <c r="P22" i="32"/>
  <c r="P18" i="32"/>
  <c r="P14" i="32"/>
  <c r="P10" i="32"/>
  <c r="P43" i="31"/>
  <c r="P39" i="31"/>
  <c r="P35" i="31"/>
  <c r="P31" i="31"/>
  <c r="P27" i="31"/>
  <c r="P23" i="31"/>
  <c r="P19" i="31"/>
  <c r="P15" i="31"/>
  <c r="P11" i="31"/>
  <c r="P7" i="31"/>
  <c r="P44" i="30"/>
  <c r="P40" i="30"/>
  <c r="P36" i="30"/>
  <c r="P32" i="30"/>
  <c r="P28" i="30"/>
  <c r="P24" i="30"/>
  <c r="P20" i="30"/>
  <c r="P16" i="30"/>
  <c r="Q44" i="20"/>
  <c r="Q16" i="3"/>
  <c r="Q23" i="3"/>
  <c r="P22" i="48"/>
  <c r="R14" i="3"/>
  <c r="R42" i="3"/>
  <c r="P29" i="51"/>
  <c r="Q43" i="3"/>
  <c r="Q42" i="3"/>
  <c r="Q27" i="3"/>
  <c r="Q14" i="3"/>
  <c r="Q31" i="3"/>
  <c r="Q24" i="3"/>
  <c r="Q42" i="20"/>
  <c r="Q39" i="3"/>
  <c r="Q43" i="20"/>
  <c r="Q34" i="3"/>
  <c r="R41" i="20"/>
  <c r="P31" i="42"/>
  <c r="P27" i="42"/>
  <c r="P23" i="42"/>
  <c r="P19" i="42"/>
  <c r="P15" i="42"/>
  <c r="P11" i="42"/>
  <c r="P7" i="42"/>
  <c r="P40" i="41"/>
  <c r="P32" i="41"/>
  <c r="P24" i="41"/>
  <c r="P16" i="41"/>
  <c r="P8" i="41"/>
  <c r="P41" i="40"/>
  <c r="P37" i="40"/>
  <c r="P33" i="40"/>
  <c r="P29" i="40"/>
  <c r="P25" i="40"/>
  <c r="P21" i="40"/>
  <c r="P17" i="40"/>
  <c r="P13" i="40"/>
  <c r="P9" i="40"/>
  <c r="P5" i="40"/>
  <c r="P44" i="39"/>
  <c r="P40" i="39"/>
  <c r="P36" i="39"/>
  <c r="P30" i="39"/>
  <c r="P26" i="39"/>
  <c r="P22" i="39"/>
  <c r="P18" i="39"/>
  <c r="P14" i="39"/>
  <c r="P10" i="39"/>
  <c r="P43" i="38"/>
  <c r="P39" i="38"/>
  <c r="P35" i="38"/>
  <c r="P26" i="37"/>
  <c r="P22" i="37"/>
  <c r="P18" i="37"/>
  <c r="P14" i="37"/>
  <c r="P10" i="37"/>
  <c r="P43" i="36"/>
  <c r="P39" i="36"/>
  <c r="P34" i="28"/>
  <c r="P32" i="28"/>
  <c r="P30" i="28"/>
  <c r="P28" i="28"/>
  <c r="P26" i="28"/>
  <c r="P24" i="28"/>
  <c r="P22" i="28"/>
  <c r="P20" i="28"/>
  <c r="P18" i="28"/>
  <c r="P16" i="28"/>
  <c r="P14" i="28"/>
  <c r="P12" i="28"/>
  <c r="P10" i="28"/>
  <c r="P8" i="28"/>
  <c r="P43" i="32"/>
  <c r="P41" i="32"/>
  <c r="P39" i="32"/>
  <c r="P37" i="32"/>
  <c r="P35" i="32"/>
  <c r="P33" i="32"/>
  <c r="P31" i="32"/>
  <c r="P29" i="32"/>
  <c r="P27" i="32"/>
  <c r="P43" i="54"/>
  <c r="P39" i="54"/>
  <c r="P35" i="54"/>
  <c r="P31" i="54"/>
  <c r="P27" i="54"/>
  <c r="P23" i="54"/>
  <c r="P19" i="54"/>
  <c r="P15" i="54"/>
  <c r="P11" i="54"/>
  <c r="P7" i="54"/>
  <c r="P42" i="53"/>
  <c r="P38" i="53"/>
  <c r="P34" i="53"/>
  <c r="P30" i="53"/>
  <c r="P26" i="53"/>
  <c r="P22" i="53"/>
  <c r="P18" i="53"/>
  <c r="P14" i="53"/>
  <c r="P10" i="53"/>
  <c r="P6" i="53"/>
  <c r="P43" i="50"/>
  <c r="P39" i="50"/>
  <c r="P35" i="50"/>
  <c r="P31" i="50"/>
  <c r="P27" i="50"/>
  <c r="P23" i="50"/>
  <c r="P19" i="50"/>
  <c r="P15" i="50"/>
  <c r="P11" i="50"/>
  <c r="P7" i="50"/>
  <c r="P44" i="49"/>
  <c r="P40" i="49"/>
  <c r="P36" i="49"/>
  <c r="P32" i="49"/>
  <c r="P28" i="49"/>
  <c r="P24" i="49"/>
  <c r="P20" i="49"/>
  <c r="P16" i="49"/>
  <c r="P12" i="49"/>
  <c r="P8" i="49"/>
  <c r="P41" i="44"/>
  <c r="P37" i="44"/>
  <c r="P33" i="44"/>
  <c r="P29" i="44"/>
  <c r="P25" i="44"/>
  <c r="P21" i="44"/>
  <c r="P17" i="44"/>
  <c r="P13" i="44"/>
  <c r="P9" i="44"/>
  <c r="P5" i="44"/>
  <c r="R7" i="20"/>
  <c r="R11" i="20"/>
  <c r="R21" i="20"/>
  <c r="R22" i="3"/>
  <c r="Q17" i="3"/>
  <c r="Q29" i="20"/>
  <c r="R19" i="20"/>
  <c r="R33" i="3"/>
  <c r="Q15" i="3"/>
  <c r="P12" i="20"/>
  <c r="Q27" i="20"/>
  <c r="Q19" i="3"/>
  <c r="Q39" i="20"/>
  <c r="Q38" i="3"/>
  <c r="Q36" i="3"/>
  <c r="P22" i="51"/>
  <c r="P18" i="45"/>
  <c r="P14" i="45"/>
  <c r="P29" i="38"/>
  <c r="P25" i="38"/>
  <c r="P21" i="38"/>
  <c r="P17" i="38"/>
  <c r="P42" i="37"/>
  <c r="P38" i="37"/>
  <c r="P34" i="37"/>
  <c r="P30" i="37"/>
  <c r="Q25" i="20"/>
  <c r="Q31" i="20"/>
  <c r="Q35" i="20"/>
  <c r="R17" i="3"/>
  <c r="R44" i="3"/>
  <c r="Q4" i="3"/>
  <c r="R21" i="3"/>
  <c r="Q20" i="3"/>
  <c r="Q32" i="3"/>
  <c r="P32" i="3" s="1"/>
  <c r="Q44" i="3"/>
  <c r="Q35" i="3"/>
  <c r="Q6" i="3"/>
  <c r="Q30" i="3"/>
  <c r="Q21" i="3"/>
  <c r="Q10" i="3"/>
  <c r="P16" i="45"/>
  <c r="P12" i="45"/>
  <c r="P10" i="45"/>
  <c r="P8" i="45"/>
  <c r="P6" i="45"/>
  <c r="P4" i="45"/>
  <c r="R5" i="20"/>
  <c r="R9" i="20"/>
  <c r="R17" i="20"/>
  <c r="Q5" i="20"/>
  <c r="Q9" i="20"/>
  <c r="Q13" i="20"/>
  <c r="Q37" i="20"/>
  <c r="Q36" i="20"/>
  <c r="Q21" i="20"/>
  <c r="R26" i="3"/>
  <c r="R34" i="3"/>
  <c r="R40" i="3"/>
  <c r="R13" i="3"/>
  <c r="R29" i="3"/>
  <c r="R41" i="3"/>
  <c r="R12" i="3"/>
  <c r="P25" i="48"/>
  <c r="R4" i="3"/>
  <c r="R15" i="3"/>
  <c r="Q12" i="3"/>
  <c r="Q28" i="3"/>
  <c r="Q40" i="3"/>
  <c r="Q26" i="3"/>
  <c r="Q33" i="3"/>
  <c r="Q41" i="3"/>
  <c r="Q7" i="3"/>
  <c r="R35" i="3"/>
  <c r="P44" i="45"/>
  <c r="P42" i="45"/>
  <c r="P40" i="45"/>
  <c r="P38" i="45"/>
  <c r="P36" i="45"/>
  <c r="P34" i="45"/>
  <c r="P32" i="45"/>
  <c r="P30" i="45"/>
  <c r="P28" i="45"/>
  <c r="P26" i="45"/>
  <c r="P24" i="45"/>
  <c r="P22" i="45"/>
  <c r="P20" i="45"/>
  <c r="P5" i="45"/>
  <c r="P11" i="23"/>
  <c r="P7" i="23"/>
  <c r="P44" i="22"/>
  <c r="P40" i="22"/>
  <c r="P36" i="22"/>
  <c r="P32" i="22"/>
  <c r="P28" i="22"/>
  <c r="P24" i="22"/>
  <c r="P20" i="22"/>
  <c r="P16" i="22"/>
  <c r="P12" i="22"/>
  <c r="P8" i="22"/>
  <c r="P4" i="22"/>
  <c r="R13" i="20"/>
  <c r="Q17" i="20"/>
  <c r="P17" i="20" s="1"/>
  <c r="R25" i="20"/>
  <c r="R35" i="20"/>
  <c r="R37" i="20"/>
  <c r="R31" i="20"/>
  <c r="P31" i="20" s="1"/>
  <c r="R33" i="20"/>
  <c r="R31" i="3"/>
  <c r="R19" i="3"/>
  <c r="R36" i="3"/>
  <c r="Q13" i="3"/>
  <c r="Q29" i="3"/>
  <c r="R15" i="20"/>
  <c r="Q7" i="20"/>
  <c r="Q11" i="20"/>
  <c r="Q15" i="20"/>
  <c r="Q33" i="20"/>
  <c r="Q23" i="20"/>
  <c r="R23" i="20"/>
  <c r="R5" i="3"/>
  <c r="R7" i="3"/>
  <c r="R23" i="3"/>
  <c r="R37" i="3"/>
  <c r="R28" i="3"/>
  <c r="P43" i="42"/>
  <c r="P41" i="42"/>
  <c r="P39" i="42"/>
  <c r="P37" i="42"/>
  <c r="P35" i="42"/>
  <c r="P35" i="36"/>
  <c r="P34" i="36"/>
  <c r="P33" i="36"/>
  <c r="P32" i="36"/>
  <c r="P31" i="36"/>
  <c r="P30" i="36"/>
  <c r="P29" i="36"/>
  <c r="P28" i="36"/>
  <c r="P27" i="36"/>
  <c r="P26" i="36"/>
  <c r="P25" i="36"/>
  <c r="P24" i="36"/>
  <c r="P23" i="36"/>
  <c r="P22" i="36"/>
  <c r="P21" i="36"/>
  <c r="P20" i="36"/>
  <c r="P19" i="36"/>
  <c r="P18" i="36"/>
  <c r="P17" i="36"/>
  <c r="P16" i="36"/>
  <c r="P15" i="36"/>
  <c r="P14" i="36"/>
  <c r="P13" i="36"/>
  <c r="P11" i="36"/>
  <c r="P10" i="36"/>
  <c r="P8" i="36"/>
  <c r="P7" i="36"/>
  <c r="P5" i="36"/>
  <c r="P4" i="36"/>
  <c r="P44" i="35"/>
  <c r="P43" i="35"/>
  <c r="P42" i="35"/>
  <c r="P41" i="35"/>
  <c r="P40" i="35"/>
  <c r="P39" i="35"/>
  <c r="P38" i="35"/>
  <c r="P37" i="35"/>
  <c r="P36" i="35"/>
  <c r="P35" i="35"/>
  <c r="P34" i="35"/>
  <c r="P33" i="35"/>
  <c r="P32" i="35"/>
  <c r="P31" i="35"/>
  <c r="P30" i="35"/>
  <c r="P29" i="35"/>
  <c r="P26" i="35"/>
  <c r="P22" i="35"/>
  <c r="P18" i="35"/>
  <c r="P14" i="35"/>
  <c r="P10" i="35"/>
  <c r="P43" i="34"/>
  <c r="P39" i="34"/>
  <c r="P35" i="34"/>
  <c r="P31" i="34"/>
  <c r="P27" i="34"/>
  <c r="P23" i="34"/>
  <c r="P19" i="34"/>
  <c r="P15" i="34"/>
  <c r="P11" i="34"/>
  <c r="P7" i="34"/>
  <c r="P44" i="33"/>
  <c r="P40" i="33"/>
  <c r="P36" i="33"/>
  <c r="P32" i="33"/>
  <c r="P28" i="33"/>
  <c r="P24" i="33"/>
  <c r="P20" i="33"/>
  <c r="P16" i="33"/>
  <c r="P12" i="33"/>
  <c r="P8" i="33"/>
  <c r="P25" i="32"/>
  <c r="P21" i="32"/>
  <c r="P17" i="32"/>
  <c r="P9" i="32"/>
  <c r="P5" i="32"/>
  <c r="P42" i="31"/>
  <c r="P38" i="31"/>
  <c r="P34" i="31"/>
  <c r="P30" i="31"/>
  <c r="P26" i="31"/>
  <c r="P22" i="31"/>
  <c r="P18" i="31"/>
  <c r="P14" i="31"/>
  <c r="P10" i="31"/>
  <c r="P6" i="31"/>
  <c r="P43" i="30"/>
  <c r="P39" i="30"/>
  <c r="P35" i="30"/>
  <c r="P31" i="30"/>
  <c r="P27" i="30"/>
  <c r="P23" i="30"/>
  <c r="P19" i="30"/>
  <c r="P15" i="30"/>
  <c r="P11" i="30"/>
  <c r="P7" i="30"/>
  <c r="P44" i="29"/>
  <c r="P40" i="29"/>
  <c r="P36" i="29"/>
  <c r="P32" i="29"/>
  <c r="P28" i="29"/>
  <c r="P24" i="29"/>
  <c r="P20" i="29"/>
  <c r="P16" i="29"/>
  <c r="P12" i="29"/>
  <c r="P8" i="29"/>
  <c r="P4" i="29"/>
  <c r="P41" i="28"/>
  <c r="P37" i="28"/>
  <c r="P39" i="27"/>
  <c r="P35" i="27"/>
  <c r="P31" i="27"/>
  <c r="P27" i="27"/>
  <c r="P23" i="27"/>
  <c r="P19" i="27"/>
  <c r="P15" i="27"/>
  <c r="P11" i="27"/>
  <c r="P7" i="27"/>
  <c r="P44" i="26"/>
  <c r="P40" i="26"/>
  <c r="P36" i="26"/>
  <c r="P32" i="26"/>
  <c r="P28" i="26"/>
  <c r="P24" i="26"/>
  <c r="P20" i="26"/>
  <c r="P16" i="26"/>
  <c r="P8" i="26"/>
  <c r="P41" i="25"/>
  <c r="P37" i="25"/>
  <c r="P33" i="25"/>
  <c r="P29" i="25"/>
  <c r="P25" i="25"/>
  <c r="P21" i="25"/>
  <c r="P17" i="25"/>
  <c r="P13" i="25"/>
  <c r="P5" i="25"/>
  <c r="P42" i="24"/>
  <c r="P38" i="24"/>
  <c r="P34" i="24"/>
  <c r="P30" i="24"/>
  <c r="P26" i="24"/>
  <c r="P22" i="24"/>
  <c r="P18" i="24"/>
  <c r="P14" i="24"/>
  <c r="P10" i="24"/>
  <c r="P43" i="23"/>
  <c r="P39" i="23"/>
  <c r="P35" i="23"/>
  <c r="P31" i="23"/>
  <c r="P27" i="23"/>
  <c r="P23" i="23"/>
  <c r="P19" i="23"/>
  <c r="P15" i="23"/>
  <c r="P28" i="35"/>
  <c r="P24" i="35"/>
  <c r="P20" i="35"/>
  <c r="P16" i="35"/>
  <c r="P8" i="35"/>
  <c r="P4" i="35"/>
  <c r="P41" i="34"/>
  <c r="P37" i="34"/>
  <c r="P33" i="34"/>
  <c r="P29" i="34"/>
  <c r="P25" i="34"/>
  <c r="P21" i="34"/>
  <c r="P17" i="34"/>
  <c r="P13" i="34"/>
  <c r="P9" i="34"/>
  <c r="P5" i="34"/>
  <c r="P42" i="33"/>
  <c r="P38" i="33"/>
  <c r="P34" i="33"/>
  <c r="P30" i="33"/>
  <c r="P26" i="33"/>
  <c r="P22" i="33"/>
  <c r="P18" i="33"/>
  <c r="P23" i="32"/>
  <c r="P19" i="32"/>
  <c r="P11" i="32"/>
  <c r="P7" i="32"/>
  <c r="P44" i="31"/>
  <c r="P40" i="31"/>
  <c r="P36" i="31"/>
  <c r="P32" i="31"/>
  <c r="P28" i="31"/>
  <c r="P24" i="31"/>
  <c r="P20" i="31"/>
  <c r="P16" i="31"/>
  <c r="P12" i="31"/>
  <c r="P8" i="31"/>
  <c r="P4" i="31"/>
  <c r="P41" i="30"/>
  <c r="P37" i="30"/>
  <c r="P33" i="30"/>
  <c r="P29" i="30"/>
  <c r="P25" i="30"/>
  <c r="P21" i="30"/>
  <c r="P17" i="30"/>
  <c r="P13" i="30"/>
  <c r="P5" i="30"/>
  <c r="P42" i="29"/>
  <c r="P38" i="29"/>
  <c r="P34" i="29"/>
  <c r="P30" i="29"/>
  <c r="P26" i="29"/>
  <c r="P22" i="29"/>
  <c r="P18" i="29"/>
  <c r="P14" i="29"/>
  <c r="P10" i="29"/>
  <c r="P43" i="28"/>
  <c r="P39" i="28"/>
  <c r="P41" i="27"/>
  <c r="P37" i="27"/>
  <c r="P33" i="27"/>
  <c r="P29" i="27"/>
  <c r="P25" i="27"/>
  <c r="P21" i="27"/>
  <c r="P17" i="27"/>
  <c r="P13" i="27"/>
  <c r="P5" i="27"/>
  <c r="P42" i="26"/>
  <c r="P38" i="26"/>
  <c r="P34" i="26"/>
  <c r="P30" i="26"/>
  <c r="P26" i="26"/>
  <c r="P22" i="26"/>
  <c r="P18" i="26"/>
  <c r="P10" i="26"/>
  <c r="P43" i="25"/>
  <c r="P39" i="25"/>
  <c r="P35" i="25"/>
  <c r="P31" i="25"/>
  <c r="P27" i="25"/>
  <c r="P23" i="25"/>
  <c r="P19" i="25"/>
  <c r="P15" i="25"/>
  <c r="P44" i="24"/>
  <c r="P40" i="24"/>
  <c r="P36" i="24"/>
  <c r="P32" i="24"/>
  <c r="P28" i="24"/>
  <c r="P24" i="24"/>
  <c r="P20" i="24"/>
  <c r="P16" i="24"/>
  <c r="P8" i="24"/>
  <c r="P4" i="24"/>
  <c r="P41" i="23"/>
  <c r="P37" i="23"/>
  <c r="P33" i="23"/>
  <c r="P29" i="23"/>
  <c r="P25" i="23"/>
  <c r="P21" i="23"/>
  <c r="P17" i="23"/>
  <c r="P13" i="23"/>
  <c r="P9" i="23"/>
  <c r="P5" i="23"/>
  <c r="P42" i="22"/>
  <c r="P38" i="22"/>
  <c r="P34" i="22"/>
  <c r="P30" i="22"/>
  <c r="P26" i="22"/>
  <c r="P22" i="22"/>
  <c r="P18" i="22"/>
  <c r="P14" i="22"/>
  <c r="P10" i="22"/>
  <c r="P6" i="22"/>
  <c r="P21" i="45"/>
  <c r="P19" i="45"/>
  <c r="P17" i="45"/>
  <c r="P15" i="45"/>
  <c r="P13" i="45"/>
  <c r="P11" i="45"/>
  <c r="P9" i="45"/>
  <c r="P7" i="45"/>
  <c r="P43" i="45"/>
  <c r="P41" i="45"/>
  <c r="P39" i="45"/>
  <c r="P37" i="45"/>
  <c r="P35" i="45"/>
  <c r="P33" i="45"/>
  <c r="P31" i="45"/>
  <c r="P29" i="45"/>
  <c r="P27" i="45"/>
  <c r="P25" i="45"/>
  <c r="P23" i="45"/>
  <c r="P4" i="33" l="1"/>
  <c r="Q9" i="28"/>
  <c r="P9" i="28" s="1"/>
  <c r="Q5" i="28"/>
  <c r="P5" i="28" s="1"/>
  <c r="P9" i="31"/>
  <c r="P4" i="34"/>
  <c r="P10" i="38"/>
  <c r="P4" i="38"/>
  <c r="P5" i="38"/>
  <c r="P8" i="52"/>
  <c r="P9" i="36"/>
  <c r="P6" i="24"/>
  <c r="P6" i="29"/>
  <c r="P9" i="25"/>
  <c r="P9" i="27"/>
  <c r="P23" i="52"/>
  <c r="P28" i="21"/>
  <c r="P19" i="52"/>
  <c r="P18" i="48"/>
  <c r="P34" i="52"/>
  <c r="P26" i="21"/>
  <c r="P37" i="52"/>
  <c r="P18" i="20"/>
  <c r="P10" i="48"/>
  <c r="P29" i="52"/>
  <c r="P25" i="52"/>
  <c r="P23" i="51"/>
  <c r="P9" i="39"/>
  <c r="P20" i="48"/>
  <c r="P8" i="3"/>
  <c r="P30" i="20"/>
  <c r="P21" i="21"/>
  <c r="P11" i="48"/>
  <c r="P41" i="48"/>
  <c r="P42" i="51"/>
  <c r="P11" i="51"/>
  <c r="P16" i="52"/>
  <c r="P42" i="52"/>
  <c r="P26" i="52"/>
  <c r="P44" i="51"/>
  <c r="P43" i="52"/>
  <c r="P28" i="51"/>
  <c r="P12" i="48"/>
  <c r="Q9" i="37"/>
  <c r="P9" i="37" s="1"/>
  <c r="P10" i="20"/>
  <c r="P19" i="48"/>
  <c r="P19" i="51"/>
  <c r="P20" i="51"/>
  <c r="P22" i="20"/>
  <c r="P32" i="52"/>
  <c r="P35" i="51"/>
  <c r="P10" i="3"/>
  <c r="P29" i="20"/>
  <c r="P27" i="48"/>
  <c r="P5" i="52"/>
  <c r="P8" i="48"/>
  <c r="P6" i="52"/>
  <c r="P5" i="3"/>
  <c r="P24" i="20"/>
  <c r="P23" i="48"/>
  <c r="P4" i="51"/>
  <c r="P8" i="51"/>
  <c r="P7" i="52"/>
  <c r="P18" i="52"/>
  <c r="P27" i="52"/>
  <c r="P26" i="51"/>
  <c r="P23" i="3"/>
  <c r="P34" i="51"/>
  <c r="P5" i="51"/>
  <c r="P10" i="52"/>
  <c r="P7" i="51"/>
  <c r="P39" i="20"/>
  <c r="P39" i="3"/>
  <c r="P44" i="20"/>
  <c r="P9" i="3"/>
  <c r="P30" i="21"/>
  <c r="P29" i="21"/>
  <c r="P9" i="48"/>
  <c r="P34" i="48"/>
  <c r="P24" i="48"/>
  <c r="P9" i="51"/>
  <c r="P36" i="48"/>
  <c r="P16" i="51"/>
  <c r="P38" i="48"/>
  <c r="P13" i="51"/>
  <c r="Q15" i="37"/>
  <c r="P15" i="37" s="1"/>
  <c r="P32" i="21"/>
  <c r="P36" i="20"/>
  <c r="P41" i="20"/>
  <c r="P6" i="20"/>
  <c r="P13" i="52"/>
  <c r="P44" i="52"/>
  <c r="P40" i="52"/>
  <c r="P4" i="52"/>
  <c r="P27" i="51"/>
  <c r="P13" i="48"/>
  <c r="P4" i="48"/>
  <c r="P12" i="52"/>
  <c r="P36" i="52"/>
  <c r="P30" i="51"/>
  <c r="P17" i="52"/>
  <c r="P37" i="48"/>
  <c r="P17" i="51"/>
  <c r="P37" i="51"/>
  <c r="P33" i="52"/>
  <c r="P14" i="52"/>
  <c r="P10" i="51"/>
  <c r="P19" i="3"/>
  <c r="P27" i="20"/>
  <c r="P33" i="48"/>
  <c r="P16" i="48"/>
  <c r="P14" i="20"/>
  <c r="P36" i="21"/>
  <c r="P6" i="48"/>
  <c r="P14" i="51"/>
  <c r="P18" i="3"/>
  <c r="P35" i="21"/>
  <c r="P29" i="48"/>
  <c r="P4" i="21"/>
  <c r="P26" i="20"/>
  <c r="P43" i="21"/>
  <c r="P23" i="21"/>
  <c r="P14" i="48"/>
  <c r="P25" i="21"/>
  <c r="P24" i="21"/>
  <c r="P40" i="51"/>
  <c r="P6" i="51"/>
  <c r="P38" i="52"/>
  <c r="P21" i="52"/>
  <c r="P27" i="21"/>
  <c r="P15" i="21"/>
  <c r="P25" i="51"/>
  <c r="P28" i="52"/>
  <c r="P40" i="20"/>
  <c r="P39" i="52"/>
  <c r="P18" i="51"/>
  <c r="P5" i="21"/>
  <c r="P42" i="20"/>
  <c r="P43" i="3"/>
  <c r="P14" i="21"/>
  <c r="P36" i="51"/>
  <c r="P11" i="3"/>
  <c r="P43" i="48"/>
  <c r="P13" i="21"/>
  <c r="P30" i="52"/>
  <c r="P31" i="52"/>
  <c r="P19" i="20"/>
  <c r="P22" i="3"/>
  <c r="P25" i="3"/>
  <c r="P20" i="20"/>
  <c r="P15" i="51"/>
  <c r="P44" i="21"/>
  <c r="P26" i="48"/>
  <c r="P30" i="3"/>
  <c r="P17" i="48"/>
  <c r="P35" i="48"/>
  <c r="P40" i="48"/>
  <c r="P33" i="21"/>
  <c r="P39" i="21"/>
  <c r="P4" i="20"/>
  <c r="P28" i="3"/>
  <c r="P11" i="20"/>
  <c r="P8" i="20"/>
  <c r="P10" i="21"/>
  <c r="P21" i="48"/>
  <c r="P19" i="21"/>
  <c r="P7" i="20"/>
  <c r="P38" i="20"/>
  <c r="P28" i="20"/>
  <c r="I9" i="42"/>
  <c r="I10" i="42"/>
  <c r="V6" i="42"/>
  <c r="V8" i="42"/>
  <c r="V10" i="42"/>
  <c r="V12" i="42"/>
  <c r="W12" i="42"/>
  <c r="AB12" i="2" s="1"/>
  <c r="V14" i="42"/>
  <c r="V16" i="42"/>
  <c r="V18" i="42"/>
  <c r="V20" i="42"/>
  <c r="V22" i="42"/>
  <c r="V24" i="42"/>
  <c r="V26" i="42"/>
  <c r="V28" i="42"/>
  <c r="V30" i="42"/>
  <c r="V32" i="42"/>
  <c r="V34" i="42"/>
  <c r="V36" i="42"/>
  <c r="V38" i="42"/>
  <c r="V40" i="42"/>
  <c r="V42" i="42"/>
  <c r="V44" i="42"/>
  <c r="V5" i="42"/>
  <c r="V7" i="42"/>
  <c r="V9" i="42"/>
  <c r="V11" i="42"/>
  <c r="V13" i="42"/>
  <c r="V15" i="42"/>
  <c r="V17" i="42"/>
  <c r="V19" i="42"/>
  <c r="V21" i="42"/>
  <c r="V23" i="42"/>
  <c r="V25" i="42"/>
  <c r="V27" i="42"/>
  <c r="V29" i="42"/>
  <c r="V31" i="42"/>
  <c r="V33" i="42"/>
  <c r="V35" i="42"/>
  <c r="V37" i="42"/>
  <c r="V39" i="42"/>
  <c r="V41" i="42"/>
  <c r="V43" i="42"/>
  <c r="W14" i="42"/>
  <c r="AB14" i="2" s="1"/>
  <c r="W16" i="42"/>
  <c r="AB16" i="2" s="1"/>
  <c r="W18" i="42"/>
  <c r="AB18" i="2" s="1"/>
  <c r="W20" i="42"/>
  <c r="AB20" i="2" s="1"/>
  <c r="W22" i="42"/>
  <c r="AB22" i="2" s="1"/>
  <c r="W24" i="42"/>
  <c r="AB24" i="2" s="1"/>
  <c r="W26" i="42"/>
  <c r="AB26" i="2" s="1"/>
  <c r="W28" i="42"/>
  <c r="AB28" i="2" s="1"/>
  <c r="W13" i="42"/>
  <c r="AB13" i="2" s="1"/>
  <c r="W15" i="42"/>
  <c r="AB15" i="2" s="1"/>
  <c r="W17" i="42"/>
  <c r="AB17" i="2" s="1"/>
  <c r="W19" i="42"/>
  <c r="AB19" i="2" s="1"/>
  <c r="W21" i="42"/>
  <c r="AB21" i="2" s="1"/>
  <c r="W23" i="42"/>
  <c r="AB23" i="2" s="1"/>
  <c r="W25" i="42"/>
  <c r="AB25" i="2" s="1"/>
  <c r="W27" i="42"/>
  <c r="AB27" i="2" s="1"/>
  <c r="X4" i="42"/>
  <c r="AC4" i="2" s="1"/>
  <c r="W4" i="42"/>
  <c r="AB4" i="2" s="1"/>
  <c r="W6" i="42"/>
  <c r="AB6" i="2" s="1"/>
  <c r="X6" i="42"/>
  <c r="AC6" i="2" s="1"/>
  <c r="W8" i="42"/>
  <c r="AB8" i="2" s="1"/>
  <c r="X8" i="42"/>
  <c r="AC8" i="2" s="1"/>
  <c r="W10" i="42"/>
  <c r="AB10" i="2" s="1"/>
  <c r="X10" i="42"/>
  <c r="AC10" i="2" s="1"/>
  <c r="X12" i="42"/>
  <c r="AC12" i="2" s="1"/>
  <c r="X14" i="42"/>
  <c r="AC14" i="2" s="1"/>
  <c r="X16" i="42"/>
  <c r="AC16" i="2" s="1"/>
  <c r="X18" i="42"/>
  <c r="AC18" i="2" s="1"/>
  <c r="X20" i="42"/>
  <c r="AC20" i="2" s="1"/>
  <c r="X22" i="42"/>
  <c r="AC22" i="2" s="1"/>
  <c r="X24" i="42"/>
  <c r="AC24" i="2" s="1"/>
  <c r="X26" i="42"/>
  <c r="AC26" i="2" s="1"/>
  <c r="X28" i="42"/>
  <c r="AC28" i="2" s="1"/>
  <c r="W30" i="42"/>
  <c r="AB30" i="2" s="1"/>
  <c r="X30" i="42"/>
  <c r="AC30" i="2" s="1"/>
  <c r="W32" i="42"/>
  <c r="AB32" i="2" s="1"/>
  <c r="X32" i="42"/>
  <c r="AC32" i="2" s="1"/>
  <c r="W34" i="42"/>
  <c r="AB34" i="2" s="1"/>
  <c r="X34" i="42"/>
  <c r="AC34" i="2" s="1"/>
  <c r="W36" i="42"/>
  <c r="AB36" i="2" s="1"/>
  <c r="X36" i="42"/>
  <c r="AC36" i="2" s="1"/>
  <c r="W38" i="42"/>
  <c r="AB38" i="2" s="1"/>
  <c r="X38" i="42"/>
  <c r="AC38" i="2" s="1"/>
  <c r="W40" i="42"/>
  <c r="AB40" i="2" s="1"/>
  <c r="X40" i="42"/>
  <c r="AC40" i="2" s="1"/>
  <c r="W42" i="42"/>
  <c r="AB42" i="2" s="1"/>
  <c r="X42" i="42"/>
  <c r="AC42" i="2" s="1"/>
  <c r="W44" i="42"/>
  <c r="AB44" i="2" s="1"/>
  <c r="X44" i="42"/>
  <c r="AC44" i="2" s="1"/>
  <c r="V4" i="42"/>
  <c r="W5" i="42"/>
  <c r="AB5" i="2" s="1"/>
  <c r="X5" i="42"/>
  <c r="AC5" i="2" s="1"/>
  <c r="W7" i="42"/>
  <c r="AB7" i="2" s="1"/>
  <c r="X7" i="42"/>
  <c r="AC7" i="2" s="1"/>
  <c r="W9" i="42"/>
  <c r="AB9" i="2" s="1"/>
  <c r="X9" i="42"/>
  <c r="AC9" i="2" s="1"/>
  <c r="W11" i="42"/>
  <c r="AB11" i="2" s="1"/>
  <c r="X11" i="42"/>
  <c r="AC11" i="2" s="1"/>
  <c r="X13" i="42"/>
  <c r="AC13" i="2" s="1"/>
  <c r="X15" i="42"/>
  <c r="AC15" i="2" s="1"/>
  <c r="X17" i="42"/>
  <c r="AC17" i="2" s="1"/>
  <c r="X19" i="42"/>
  <c r="AC19" i="2" s="1"/>
  <c r="X21" i="42"/>
  <c r="AC21" i="2" s="1"/>
  <c r="X23" i="42"/>
  <c r="AC23" i="2" s="1"/>
  <c r="X25" i="42"/>
  <c r="AC25" i="2" s="1"/>
  <c r="X27" i="42"/>
  <c r="AC27" i="2" s="1"/>
  <c r="W29" i="42"/>
  <c r="AB29" i="2" s="1"/>
  <c r="X29" i="42"/>
  <c r="AC29" i="2" s="1"/>
  <c r="W31" i="42"/>
  <c r="AB31" i="2" s="1"/>
  <c r="X31" i="42"/>
  <c r="AC31" i="2" s="1"/>
  <c r="W33" i="42"/>
  <c r="AB33" i="2" s="1"/>
  <c r="X33" i="42"/>
  <c r="AC33" i="2" s="1"/>
  <c r="W35" i="42"/>
  <c r="AB35" i="2" s="1"/>
  <c r="X35" i="42"/>
  <c r="AC35" i="2" s="1"/>
  <c r="W37" i="42"/>
  <c r="AB37" i="2" s="1"/>
  <c r="X37" i="42"/>
  <c r="AC37" i="2" s="1"/>
  <c r="W39" i="42"/>
  <c r="AB39" i="2" s="1"/>
  <c r="X39" i="42"/>
  <c r="AC39" i="2" s="1"/>
  <c r="W41" i="42"/>
  <c r="AB41" i="2" s="1"/>
  <c r="X41" i="42"/>
  <c r="AC41" i="2" s="1"/>
  <c r="W43" i="42"/>
  <c r="AB43" i="2" s="1"/>
  <c r="X43" i="42"/>
  <c r="AC43" i="2" s="1"/>
  <c r="P33" i="20"/>
  <c r="P31" i="3"/>
  <c r="P6" i="3"/>
  <c r="P16" i="21"/>
  <c r="P8" i="21"/>
  <c r="P34" i="21"/>
  <c r="I10" i="33"/>
  <c r="R10" i="33"/>
  <c r="P10" i="33" s="1"/>
  <c r="P16" i="3"/>
  <c r="P43" i="20"/>
  <c r="P17" i="3"/>
  <c r="P37" i="3"/>
  <c r="P7" i="3"/>
  <c r="P29" i="3"/>
  <c r="P36" i="3"/>
  <c r="P25" i="20"/>
  <c r="P13" i="20"/>
  <c r="P34" i="3"/>
  <c r="P20" i="3"/>
  <c r="P38" i="3"/>
  <c r="P27" i="3"/>
  <c r="P18" i="21"/>
  <c r="P20" i="21"/>
  <c r="P42" i="3"/>
  <c r="P24" i="3"/>
  <c r="P14" i="3"/>
  <c r="P37" i="20"/>
  <c r="P9" i="20"/>
  <c r="P33" i="3"/>
  <c r="P5" i="20"/>
  <c r="P21" i="3"/>
  <c r="P13" i="3"/>
  <c r="P35" i="20"/>
  <c r="P15" i="3"/>
  <c r="P21" i="20"/>
  <c r="P41" i="3"/>
  <c r="P40" i="3"/>
  <c r="P26" i="3"/>
  <c r="P4" i="3"/>
  <c r="P44" i="3"/>
  <c r="P12" i="3"/>
  <c r="P35" i="3"/>
  <c r="P23" i="20"/>
  <c r="P15" i="20"/>
  <c r="R11" i="33" l="1"/>
  <c r="P11" i="33" s="1"/>
  <c r="R6" i="33"/>
  <c r="P6" i="33" s="1"/>
  <c r="R9" i="33"/>
  <c r="P9" i="33" s="1"/>
  <c r="R14" i="33"/>
  <c r="P14" i="33" s="1"/>
  <c r="V6" i="46"/>
  <c r="V10" i="46"/>
  <c r="V14" i="46"/>
  <c r="V18" i="46"/>
  <c r="V22" i="46"/>
  <c r="V26" i="46"/>
  <c r="V30" i="46"/>
  <c r="V34" i="46"/>
  <c r="V38" i="46"/>
  <c r="V42" i="46"/>
  <c r="V5" i="46"/>
  <c r="V9" i="46"/>
  <c r="V13" i="46"/>
  <c r="V17" i="46"/>
  <c r="V21" i="46"/>
  <c r="V25" i="46"/>
  <c r="V29" i="46"/>
  <c r="V33" i="46"/>
  <c r="V37" i="46"/>
  <c r="V41" i="46"/>
  <c r="V4" i="46"/>
  <c r="V8" i="46"/>
  <c r="V12" i="46"/>
  <c r="V16" i="46"/>
  <c r="V20" i="46"/>
  <c r="V24" i="46"/>
  <c r="V28" i="46"/>
  <c r="V32" i="46"/>
  <c r="V36" i="46"/>
  <c r="V40" i="46"/>
  <c r="V44" i="46"/>
  <c r="V7" i="46"/>
  <c r="V11" i="46"/>
  <c r="V15" i="46"/>
  <c r="V19" i="46"/>
  <c r="V23" i="46"/>
  <c r="V27" i="46"/>
  <c r="V31" i="46"/>
  <c r="V35" i="46"/>
  <c r="V39" i="46"/>
  <c r="V43" i="46"/>
  <c r="R4" i="46"/>
  <c r="R7" i="46"/>
  <c r="R9" i="46"/>
  <c r="R12" i="46"/>
  <c r="R15" i="46"/>
  <c r="R17" i="46"/>
  <c r="R20" i="46"/>
  <c r="R23" i="46"/>
  <c r="R25" i="46"/>
  <c r="R28" i="46"/>
  <c r="R31" i="46"/>
  <c r="R33" i="46"/>
  <c r="R36" i="46"/>
  <c r="R39" i="46"/>
  <c r="R41" i="46"/>
  <c r="R8" i="46"/>
  <c r="R13" i="46"/>
  <c r="R19" i="46"/>
  <c r="R24" i="46"/>
  <c r="R29" i="46"/>
  <c r="R35" i="46"/>
  <c r="R40" i="46"/>
  <c r="R42" i="46"/>
  <c r="R34" i="46"/>
  <c r="R26" i="46"/>
  <c r="R18" i="46"/>
  <c r="R10" i="46"/>
  <c r="R44" i="46"/>
  <c r="R38" i="46"/>
  <c r="R30" i="46"/>
  <c r="R22" i="46"/>
  <c r="R14" i="46"/>
  <c r="V9" i="47"/>
  <c r="V10" i="47"/>
  <c r="V40" i="47"/>
  <c r="V16" i="47"/>
  <c r="V20" i="47"/>
  <c r="V22" i="47"/>
  <c r="V24" i="47"/>
  <c r="V26" i="47"/>
  <c r="V30" i="47"/>
  <c r="V38" i="47"/>
  <c r="V32" i="47"/>
  <c r="V6" i="47"/>
  <c r="V42" i="47"/>
  <c r="V28" i="47"/>
  <c r="V43" i="47"/>
  <c r="V41" i="47"/>
  <c r="V39" i="47"/>
  <c r="V37" i="47"/>
  <c r="AA37" i="2" s="1"/>
  <c r="V35" i="47"/>
  <c r="V33" i="47"/>
  <c r="V31" i="47"/>
  <c r="AA31" i="2" s="1"/>
  <c r="V29" i="47"/>
  <c r="V27" i="47"/>
  <c r="V25" i="47"/>
  <c r="V23" i="47"/>
  <c r="V21" i="47"/>
  <c r="V19" i="47"/>
  <c r="V17" i="47"/>
  <c r="V15" i="47"/>
  <c r="V13" i="47"/>
  <c r="V11" i="47"/>
  <c r="V8" i="47"/>
  <c r="V7" i="47"/>
  <c r="V4" i="47"/>
  <c r="V5" i="47"/>
  <c r="V34" i="47"/>
  <c r="V14" i="47"/>
  <c r="V44" i="47"/>
  <c r="AA44" i="2" s="1"/>
  <c r="V36" i="47"/>
  <c r="V18" i="47"/>
  <c r="V12" i="47"/>
  <c r="R5" i="46"/>
  <c r="R16" i="46"/>
  <c r="R27" i="46"/>
  <c r="R37" i="46"/>
  <c r="R11" i="46"/>
  <c r="R21" i="46"/>
  <c r="R32" i="46"/>
  <c r="R43" i="46"/>
  <c r="R6" i="46"/>
  <c r="R20" i="47"/>
  <c r="R17" i="47"/>
  <c r="R32" i="47"/>
  <c r="R36" i="47"/>
  <c r="R37" i="47"/>
  <c r="R5" i="47"/>
  <c r="R27" i="47"/>
  <c r="R40" i="47"/>
  <c r="R29" i="47"/>
  <c r="R38" i="47"/>
  <c r="R15" i="47"/>
  <c r="W15" i="2" s="1"/>
  <c r="R41" i="47"/>
  <c r="R26" i="47"/>
  <c r="R12" i="47"/>
  <c r="R31" i="47"/>
  <c r="R6" i="47"/>
  <c r="R13" i="47"/>
  <c r="R22" i="47"/>
  <c r="R19" i="47"/>
  <c r="R24" i="47"/>
  <c r="R30" i="47"/>
  <c r="R43" i="47"/>
  <c r="R18" i="47"/>
  <c r="R34" i="47"/>
  <c r="R9" i="47"/>
  <c r="R25" i="47"/>
  <c r="R14" i="47"/>
  <c r="R7" i="47"/>
  <c r="R39" i="47"/>
  <c r="R28" i="47"/>
  <c r="R16" i="47"/>
  <c r="R44" i="47"/>
  <c r="R21" i="47"/>
  <c r="R8" i="47"/>
  <c r="R42" i="47"/>
  <c r="R33" i="47"/>
  <c r="R11" i="47"/>
  <c r="R23" i="47"/>
  <c r="W23" i="2" s="1"/>
  <c r="R10" i="47"/>
  <c r="R35" i="47"/>
  <c r="R4" i="47"/>
  <c r="W7" i="2" l="1"/>
  <c r="AA32" i="2"/>
  <c r="AA28" i="2"/>
  <c r="W12" i="2"/>
  <c r="AA15" i="2"/>
  <c r="AA42" i="2"/>
  <c r="W20" i="2"/>
  <c r="W8" i="2"/>
  <c r="W21" i="2"/>
  <c r="W40" i="2"/>
  <c r="AA21" i="2"/>
  <c r="AA6" i="2"/>
  <c r="W13" i="2"/>
  <c r="W26" i="2"/>
  <c r="AA24" i="2"/>
  <c r="AA40" i="2"/>
  <c r="W33" i="2"/>
  <c r="W44" i="2"/>
  <c r="W34" i="2"/>
  <c r="AA4" i="2"/>
  <c r="AA13" i="2"/>
  <c r="AA29" i="2"/>
  <c r="AA38" i="2"/>
  <c r="AA22" i="2"/>
  <c r="W4" i="2"/>
  <c r="W6" i="2"/>
  <c r="W9" i="2"/>
  <c r="W10" i="2"/>
  <c r="W31" i="2"/>
  <c r="AA7" i="2"/>
  <c r="W42" i="2"/>
  <c r="W28" i="2"/>
  <c r="W37" i="2"/>
  <c r="W17" i="2"/>
  <c r="W16" i="2"/>
  <c r="AA23" i="2"/>
  <c r="AA39" i="2"/>
  <c r="AA9" i="2"/>
  <c r="W5" i="2"/>
  <c r="W11" i="2"/>
  <c r="W39" i="2"/>
  <c r="W14" i="2"/>
  <c r="W18" i="2"/>
  <c r="W30" i="2"/>
  <c r="W19" i="2"/>
  <c r="W29" i="2"/>
  <c r="AA12" i="2"/>
  <c r="AA36" i="2"/>
  <c r="AA14" i="2"/>
  <c r="AA5" i="2"/>
  <c r="AA11" i="2"/>
  <c r="AA19" i="2"/>
  <c r="AA27" i="2"/>
  <c r="AA35" i="2"/>
  <c r="AA43" i="2"/>
  <c r="AA30" i="2"/>
  <c r="AA20" i="2"/>
  <c r="W27" i="2"/>
  <c r="W32" i="2"/>
  <c r="W35" i="2"/>
  <c r="W25" i="2"/>
  <c r="W24" i="2"/>
  <c r="W22" i="2"/>
  <c r="W43" i="2"/>
  <c r="W41" i="2"/>
  <c r="W38" i="2"/>
  <c r="W36" i="2"/>
  <c r="AA18" i="2"/>
  <c r="AA34" i="2"/>
  <c r="AA8" i="2"/>
  <c r="AA17" i="2"/>
  <c r="AA25" i="2"/>
  <c r="AA33" i="2"/>
  <c r="AA41" i="2"/>
  <c r="AA26" i="2"/>
  <c r="AA16" i="2"/>
  <c r="AA10" i="2"/>
  <c r="S6" i="46"/>
  <c r="S10" i="46"/>
  <c r="S14" i="46"/>
  <c r="S18" i="46"/>
  <c r="S22" i="46"/>
  <c r="S26" i="46"/>
  <c r="S30" i="46"/>
  <c r="S34" i="46"/>
  <c r="S38" i="46"/>
  <c r="S42" i="46"/>
  <c r="S5" i="46"/>
  <c r="S9" i="46"/>
  <c r="S13" i="46"/>
  <c r="S17" i="46"/>
  <c r="S21" i="46"/>
  <c r="S25" i="46"/>
  <c r="S29" i="46"/>
  <c r="S33" i="46"/>
  <c r="S37" i="46"/>
  <c r="S41" i="46"/>
  <c r="S4" i="46"/>
  <c r="S8" i="46"/>
  <c r="S12" i="46"/>
  <c r="S16" i="46"/>
  <c r="S20" i="46"/>
  <c r="S24" i="46"/>
  <c r="S28" i="46"/>
  <c r="S32" i="46"/>
  <c r="S36" i="46"/>
  <c r="S40" i="46"/>
  <c r="S44" i="46"/>
  <c r="S7" i="46"/>
  <c r="S11" i="46"/>
  <c r="S15" i="46"/>
  <c r="S19" i="46"/>
  <c r="S23" i="46"/>
  <c r="S27" i="46"/>
  <c r="S31" i="46"/>
  <c r="S35" i="46"/>
  <c r="S39" i="46"/>
  <c r="S43" i="46"/>
  <c r="S6" i="55"/>
  <c r="S10" i="55"/>
  <c r="S14" i="55"/>
  <c r="S18" i="55"/>
  <c r="S22" i="55"/>
  <c r="S26" i="55"/>
  <c r="S30" i="55"/>
  <c r="S34" i="55"/>
  <c r="S38" i="55"/>
  <c r="S42" i="55"/>
  <c r="S5" i="55"/>
  <c r="S9" i="55"/>
  <c r="S13" i="55"/>
  <c r="S17" i="55"/>
  <c r="S21" i="55"/>
  <c r="S25" i="55"/>
  <c r="S29" i="55"/>
  <c r="S33" i="55"/>
  <c r="S37" i="55"/>
  <c r="S41" i="55"/>
  <c r="S4" i="55"/>
  <c r="S8" i="55"/>
  <c r="S12" i="55"/>
  <c r="S16" i="55"/>
  <c r="S20" i="55"/>
  <c r="S24" i="55"/>
  <c r="S28" i="55"/>
  <c r="S32" i="55"/>
  <c r="S36" i="55"/>
  <c r="S40" i="55"/>
  <c r="S44" i="55"/>
  <c r="S7" i="55"/>
  <c r="S11" i="55"/>
  <c r="S15" i="55"/>
  <c r="S19" i="55"/>
  <c r="S23" i="55"/>
  <c r="S27" i="55"/>
  <c r="S31" i="55"/>
  <c r="S35" i="55"/>
  <c r="S39" i="55"/>
  <c r="S43" i="55"/>
  <c r="Q15" i="55"/>
  <c r="P15" i="55" s="1"/>
  <c r="Q7" i="55"/>
  <c r="P7" i="55" s="1"/>
  <c r="Q42" i="55"/>
  <c r="P42" i="55" s="1"/>
  <c r="Q34" i="55"/>
  <c r="P34" i="55" s="1"/>
  <c r="Q26" i="55"/>
  <c r="P26" i="55" s="1"/>
  <c r="Q18" i="55"/>
  <c r="P18" i="55" s="1"/>
  <c r="Q44" i="55"/>
  <c r="P44" i="55" s="1"/>
  <c r="Q20" i="55"/>
  <c r="P20" i="55" s="1"/>
  <c r="S18" i="47"/>
  <c r="S8" i="47"/>
  <c r="Q11" i="55"/>
  <c r="P11" i="55" s="1"/>
  <c r="Q38" i="55"/>
  <c r="P38" i="55" s="1"/>
  <c r="Q30" i="55"/>
  <c r="P30" i="55" s="1"/>
  <c r="Q22" i="55"/>
  <c r="P22" i="55" s="1"/>
  <c r="Q40" i="55"/>
  <c r="P40" i="55" s="1"/>
  <c r="Q32" i="55"/>
  <c r="P32" i="55" s="1"/>
  <c r="Q24" i="55"/>
  <c r="P24" i="55" s="1"/>
  <c r="Q36" i="55"/>
  <c r="P36" i="55" s="1"/>
  <c r="Q32" i="46"/>
  <c r="P32" i="46" s="1"/>
  <c r="Q27" i="46"/>
  <c r="P27" i="46" s="1"/>
  <c r="Q14" i="46"/>
  <c r="P14" i="46" s="1"/>
  <c r="Q44" i="46"/>
  <c r="P44" i="46" s="1"/>
  <c r="Q34" i="46"/>
  <c r="P34" i="46" s="1"/>
  <c r="Q29" i="46"/>
  <c r="P29" i="46" s="1"/>
  <c r="Q8" i="46"/>
  <c r="P8" i="46" s="1"/>
  <c r="Q33" i="46"/>
  <c r="P33" i="46" s="1"/>
  <c r="Q23" i="46"/>
  <c r="P23" i="46" s="1"/>
  <c r="Q12" i="46"/>
  <c r="P12" i="46" s="1"/>
  <c r="Q43" i="46"/>
  <c r="P43" i="46" s="1"/>
  <c r="Q37" i="46"/>
  <c r="P37" i="46" s="1"/>
  <c r="Q22" i="46"/>
  <c r="P22" i="46" s="1"/>
  <c r="Q10" i="46"/>
  <c r="P10" i="46" s="1"/>
  <c r="Q42" i="46"/>
  <c r="P42" i="46" s="1"/>
  <c r="Q24" i="46"/>
  <c r="P24" i="46" s="1"/>
  <c r="Q41" i="46"/>
  <c r="P41" i="46" s="1"/>
  <c r="Q31" i="46"/>
  <c r="P31" i="46" s="1"/>
  <c r="Q9" i="46"/>
  <c r="P9" i="46" s="1"/>
  <c r="Q6" i="46"/>
  <c r="P6" i="46" s="1"/>
  <c r="Q11" i="46"/>
  <c r="P11" i="46" s="1"/>
  <c r="Q5" i="46"/>
  <c r="P5" i="46" s="1"/>
  <c r="Q30" i="46"/>
  <c r="P30" i="46" s="1"/>
  <c r="Q18" i="46"/>
  <c r="P18" i="46" s="1"/>
  <c r="Q40" i="46"/>
  <c r="P40" i="46" s="1"/>
  <c r="Q19" i="46"/>
  <c r="P19" i="46" s="1"/>
  <c r="Q39" i="46"/>
  <c r="P39" i="46" s="1"/>
  <c r="Q28" i="46"/>
  <c r="P28" i="46" s="1"/>
  <c r="Q17" i="46"/>
  <c r="P17" i="46" s="1"/>
  <c r="Q7" i="46"/>
  <c r="P7" i="46" s="1"/>
  <c r="Q21" i="46"/>
  <c r="P21" i="46" s="1"/>
  <c r="Q16" i="46"/>
  <c r="P16" i="46" s="1"/>
  <c r="Q38" i="46"/>
  <c r="P38" i="46" s="1"/>
  <c r="Q26" i="46"/>
  <c r="P26" i="46" s="1"/>
  <c r="Q35" i="46"/>
  <c r="P35" i="46" s="1"/>
  <c r="Q13" i="46"/>
  <c r="P13" i="46" s="1"/>
  <c r="Q36" i="46"/>
  <c r="P36" i="46" s="1"/>
  <c r="Q25" i="46"/>
  <c r="P25" i="46" s="1"/>
  <c r="Q15" i="46"/>
  <c r="P15" i="46" s="1"/>
  <c r="Q4" i="46"/>
  <c r="P4" i="46" s="1"/>
  <c r="Q19" i="55"/>
  <c r="P19" i="55" s="1"/>
  <c r="Q35" i="55"/>
  <c r="P35" i="55" s="1"/>
  <c r="Q6" i="55"/>
  <c r="P6" i="55" s="1"/>
  <c r="Q12" i="55"/>
  <c r="P12" i="55" s="1"/>
  <c r="Q17" i="55"/>
  <c r="P17" i="55" s="1"/>
  <c r="Q29" i="55"/>
  <c r="P29" i="55" s="1"/>
  <c r="Q23" i="55"/>
  <c r="P23" i="55" s="1"/>
  <c r="Q31" i="55"/>
  <c r="P31" i="55" s="1"/>
  <c r="Q39" i="55"/>
  <c r="P39" i="55" s="1"/>
  <c r="Q5" i="55"/>
  <c r="P5" i="55" s="1"/>
  <c r="Q8" i="55"/>
  <c r="P8" i="55" s="1"/>
  <c r="Q10" i="55"/>
  <c r="P10" i="55" s="1"/>
  <c r="Q13" i="55"/>
  <c r="P13" i="55" s="1"/>
  <c r="Q16" i="55"/>
  <c r="P16" i="55" s="1"/>
  <c r="Q25" i="55"/>
  <c r="P25" i="55" s="1"/>
  <c r="Q33" i="55"/>
  <c r="P33" i="55" s="1"/>
  <c r="Q41" i="55"/>
  <c r="P41" i="55" s="1"/>
  <c r="Q27" i="55"/>
  <c r="P27" i="55" s="1"/>
  <c r="Q43" i="55"/>
  <c r="P43" i="55" s="1"/>
  <c r="Q4" i="55"/>
  <c r="P4" i="55" s="1"/>
  <c r="Q9" i="55"/>
  <c r="P9" i="55" s="1"/>
  <c r="Q14" i="55"/>
  <c r="P14" i="55" s="1"/>
  <c r="Q21" i="55"/>
  <c r="P21" i="55" s="1"/>
  <c r="Q37" i="55"/>
  <c r="P37" i="55" s="1"/>
  <c r="S22" i="47"/>
  <c r="Q28" i="55"/>
  <c r="P28" i="55" s="1"/>
  <c r="S40" i="47"/>
  <c r="S35" i="47"/>
  <c r="S43" i="47"/>
  <c r="S13" i="47"/>
  <c r="S26" i="47"/>
  <c r="S37" i="47"/>
  <c r="S44" i="47"/>
  <c r="S31" i="47"/>
  <c r="S34" i="47"/>
  <c r="S16" i="47"/>
  <c r="S21" i="47"/>
  <c r="S36" i="47"/>
  <c r="S7" i="47"/>
  <c r="S17" i="47"/>
  <c r="S27" i="47"/>
  <c r="S10" i="47"/>
  <c r="S6" i="47"/>
  <c r="S33" i="47"/>
  <c r="S30" i="47"/>
  <c r="S42" i="47"/>
  <c r="S23" i="47"/>
  <c r="S25" i="47"/>
  <c r="S41" i="47"/>
  <c r="S9" i="47"/>
  <c r="S19" i="47"/>
  <c r="S15" i="47"/>
  <c r="S11" i="47"/>
  <c r="S5" i="47"/>
  <c r="S20" i="47"/>
  <c r="Q20" i="46"/>
  <c r="P20" i="46" s="1"/>
  <c r="Q8" i="47"/>
  <c r="Q7" i="47"/>
  <c r="Q12" i="47"/>
  <c r="Q35" i="47"/>
  <c r="Q11" i="47"/>
  <c r="Q44" i="47"/>
  <c r="Q42" i="47"/>
  <c r="Q43" i="47"/>
  <c r="Q38" i="47"/>
  <c r="Q25" i="47"/>
  <c r="Q41" i="47"/>
  <c r="Q5" i="47"/>
  <c r="Q18" i="47"/>
  <c r="Q31" i="47"/>
  <c r="Q32" i="47"/>
  <c r="Q33" i="47"/>
  <c r="T33" i="2" s="1"/>
  <c r="Q19" i="47"/>
  <c r="Q6" i="47"/>
  <c r="Q23" i="47"/>
  <c r="Q14" i="47"/>
  <c r="Q39" i="47"/>
  <c r="Q9" i="47"/>
  <c r="Q34" i="47"/>
  <c r="Q26" i="47"/>
  <c r="S12" i="47"/>
  <c r="S24" i="47"/>
  <c r="S28" i="47"/>
  <c r="S4" i="47"/>
  <c r="S14" i="47"/>
  <c r="S39" i="47"/>
  <c r="S32" i="47"/>
  <c r="S29" i="47"/>
  <c r="S38" i="47"/>
  <c r="Q22" i="47"/>
  <c r="Q27" i="47"/>
  <c r="Q21" i="47"/>
  <c r="Q30" i="47"/>
  <c r="Q28" i="47"/>
  <c r="Q37" i="47"/>
  <c r="Q10" i="47"/>
  <c r="Q16" i="47"/>
  <c r="Q24" i="47"/>
  <c r="Q40" i="47"/>
  <c r="Q17" i="47"/>
  <c r="Q15" i="47"/>
  <c r="Q36" i="47"/>
  <c r="Q13" i="47"/>
  <c r="Q29" i="47"/>
  <c r="Q20" i="47"/>
  <c r="Q4" i="47"/>
  <c r="T7" i="2" l="1"/>
  <c r="T11" i="2"/>
  <c r="T4" i="2"/>
  <c r="T28" i="2"/>
  <c r="T31" i="2"/>
  <c r="Q31" i="2" s="1"/>
  <c r="T15" i="2"/>
  <c r="T39" i="2"/>
  <c r="T8" i="2"/>
  <c r="Q8" i="2" s="1"/>
  <c r="T30" i="2"/>
  <c r="T29" i="2"/>
  <c r="Q29" i="2" s="1"/>
  <c r="T10" i="2"/>
  <c r="Q10" i="2" s="1"/>
  <c r="T40" i="2"/>
  <c r="T23" i="2"/>
  <c r="T41" i="2"/>
  <c r="T42" i="2"/>
  <c r="T5" i="2"/>
  <c r="T36" i="2"/>
  <c r="T17" i="2"/>
  <c r="T24" i="2"/>
  <c r="T22" i="2"/>
  <c r="X29" i="2"/>
  <c r="X39" i="2"/>
  <c r="X4" i="2"/>
  <c r="X24" i="2"/>
  <c r="X5" i="2"/>
  <c r="T20" i="2"/>
  <c r="T13" i="2"/>
  <c r="T16" i="2"/>
  <c r="T37" i="2"/>
  <c r="T27" i="2"/>
  <c r="Q27" i="2" s="1"/>
  <c r="X38" i="2"/>
  <c r="X32" i="2"/>
  <c r="X28" i="2"/>
  <c r="X12" i="2"/>
  <c r="T34" i="2"/>
  <c r="T19" i="2"/>
  <c r="T32" i="2"/>
  <c r="T18" i="2"/>
  <c r="T38" i="2"/>
  <c r="T12" i="2"/>
  <c r="X20" i="2"/>
  <c r="X11" i="2"/>
  <c r="X19" i="2"/>
  <c r="X41" i="2"/>
  <c r="X23" i="2"/>
  <c r="X30" i="2"/>
  <c r="X6" i="2"/>
  <c r="X27" i="2"/>
  <c r="X7" i="2"/>
  <c r="X21" i="2"/>
  <c r="X34" i="2"/>
  <c r="X44" i="2"/>
  <c r="X26" i="2"/>
  <c r="X43" i="2"/>
  <c r="X40" i="2"/>
  <c r="X22" i="2"/>
  <c r="X18" i="2"/>
  <c r="X14" i="2"/>
  <c r="T21" i="2"/>
  <c r="T26" i="2"/>
  <c r="T9" i="2"/>
  <c r="Q9" i="2" s="1"/>
  <c r="T14" i="2"/>
  <c r="Q14" i="2" s="1"/>
  <c r="T6" i="2"/>
  <c r="Q6" i="2" s="1"/>
  <c r="T25" i="2"/>
  <c r="T43" i="2"/>
  <c r="T44" i="2"/>
  <c r="T35" i="2"/>
  <c r="X15" i="2"/>
  <c r="X9" i="2"/>
  <c r="X25" i="2"/>
  <c r="X42" i="2"/>
  <c r="X33" i="2"/>
  <c r="X10" i="2"/>
  <c r="X17" i="2"/>
  <c r="X36" i="2"/>
  <c r="X16" i="2"/>
  <c r="X31" i="2"/>
  <c r="X37" i="2"/>
  <c r="X13" i="2"/>
  <c r="X35" i="2"/>
  <c r="X8" i="2"/>
  <c r="P13" i="47"/>
  <c r="P40" i="47"/>
  <c r="P37" i="47"/>
  <c r="P27" i="47"/>
  <c r="P34" i="47"/>
  <c r="P39" i="47"/>
  <c r="P23" i="47"/>
  <c r="P19" i="47"/>
  <c r="P32" i="47"/>
  <c r="P38" i="47"/>
  <c r="P42" i="47"/>
  <c r="P20" i="47"/>
  <c r="P15" i="47"/>
  <c r="P16" i="47"/>
  <c r="P30" i="47"/>
  <c r="P4" i="47"/>
  <c r="P29" i="47"/>
  <c r="P36" i="47"/>
  <c r="P17" i="47"/>
  <c r="P24" i="47"/>
  <c r="P10" i="47"/>
  <c r="P28" i="47"/>
  <c r="P21" i="47"/>
  <c r="P22" i="47"/>
  <c r="P26" i="47"/>
  <c r="P9" i="47"/>
  <c r="P14" i="47"/>
  <c r="P6" i="47"/>
  <c r="P33" i="47"/>
  <c r="P31" i="47"/>
  <c r="P5" i="47"/>
  <c r="P35" i="47"/>
  <c r="P7" i="47"/>
  <c r="P11" i="47"/>
  <c r="P43" i="47"/>
  <c r="P18" i="47"/>
  <c r="P8" i="47"/>
  <c r="P25" i="47"/>
  <c r="P41" i="47"/>
  <c r="P12" i="47"/>
  <c r="P44" i="47"/>
  <c r="Q13" i="2" l="1"/>
  <c r="Q33" i="2"/>
  <c r="Q26" i="2"/>
  <c r="Q21" i="2"/>
  <c r="Q17" i="2"/>
  <c r="Q30" i="2"/>
  <c r="Q16" i="2"/>
  <c r="Q15" i="2"/>
  <c r="Q20" i="2"/>
  <c r="Q32" i="2"/>
  <c r="Q23" i="2"/>
  <c r="Q34" i="2"/>
  <c r="Q19" i="2"/>
  <c r="Q39" i="2"/>
  <c r="Q22" i="2"/>
  <c r="Q28" i="2"/>
  <c r="Q24" i="2"/>
  <c r="Q36" i="2"/>
  <c r="Q4" i="2"/>
  <c r="Q12" i="2"/>
  <c r="Q43" i="2"/>
  <c r="Q18" i="2"/>
  <c r="Q11" i="2"/>
  <c r="Q37" i="2"/>
  <c r="Q40" i="2"/>
  <c r="Q44" i="2"/>
  <c r="Q25" i="2"/>
  <c r="Q41" i="2"/>
  <c r="S7" i="2"/>
  <c r="AG7" i="2" s="1"/>
  <c r="Q7" i="2"/>
  <c r="S42" i="2"/>
  <c r="AG42" i="2" s="1"/>
  <c r="Q42" i="2"/>
  <c r="S5" i="2"/>
  <c r="AG5" i="2" s="1"/>
  <c r="Q5" i="2"/>
  <c r="S35" i="2"/>
  <c r="AG35" i="2" s="1"/>
  <c r="Q35" i="2"/>
  <c r="S38" i="2"/>
  <c r="AG38" i="2" s="1"/>
  <c r="Q38" i="2"/>
  <c r="S44" i="2"/>
  <c r="AG44" i="2" s="1"/>
  <c r="S43" i="2"/>
  <c r="AG43" i="2" s="1"/>
  <c r="S25" i="2"/>
  <c r="AG25" i="2" s="1"/>
  <c r="S6" i="2"/>
  <c r="AG6" i="2" s="1"/>
  <c r="S14" i="2"/>
  <c r="AG14" i="2" s="1"/>
  <c r="S9" i="2"/>
  <c r="AG9" i="2" s="1"/>
  <c r="S37" i="2"/>
  <c r="AG37" i="2" s="1"/>
  <c r="S15" i="2"/>
  <c r="AG15" i="2" s="1"/>
  <c r="S13" i="2"/>
  <c r="AG13" i="2" s="1"/>
  <c r="S20" i="2"/>
  <c r="AG20" i="2" s="1"/>
  <c r="S8" i="2"/>
  <c r="AG8" i="2" s="1"/>
  <c r="S12" i="2"/>
  <c r="AG12" i="2" s="1"/>
  <c r="S11" i="2"/>
  <c r="AG11" i="2" s="1"/>
  <c r="S41" i="2"/>
  <c r="AG41" i="2" s="1"/>
  <c r="S18" i="2"/>
  <c r="AG18" i="2" s="1"/>
  <c r="S32" i="2"/>
  <c r="AG32" i="2" s="1"/>
  <c r="S19" i="2"/>
  <c r="AG19" i="2" s="1"/>
  <c r="S39" i="2"/>
  <c r="AG39" i="2" s="1"/>
  <c r="S34" i="2"/>
  <c r="AG34" i="2" s="1"/>
  <c r="S28" i="2"/>
  <c r="AG28" i="2" s="1"/>
  <c r="S24" i="2"/>
  <c r="AG24" i="2" s="1"/>
  <c r="S17" i="2"/>
  <c r="AG17" i="2" s="1"/>
  <c r="S36" i="2"/>
  <c r="AG36" i="2" s="1"/>
  <c r="S31" i="2"/>
  <c r="AG31" i="2" s="1"/>
  <c r="S33" i="2"/>
  <c r="AG33" i="2" s="1"/>
  <c r="S26" i="2"/>
  <c r="AG26" i="2" s="1"/>
  <c r="S27" i="2"/>
  <c r="AG27" i="2" s="1"/>
  <c r="S30" i="2"/>
  <c r="AG30" i="2" s="1"/>
  <c r="S16" i="2"/>
  <c r="AG16" i="2" s="1"/>
  <c r="S40" i="2"/>
  <c r="AG40" i="2" s="1"/>
  <c r="S23" i="2"/>
  <c r="AG23" i="2" s="1"/>
  <c r="S22" i="2"/>
  <c r="AG22" i="2" s="1"/>
  <c r="S21" i="2"/>
  <c r="AG21" i="2" s="1"/>
  <c r="S10" i="2"/>
  <c r="AG10" i="2" s="1"/>
  <c r="S29" i="2"/>
  <c r="AG29" i="2" s="1"/>
  <c r="S4" i="2"/>
  <c r="AG4" i="2" s="1"/>
  <c r="R29" i="2" l="1"/>
  <c r="R23" i="2"/>
  <c r="R27" i="2"/>
  <c r="R4" i="2"/>
  <c r="R10" i="2"/>
  <c r="R22" i="2"/>
  <c r="R40" i="2"/>
  <c r="R30" i="2"/>
  <c r="R26" i="2"/>
  <c r="R31" i="2"/>
  <c r="R17" i="2"/>
  <c r="R28" i="2"/>
  <c r="R39" i="2"/>
  <c r="R32" i="2"/>
  <c r="R41" i="2"/>
  <c r="R12" i="2"/>
  <c r="R20" i="2"/>
  <c r="R15" i="2"/>
  <c r="R9" i="2"/>
  <c r="R6" i="2"/>
  <c r="R43" i="2"/>
  <c r="R21" i="2"/>
  <c r="R16" i="2"/>
  <c r="R33" i="2"/>
  <c r="R36" i="2"/>
  <c r="R24" i="2"/>
  <c r="R34" i="2"/>
  <c r="R19" i="2"/>
  <c r="R18" i="2"/>
  <c r="R11" i="2"/>
  <c r="R8" i="2"/>
  <c r="R13" i="2"/>
  <c r="R37" i="2"/>
  <c r="R14" i="2"/>
  <c r="R25" i="2"/>
  <c r="R44" i="2"/>
  <c r="R38" i="2"/>
  <c r="R35" i="2"/>
  <c r="R5" i="2"/>
  <c r="R42" i="2"/>
  <c r="R7" i="2"/>
  <c r="V24" i="2"/>
  <c r="AH24" i="2" s="1"/>
  <c r="V34" i="2"/>
  <c r="AH34" i="2" s="1"/>
  <c r="V12" i="2"/>
  <c r="AH12" i="2" s="1"/>
  <c r="V13" i="2"/>
  <c r="AH13" i="2" s="1"/>
  <c r="V32" i="2"/>
  <c r="AH32" i="2" s="1"/>
  <c r="V20" i="2"/>
  <c r="AH20" i="2" s="1"/>
  <c r="V6" i="2"/>
  <c r="AH6" i="2" s="1"/>
  <c r="V25" i="2"/>
  <c r="AH25" i="2" s="1"/>
  <c r="V31" i="2"/>
  <c r="AH31" i="2" s="1"/>
  <c r="V37" i="2"/>
  <c r="AH37" i="2" s="1"/>
  <c r="V23" i="2"/>
  <c r="AH23" i="2" s="1"/>
  <c r="V42" i="2"/>
  <c r="AH42" i="2" s="1"/>
  <c r="V11" i="2"/>
  <c r="AH11" i="2" s="1"/>
  <c r="V4" i="2"/>
  <c r="V22" i="2"/>
  <c r="AH22" i="2" s="1"/>
  <c r="V40" i="2"/>
  <c r="AH40" i="2" s="1"/>
  <c r="V27" i="2"/>
  <c r="AH27" i="2" s="1"/>
  <c r="V39" i="2"/>
  <c r="AH39" i="2" s="1"/>
  <c r="V19" i="2"/>
  <c r="AH19" i="2" s="1"/>
  <c r="V38" i="2"/>
  <c r="AH38" i="2" s="1"/>
  <c r="V41" i="2"/>
  <c r="AH41" i="2" s="1"/>
  <c r="V18" i="2"/>
  <c r="AH18" i="2" s="1"/>
  <c r="V8" i="2"/>
  <c r="AH8" i="2" s="1"/>
  <c r="V16" i="2"/>
  <c r="AH16" i="2" s="1"/>
  <c r="V36" i="2"/>
  <c r="AH36" i="2" s="1"/>
  <c r="V28" i="2"/>
  <c r="AH28" i="2" s="1"/>
  <c r="V9" i="2"/>
  <c r="AH9" i="2" s="1"/>
  <c r="V44" i="2"/>
  <c r="AH44" i="2" s="1"/>
  <c r="V43" i="2"/>
  <c r="AH43" i="2" s="1"/>
  <c r="V7" i="2"/>
  <c r="AH7" i="2" s="1"/>
  <c r="V15" i="2"/>
  <c r="AH15" i="2" s="1"/>
  <c r="V30" i="2"/>
  <c r="AH30" i="2" s="1"/>
  <c r="V29" i="2"/>
  <c r="AH29" i="2" s="1"/>
  <c r="V17" i="2"/>
  <c r="AH17" i="2" s="1"/>
  <c r="V10" i="2"/>
  <c r="AH10" i="2" s="1"/>
  <c r="V21" i="2"/>
  <c r="AH21" i="2" s="1"/>
  <c r="V26" i="2"/>
  <c r="AH26" i="2" s="1"/>
  <c r="V14" i="2"/>
  <c r="AH14" i="2" s="1"/>
  <c r="V33" i="2"/>
  <c r="AH33" i="2" s="1"/>
  <c r="V5" i="2"/>
  <c r="V35" i="2"/>
  <c r="AH35" i="2" s="1"/>
  <c r="P38" i="2"/>
  <c r="AF38" i="2" s="1"/>
  <c r="P42" i="2"/>
  <c r="AF42" i="2" s="1"/>
  <c r="E18" i="2" l="1"/>
  <c r="F18" i="2"/>
  <c r="D40" i="57" s="1"/>
  <c r="G18" i="2"/>
  <c r="E40" i="57" s="1"/>
  <c r="E17" i="2"/>
  <c r="F17" i="2"/>
  <c r="D39" i="57" s="1"/>
  <c r="G17" i="2"/>
  <c r="E39" i="57" s="1"/>
  <c r="G16" i="2"/>
  <c r="E38" i="57" s="1"/>
  <c r="F16" i="2"/>
  <c r="D38" i="57" s="1"/>
  <c r="E16" i="2"/>
  <c r="E15" i="2"/>
  <c r="G15" i="2"/>
  <c r="E37" i="57" s="1"/>
  <c r="F15" i="2"/>
  <c r="D37" i="57" s="1"/>
  <c r="AH5" i="2"/>
  <c r="AH4" i="2"/>
  <c r="F14" i="2"/>
  <c r="D36" i="57" s="1"/>
  <c r="G13" i="2"/>
  <c r="E35" i="57" s="1"/>
  <c r="E13" i="2"/>
  <c r="F12" i="2"/>
  <c r="D34" i="57" s="1"/>
  <c r="G11" i="2"/>
  <c r="E33" i="57" s="1"/>
  <c r="E11" i="2"/>
  <c r="F10" i="2"/>
  <c r="D32" i="57" s="1"/>
  <c r="G9" i="2"/>
  <c r="E31" i="57" s="1"/>
  <c r="E9" i="2"/>
  <c r="F8" i="2"/>
  <c r="D30" i="57" s="1"/>
  <c r="G7" i="2"/>
  <c r="E29" i="57" s="1"/>
  <c r="E7" i="2"/>
  <c r="F6" i="2"/>
  <c r="D28" i="57" s="1"/>
  <c r="G5" i="2"/>
  <c r="E27" i="57" s="1"/>
  <c r="E5" i="2"/>
  <c r="G4" i="2"/>
  <c r="E26" i="57" s="1"/>
  <c r="G14" i="2"/>
  <c r="E36" i="57" s="1"/>
  <c r="E14" i="2"/>
  <c r="F13" i="2"/>
  <c r="D35" i="57" s="1"/>
  <c r="G12" i="2"/>
  <c r="E34" i="57" s="1"/>
  <c r="E12" i="2"/>
  <c r="F11" i="2"/>
  <c r="D33" i="57" s="1"/>
  <c r="G10" i="2"/>
  <c r="E32" i="57" s="1"/>
  <c r="E10" i="2"/>
  <c r="F9" i="2"/>
  <c r="D31" i="57" s="1"/>
  <c r="G8" i="2"/>
  <c r="E30" i="57" s="1"/>
  <c r="E8" i="2"/>
  <c r="F7" i="2"/>
  <c r="D29" i="57" s="1"/>
  <c r="G6" i="2"/>
  <c r="E28" i="57" s="1"/>
  <c r="E6" i="2"/>
  <c r="F5" i="2"/>
  <c r="D27" i="57" s="1"/>
  <c r="E4" i="2"/>
  <c r="F4" i="2"/>
  <c r="D26" i="57" s="1"/>
  <c r="P35" i="2"/>
  <c r="AF35" i="2" s="1"/>
  <c r="P27" i="2"/>
  <c r="AF27" i="2" s="1"/>
  <c r="P7" i="2"/>
  <c r="AF7" i="2" s="1"/>
  <c r="P5" i="2"/>
  <c r="AF5" i="2" s="1"/>
  <c r="P33" i="2"/>
  <c r="AF33" i="2" s="1"/>
  <c r="P31" i="2"/>
  <c r="AF31" i="2" s="1"/>
  <c r="P26" i="2"/>
  <c r="AF26" i="2" s="1"/>
  <c r="P40" i="2"/>
  <c r="AF40" i="2" s="1"/>
  <c r="P22" i="2"/>
  <c r="AF22" i="2" s="1"/>
  <c r="P4" i="2"/>
  <c r="AF4" i="2" s="1"/>
  <c r="P43" i="2"/>
  <c r="AF43" i="2" s="1"/>
  <c r="P9" i="2"/>
  <c r="AF9" i="2" s="1"/>
  <c r="P37" i="2"/>
  <c r="AF37" i="2" s="1"/>
  <c r="P11" i="2"/>
  <c r="AF11" i="2" s="1"/>
  <c r="P19" i="2"/>
  <c r="AF19" i="2" s="1"/>
  <c r="P23" i="2"/>
  <c r="AF23" i="2" s="1"/>
  <c r="P21" i="2"/>
  <c r="AF21" i="2" s="1"/>
  <c r="P10" i="2"/>
  <c r="AF10" i="2" s="1"/>
  <c r="P29" i="2"/>
  <c r="AF29" i="2" s="1"/>
  <c r="P14" i="2"/>
  <c r="AF14" i="2" s="1"/>
  <c r="P15" i="2"/>
  <c r="AF15" i="2" s="1"/>
  <c r="P20" i="2"/>
  <c r="AF20" i="2" s="1"/>
  <c r="P12" i="2"/>
  <c r="AF12" i="2" s="1"/>
  <c r="P32" i="2"/>
  <c r="AF32" i="2" s="1"/>
  <c r="P34" i="2"/>
  <c r="AF34" i="2" s="1"/>
  <c r="P17" i="2"/>
  <c r="AF17" i="2" s="1"/>
  <c r="P6" i="2"/>
  <c r="AF6" i="2" s="1"/>
  <c r="P13" i="2"/>
  <c r="AF13" i="2" s="1"/>
  <c r="P8" i="2"/>
  <c r="AF8" i="2" s="1"/>
  <c r="P18" i="2"/>
  <c r="AF18" i="2" s="1"/>
  <c r="P39" i="2"/>
  <c r="AF39" i="2" s="1"/>
  <c r="P28" i="2"/>
  <c r="AF28" i="2" s="1"/>
  <c r="P24" i="2"/>
  <c r="AF24" i="2" s="1"/>
  <c r="P36" i="2"/>
  <c r="AF36" i="2" s="1"/>
  <c r="P16" i="2"/>
  <c r="AF16" i="2" s="1"/>
  <c r="P44" i="2"/>
  <c r="AF44" i="2" s="1"/>
  <c r="P30" i="2"/>
  <c r="AF30" i="2" s="1"/>
  <c r="P25" i="2"/>
  <c r="AF25" i="2" s="1"/>
  <c r="P41" i="2"/>
  <c r="AF41" i="2" s="1"/>
  <c r="U39" i="2" l="1"/>
  <c r="U13" i="2"/>
  <c r="U14" i="2"/>
  <c r="U25" i="2"/>
  <c r="U7" i="2"/>
  <c r="O25" i="2"/>
  <c r="U34" i="2"/>
  <c r="U20" i="2"/>
  <c r="U42" i="2"/>
  <c r="U18" i="2"/>
  <c r="U17" i="2"/>
  <c r="U37" i="2"/>
  <c r="U40" i="2"/>
  <c r="U38" i="2"/>
  <c r="U28" i="2"/>
  <c r="U4" i="2"/>
  <c r="U16" i="2"/>
  <c r="U44" i="2"/>
  <c r="U30" i="2"/>
  <c r="U21" i="2"/>
  <c r="U33" i="2"/>
  <c r="U12" i="2"/>
  <c r="U6" i="2"/>
  <c r="U23" i="2"/>
  <c r="U22" i="2"/>
  <c r="U19" i="2"/>
  <c r="U8" i="2"/>
  <c r="U9" i="2"/>
  <c r="U15" i="2"/>
  <c r="U10" i="2"/>
  <c r="U35" i="2"/>
  <c r="U5" i="2"/>
  <c r="U24" i="2"/>
  <c r="U32" i="2"/>
  <c r="U31" i="2"/>
  <c r="U11" i="2"/>
  <c r="U27" i="2"/>
  <c r="U41" i="2"/>
  <c r="U36" i="2"/>
  <c r="U43" i="2"/>
  <c r="U29" i="2"/>
  <c r="U26" i="2"/>
  <c r="O42" i="2"/>
  <c r="O41" i="2"/>
  <c r="O30" i="2"/>
  <c r="O16" i="2"/>
  <c r="O24" i="2"/>
  <c r="O39" i="2"/>
  <c r="O8" i="2"/>
  <c r="O6" i="2"/>
  <c r="O34" i="2"/>
  <c r="O12" i="2"/>
  <c r="O15" i="2"/>
  <c r="O29" i="2"/>
  <c r="O21" i="2"/>
  <c r="O19" i="2"/>
  <c r="O37" i="2"/>
  <c r="O43" i="2"/>
  <c r="O22" i="2"/>
  <c r="O26" i="2"/>
  <c r="O33" i="2"/>
  <c r="O7" i="2"/>
  <c r="O35" i="2"/>
  <c r="O44" i="2"/>
  <c r="O36" i="2"/>
  <c r="O28" i="2"/>
  <c r="O18" i="2"/>
  <c r="O13" i="2"/>
  <c r="O17" i="2"/>
  <c r="O32" i="2"/>
  <c r="O20" i="2"/>
  <c r="O14" i="2"/>
  <c r="O10" i="2"/>
  <c r="O23" i="2"/>
  <c r="O11" i="2"/>
  <c r="O9" i="2"/>
  <c r="O4" i="2"/>
  <c r="O40" i="2"/>
  <c r="O31" i="2"/>
  <c r="O5" i="2"/>
  <c r="O27" i="2"/>
  <c r="O38" i="2"/>
  <c r="J18" i="2" l="1"/>
  <c r="H40" i="57" s="1"/>
  <c r="H18" i="2"/>
  <c r="I18" i="2"/>
  <c r="G40" i="57" s="1"/>
  <c r="D18" i="2"/>
  <c r="B40" i="57" s="1"/>
  <c r="C18" i="2"/>
  <c r="A40" i="57" s="1"/>
  <c r="B18" i="2"/>
  <c r="H17" i="2"/>
  <c r="J17" i="2"/>
  <c r="H39" i="57" s="1"/>
  <c r="I17" i="2"/>
  <c r="G39" i="57" s="1"/>
  <c r="B17" i="2"/>
  <c r="C17" i="2"/>
  <c r="A39" i="57" s="1"/>
  <c r="D17" i="2"/>
  <c r="B39" i="57" s="1"/>
  <c r="H16" i="2"/>
  <c r="J16" i="2"/>
  <c r="H38" i="57" s="1"/>
  <c r="I16" i="2"/>
  <c r="G38" i="57" s="1"/>
  <c r="C16" i="2"/>
  <c r="A38" i="57" s="1"/>
  <c r="D16" i="2"/>
  <c r="B38" i="57" s="1"/>
  <c r="B16" i="2"/>
  <c r="I15" i="2"/>
  <c r="G37" i="57" s="1"/>
  <c r="H15" i="2"/>
  <c r="J15" i="2"/>
  <c r="H37" i="57" s="1"/>
  <c r="D15" i="2"/>
  <c r="B37" i="57" s="1"/>
  <c r="C15" i="2"/>
  <c r="A37" i="57" s="1"/>
  <c r="B15" i="2"/>
  <c r="B13" i="2"/>
  <c r="D14" i="2"/>
  <c r="B36" i="57" s="1"/>
  <c r="B14" i="2"/>
  <c r="C14" i="2"/>
  <c r="A36" i="57" s="1"/>
  <c r="B4" i="2"/>
  <c r="B6" i="2"/>
  <c r="C7" i="2"/>
  <c r="A29" i="57" s="1"/>
  <c r="D8" i="2"/>
  <c r="B30" i="57" s="1"/>
  <c r="B10" i="2"/>
  <c r="C11" i="2"/>
  <c r="A33" i="57" s="1"/>
  <c r="D12" i="2"/>
  <c r="B34" i="57" s="1"/>
  <c r="D4" i="2"/>
  <c r="B26" i="57" s="1"/>
  <c r="D5" i="2"/>
  <c r="B27" i="57" s="1"/>
  <c r="B7" i="2"/>
  <c r="C8" i="2"/>
  <c r="A30" i="57" s="1"/>
  <c r="D9" i="2"/>
  <c r="B31" i="57" s="1"/>
  <c r="B11" i="2"/>
  <c r="C12" i="2"/>
  <c r="A34" i="57" s="1"/>
  <c r="D13" i="2"/>
  <c r="B35" i="57" s="1"/>
  <c r="C4" i="2"/>
  <c r="A26" i="57" s="1"/>
  <c r="C5" i="2"/>
  <c r="A27" i="57" s="1"/>
  <c r="D6" i="2"/>
  <c r="B28" i="57" s="1"/>
  <c r="B8" i="2"/>
  <c r="C9" i="2"/>
  <c r="A31" i="57" s="1"/>
  <c r="D10" i="2"/>
  <c r="B32" i="57" s="1"/>
  <c r="B12" i="2"/>
  <c r="C13" i="2"/>
  <c r="A35" i="57" s="1"/>
  <c r="B5" i="2"/>
  <c r="C6" i="2"/>
  <c r="A28" i="57" s="1"/>
  <c r="D7" i="2"/>
  <c r="B29" i="57" s="1"/>
  <c r="B9" i="2"/>
  <c r="C10" i="2"/>
  <c r="A32" i="57" s="1"/>
  <c r="D11" i="2"/>
  <c r="B33" i="57" s="1"/>
  <c r="J13" i="2"/>
  <c r="H35" i="57" s="1"/>
  <c r="J11" i="2"/>
  <c r="H33" i="57" s="1"/>
  <c r="J9" i="2"/>
  <c r="H31" i="57" s="1"/>
  <c r="J7" i="2"/>
  <c r="H29" i="57" s="1"/>
  <c r="J5" i="2"/>
  <c r="H27" i="57" s="1"/>
  <c r="I14" i="2"/>
  <c r="G36" i="57" s="1"/>
  <c r="I13" i="2"/>
  <c r="G35" i="57" s="1"/>
  <c r="I12" i="2"/>
  <c r="G34" i="57" s="1"/>
  <c r="I11" i="2"/>
  <c r="G33" i="57" s="1"/>
  <c r="I10" i="2"/>
  <c r="G32" i="57" s="1"/>
  <c r="I9" i="2"/>
  <c r="G31" i="57" s="1"/>
  <c r="I8" i="2"/>
  <c r="G30" i="57" s="1"/>
  <c r="I7" i="2"/>
  <c r="G29" i="57" s="1"/>
  <c r="I6" i="2"/>
  <c r="G28" i="57" s="1"/>
  <c r="I5" i="2"/>
  <c r="G27" i="57" s="1"/>
  <c r="H4" i="2"/>
  <c r="J14" i="2"/>
  <c r="H36" i="57" s="1"/>
  <c r="J12" i="2"/>
  <c r="H34" i="57" s="1"/>
  <c r="J10" i="2"/>
  <c r="H32" i="57" s="1"/>
  <c r="J8" i="2"/>
  <c r="H30" i="57" s="1"/>
  <c r="J6" i="2"/>
  <c r="H28" i="57" s="1"/>
  <c r="J4" i="2"/>
  <c r="H26" i="57" s="1"/>
  <c r="H14" i="2"/>
  <c r="H13" i="2"/>
  <c r="H12" i="2"/>
  <c r="H11" i="2"/>
  <c r="H10" i="2"/>
  <c r="H9" i="2"/>
  <c r="H8" i="2"/>
  <c r="H7" i="2"/>
  <c r="H6" i="2"/>
  <c r="H5" i="2"/>
  <c r="I4" i="2"/>
  <c r="G26" i="57" s="1"/>
  <c r="K38" i="57" l="1"/>
  <c r="L38" i="57"/>
  <c r="J38" i="57"/>
  <c r="L39" i="57"/>
  <c r="J39" i="57"/>
  <c r="K39" i="57"/>
  <c r="K40" i="57"/>
  <c r="J40" i="57"/>
  <c r="L40" i="57"/>
  <c r="L37" i="57"/>
  <c r="J37" i="57"/>
  <c r="K37" i="57"/>
  <c r="K28" i="57"/>
  <c r="L28" i="57"/>
  <c r="J28" i="57"/>
  <c r="K30" i="57"/>
  <c r="L30" i="57"/>
  <c r="J30" i="57"/>
  <c r="K32" i="57"/>
  <c r="L32" i="57"/>
  <c r="J32" i="57"/>
  <c r="K34" i="57"/>
  <c r="L34" i="57"/>
  <c r="J34" i="57"/>
  <c r="K36" i="57"/>
  <c r="L36" i="57"/>
  <c r="J36" i="57"/>
  <c r="K26" i="57"/>
  <c r="L26" i="57"/>
  <c r="J26" i="57"/>
  <c r="L27" i="57"/>
  <c r="J27" i="57"/>
  <c r="K27" i="57"/>
  <c r="L29" i="57"/>
  <c r="J29" i="57"/>
  <c r="K29" i="57"/>
  <c r="L31" i="57"/>
  <c r="J31" i="57"/>
  <c r="K31" i="57"/>
  <c r="L33" i="57"/>
  <c r="J33" i="57"/>
  <c r="K33" i="57"/>
  <c r="L35" i="57"/>
  <c r="J35" i="57"/>
  <c r="K35" i="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Andy</author>
  </authors>
  <commentList>
    <comment ref="A3" authorId="0" shapeId="0" xr:uid="{00000000-0006-0000-0000-000001000000}">
      <text>
        <r>
          <rPr>
            <b/>
            <sz val="9"/>
            <color indexed="81"/>
            <rFont val="Tahoma"/>
            <family val="2"/>
          </rPr>
          <t>Andy:</t>
        </r>
        <r>
          <rPr>
            <sz val="9"/>
            <color indexed="81"/>
            <rFont val="Tahoma"/>
            <family val="2"/>
          </rPr>
          <t xml:space="preserve">
Put the code in this column for each club i.e. 'CK' for Crantock</t>
        </r>
      </text>
    </comment>
    <comment ref="B3" authorId="0" shapeId="0" xr:uid="{00000000-0006-0000-0000-000002000000}">
      <text>
        <r>
          <rPr>
            <b/>
            <sz val="9"/>
            <color indexed="81"/>
            <rFont val="Tahoma"/>
            <family val="2"/>
          </rPr>
          <t>Andy:</t>
        </r>
        <r>
          <rPr>
            <sz val="9"/>
            <color indexed="81"/>
            <rFont val="Tahoma"/>
            <family val="2"/>
          </rPr>
          <t xml:space="preserve">
Put the club name next to the corresponding club code</t>
        </r>
      </text>
    </comment>
    <comment ref="D3" authorId="0" shapeId="0" xr:uid="{00000000-0006-0000-0000-000003000000}">
      <text>
        <r>
          <rPr>
            <b/>
            <sz val="9"/>
            <color indexed="81"/>
            <rFont val="Tahoma"/>
            <family val="2"/>
          </rPr>
          <t>Andy:</t>
        </r>
        <r>
          <rPr>
            <sz val="9"/>
            <color indexed="81"/>
            <rFont val="Tahoma"/>
            <family val="2"/>
          </rPr>
          <t xml:space="preserve">
This is the individuals club code i.e. 'CK01'.  </t>
        </r>
      </text>
    </comment>
    <comment ref="E3" authorId="0" shapeId="0" xr:uid="{00000000-0006-0000-0000-000004000000}">
      <text>
        <r>
          <rPr>
            <b/>
            <sz val="9"/>
            <color indexed="81"/>
            <rFont val="Tahoma"/>
            <family val="2"/>
          </rPr>
          <t>Andy:</t>
        </r>
        <r>
          <rPr>
            <sz val="9"/>
            <color indexed="81"/>
            <rFont val="Tahoma"/>
            <family val="2"/>
          </rPr>
          <t xml:space="preserve">
Individuals First Name</t>
        </r>
      </text>
    </comment>
    <comment ref="F3" authorId="0" shapeId="0" xr:uid="{00000000-0006-0000-0000-000005000000}">
      <text>
        <r>
          <rPr>
            <b/>
            <sz val="9"/>
            <color indexed="81"/>
            <rFont val="Tahoma"/>
            <family val="2"/>
          </rPr>
          <t>Andy:</t>
        </r>
        <r>
          <rPr>
            <sz val="9"/>
            <color indexed="81"/>
            <rFont val="Tahoma"/>
            <family val="2"/>
          </rPr>
          <t xml:space="preserve">
Individuals Surname</t>
        </r>
      </text>
    </comment>
    <comment ref="G3" authorId="0" shapeId="0" xr:uid="{00000000-0006-0000-0000-000006000000}">
      <text>
        <r>
          <rPr>
            <b/>
            <sz val="9"/>
            <color indexed="81"/>
            <rFont val="Tahoma"/>
            <family val="2"/>
          </rPr>
          <t>Andy:</t>
        </r>
        <r>
          <rPr>
            <sz val="9"/>
            <color indexed="81"/>
            <rFont val="Tahoma"/>
            <family val="2"/>
          </rPr>
          <t xml:space="preserve">
The individuals club</t>
        </r>
      </text>
    </comment>
    <comment ref="H3" authorId="0" shapeId="0" xr:uid="{00000000-0006-0000-0000-000007000000}">
      <text>
        <r>
          <rPr>
            <b/>
            <sz val="9"/>
            <color indexed="81"/>
            <rFont val="Tahoma"/>
            <family val="2"/>
          </rPr>
          <t>Andy:</t>
        </r>
        <r>
          <rPr>
            <sz val="9"/>
            <color indexed="81"/>
            <rFont val="Tahoma"/>
            <family val="2"/>
          </rPr>
          <t xml:space="preserve">
Their agegroup</t>
        </r>
      </text>
    </comment>
  </commentList>
</comments>
</file>

<file path=xl/sharedStrings.xml><?xml version="1.0" encoding="utf-8"?>
<sst xmlns="http://schemas.openxmlformats.org/spreadsheetml/2006/main" count="2698" uniqueCount="691">
  <si>
    <t>Event Title Women</t>
  </si>
  <si>
    <t>Event Title Men</t>
  </si>
  <si>
    <t>Place</t>
  </si>
  <si>
    <t>Points</t>
  </si>
  <si>
    <t>Code</t>
  </si>
  <si>
    <t>Name</t>
  </si>
  <si>
    <t>Surname</t>
  </si>
  <si>
    <t>Agegroup</t>
  </si>
  <si>
    <t>Club</t>
  </si>
  <si>
    <t>This page is to update the inputs for the backend formulas</t>
  </si>
  <si>
    <t>Overall Aggregates</t>
  </si>
  <si>
    <t>Total</t>
  </si>
  <si>
    <t>Overall</t>
  </si>
  <si>
    <t>Female</t>
  </si>
  <si>
    <t>Male</t>
  </si>
  <si>
    <t>* All of these lines can be pasted into the sheet and doesn't have to be in any particualar order i.e. alphabetical or club</t>
  </si>
  <si>
    <t>Girls 8yrs Obstacle Race</t>
  </si>
  <si>
    <t>Boys 8yrs Obstacle Race</t>
  </si>
  <si>
    <t>Girls 9yrs Obstacle Race</t>
  </si>
  <si>
    <t>Boys 9yrs Obstacle Race</t>
  </si>
  <si>
    <t>Girls 10yrs Obstacle Race</t>
  </si>
  <si>
    <t>Girls 11yrs Obstacle Race</t>
  </si>
  <si>
    <t>Boys 11yrs Obstacle Race</t>
  </si>
  <si>
    <t>Boys 12yrs Obstacle Race</t>
  </si>
  <si>
    <t>Girls 12yrs Obstacle Race</t>
  </si>
  <si>
    <t>Girls 13yrs Obstacle Race</t>
  </si>
  <si>
    <t>Boys 13yrs Obstacle Race</t>
  </si>
  <si>
    <t>Girls 8yrs Manikin Race</t>
  </si>
  <si>
    <t>Boys 8yrs Manikin Race</t>
  </si>
  <si>
    <t>Girls 9yrs Manikin Race</t>
  </si>
  <si>
    <t>Boys 9yrs Manikin Race</t>
  </si>
  <si>
    <t>Girls 10yrs Manikin Race</t>
  </si>
  <si>
    <t>Boys 10yrs Manikin Race</t>
  </si>
  <si>
    <t>Girls 11yrs Manikin Race</t>
  </si>
  <si>
    <t>Boys 11yrs Manikin Race</t>
  </si>
  <si>
    <t>Girls 12yrs Manikin Race</t>
  </si>
  <si>
    <t>Boys 12yrs Manikin Race</t>
  </si>
  <si>
    <t>Girls 13yrs Manikin Race</t>
  </si>
  <si>
    <t>Boys 13yrs Manikin Race</t>
  </si>
  <si>
    <t>Girls 12yrs Board Rescue</t>
  </si>
  <si>
    <t>Boys 12yrs Board Rescue</t>
  </si>
  <si>
    <t>Girls 13yrs Board Rescue</t>
  </si>
  <si>
    <t>Boys 13yrs Board Rescue</t>
  </si>
  <si>
    <t>13yrs Tube Rescue</t>
  </si>
  <si>
    <t>Boys 13yrs Tube Rescue</t>
  </si>
  <si>
    <t>PT</t>
  </si>
  <si>
    <t>Portreath SLSC</t>
  </si>
  <si>
    <t>BU</t>
  </si>
  <si>
    <t>Bude SLSC</t>
  </si>
  <si>
    <t>GY</t>
  </si>
  <si>
    <t>Gyllngvase SLSC</t>
  </si>
  <si>
    <t>HB</t>
  </si>
  <si>
    <t>Holywell Bay SLSC</t>
  </si>
  <si>
    <t>SI</t>
  </si>
  <si>
    <t>St Ives SLSC</t>
  </si>
  <si>
    <t>NQ</t>
  </si>
  <si>
    <t>HY</t>
  </si>
  <si>
    <t>PZ</t>
  </si>
  <si>
    <t>Newquay SLSC</t>
  </si>
  <si>
    <t>Hayle SLSC</t>
  </si>
  <si>
    <t>Polzeath SLSC</t>
  </si>
  <si>
    <t>Boys 10yrs Obstacle Race</t>
  </si>
  <si>
    <t>Time</t>
  </si>
  <si>
    <t>www.surflifesavingcornwall.org.uk</t>
  </si>
  <si>
    <t>Boys</t>
  </si>
  <si>
    <t>Girls</t>
  </si>
  <si>
    <t>Gold</t>
  </si>
  <si>
    <t>Silver</t>
  </si>
  <si>
    <t>Bronze</t>
  </si>
  <si>
    <t>Medal Multiplier</t>
  </si>
  <si>
    <t>Updated hidden columns on left of each event sheet to simplify summary male, female points using sumif function as per next line
sumif (range, criteria, sum range) or SUMIF($F$4:$F$11,M4`,$B$4:$B$11)</t>
  </si>
  <si>
    <t>Rank</t>
  </si>
  <si>
    <t>Entered Team Count</t>
  </si>
  <si>
    <t xml:space="preserve">Sums each clubs points and medals from each event sheet plus ranks club based on scores for male, female and overall </t>
  </si>
  <si>
    <t>Summary of changes made</t>
  </si>
  <si>
    <t>Added gold, silver and bronze medal columns for Male and Female to left of each event sheet. Deals with joint medal winners (when equal times). In addition used medal multiplier at top of sheet for team events - 2 for board rescue, 2 for tube rescue, 4 for medley relay and 4 for manakin relay</t>
  </si>
  <si>
    <t>Everything now automated and overall and cover sheets will contain total points, medals etc from data entered for each event sheet.</t>
  </si>
  <si>
    <r>
      <t xml:space="preserve">Updated </t>
    </r>
    <r>
      <rPr>
        <b/>
        <u/>
        <sz val="11"/>
        <color theme="1"/>
        <rFont val="Calibri"/>
        <family val="2"/>
        <scheme val="minor"/>
      </rPr>
      <t>overall sheet</t>
    </r>
    <r>
      <rPr>
        <sz val="11"/>
        <color theme="1"/>
        <rFont val="Calibri"/>
        <family val="2"/>
        <scheme val="minor"/>
      </rPr>
      <t xml:space="preserve"> to sum each clubs points and medals from each event sheet. 
Ranks club based on scores for male, female and overall to provide sorted results sheets.
Created count of entered club on </t>
    </r>
    <r>
      <rPr>
        <b/>
        <u/>
        <sz val="11"/>
        <color theme="1"/>
        <rFont val="Calibri"/>
        <family val="2"/>
        <scheme val="minor"/>
      </rPr>
      <t>Events Input Sheet</t>
    </r>
    <r>
      <rPr>
        <u/>
        <sz val="11"/>
        <color theme="1"/>
        <rFont val="Calibri"/>
        <family val="2"/>
        <scheme val="minor"/>
      </rPr>
      <t xml:space="preserve"> </t>
    </r>
    <r>
      <rPr>
        <sz val="11"/>
        <color theme="1"/>
        <rFont val="Calibri"/>
        <family val="2"/>
        <scheme val="minor"/>
      </rPr>
      <t>to avoid blanks and zeros on result sheets</t>
    </r>
  </si>
  <si>
    <r>
      <t>Added overall medals to</t>
    </r>
    <r>
      <rPr>
        <b/>
        <sz val="11"/>
        <color theme="1"/>
        <rFont val="Calibri"/>
        <family val="2"/>
        <scheme val="minor"/>
      </rPr>
      <t xml:space="preserve"> </t>
    </r>
    <r>
      <rPr>
        <b/>
        <u/>
        <sz val="11"/>
        <color theme="1"/>
        <rFont val="Calibri"/>
        <family val="2"/>
        <scheme val="minor"/>
      </rPr>
      <t>cover sheet</t>
    </r>
    <r>
      <rPr>
        <sz val="11"/>
        <color theme="1"/>
        <rFont val="Calibri"/>
        <family val="2"/>
        <scheme val="minor"/>
      </rPr>
      <t xml:space="preserve"> alongside</t>
    </r>
    <r>
      <rPr>
        <b/>
        <sz val="11"/>
        <color theme="1"/>
        <rFont val="Calibri"/>
        <family val="2"/>
        <scheme val="minor"/>
      </rPr>
      <t xml:space="preserve"> </t>
    </r>
    <r>
      <rPr>
        <sz val="11"/>
        <color theme="1"/>
        <rFont val="Calibri"/>
        <family val="2"/>
        <scheme val="minor"/>
      </rPr>
      <t>overall points scores</t>
    </r>
  </si>
  <si>
    <t>First sheet with no data - to enable standard calculations across all age groups and events - sum between first sheet  and last sheet - with all real event sheets in between.</t>
  </si>
  <si>
    <t>Last sheet with no data - to enable standard calculations across all age groups and events - sum between first sheet  and last sheet - with all real event sheets in between.</t>
  </si>
  <si>
    <r>
      <t xml:space="preserve">Added blank first and last sheet - between which all event sheets must be. This will enable consitent summing up of all events between first and last, rather than having to include the first event sheet name and last event sheet name in forumula on the </t>
    </r>
    <r>
      <rPr>
        <b/>
        <u/>
        <sz val="11"/>
        <color theme="1"/>
        <rFont val="Calibri"/>
        <family val="2"/>
        <scheme val="minor"/>
      </rPr>
      <t xml:space="preserve">Overall Sheet. </t>
    </r>
    <r>
      <rPr>
        <sz val="11"/>
        <color theme="1"/>
        <rFont val="Calibri"/>
        <family val="2"/>
        <scheme val="minor"/>
      </rPr>
      <t>This will allow addition events to be added in the future plus will enable consistent formula between different competition sheets.</t>
    </r>
  </si>
  <si>
    <t>Age</t>
  </si>
  <si>
    <t>Order</t>
  </si>
  <si>
    <t>Rank &amp; Name</t>
  </si>
  <si>
    <t>Ran &amp; Name</t>
  </si>
  <si>
    <t>For ranking purposes onluy - to deal with equal club scores</t>
  </si>
  <si>
    <t>Protection in place apart from data inout areas in worksheets</t>
  </si>
  <si>
    <t>Now deals with joint scores/positions for overall, male and female</t>
  </si>
  <si>
    <t>Club Check</t>
  </si>
  <si>
    <t>Code Check</t>
  </si>
  <si>
    <t>SI10</t>
  </si>
  <si>
    <t>SI11</t>
  </si>
  <si>
    <t>SI13</t>
  </si>
  <si>
    <t>SI14</t>
  </si>
  <si>
    <t>SI15</t>
  </si>
  <si>
    <t>GY10</t>
  </si>
  <si>
    <t>GY11</t>
  </si>
  <si>
    <t>GY12</t>
  </si>
  <si>
    <t>GY13</t>
  </si>
  <si>
    <t>GY14</t>
  </si>
  <si>
    <t>GY17</t>
  </si>
  <si>
    <t>GY18</t>
  </si>
  <si>
    <t>GY19</t>
  </si>
  <si>
    <t>GY21</t>
  </si>
  <si>
    <t>GY22</t>
  </si>
  <si>
    <t>GY23</t>
  </si>
  <si>
    <t>BU14</t>
  </si>
  <si>
    <t>BU15</t>
  </si>
  <si>
    <t>BU16</t>
  </si>
  <si>
    <t>BU17</t>
  </si>
  <si>
    <t>NQ11</t>
  </si>
  <si>
    <t>PT24</t>
  </si>
  <si>
    <t>PT25</t>
  </si>
  <si>
    <t>PT26</t>
  </si>
  <si>
    <t>PT27</t>
  </si>
  <si>
    <t>PT28</t>
  </si>
  <si>
    <t>PT30</t>
  </si>
  <si>
    <t>PT31</t>
  </si>
  <si>
    <t>PT32</t>
  </si>
  <si>
    <t>PT34</t>
  </si>
  <si>
    <t>PT35</t>
  </si>
  <si>
    <t>PT36</t>
  </si>
  <si>
    <t>PT37</t>
  </si>
  <si>
    <t>PT38</t>
  </si>
  <si>
    <t>PT39</t>
  </si>
  <si>
    <t>PT42</t>
  </si>
  <si>
    <t>PT43</t>
  </si>
  <si>
    <t>GY16</t>
  </si>
  <si>
    <t>GY20</t>
  </si>
  <si>
    <t>Sky Trevena</t>
  </si>
  <si>
    <t>Tristan Woolcock</t>
  </si>
  <si>
    <t>BU1</t>
  </si>
  <si>
    <t>BU2</t>
  </si>
  <si>
    <t>BU3</t>
  </si>
  <si>
    <t>BU4</t>
  </si>
  <si>
    <t>BU7</t>
  </si>
  <si>
    <t>BU9</t>
  </si>
  <si>
    <t>BU10</t>
  </si>
  <si>
    <t>BU11</t>
  </si>
  <si>
    <t>BU12</t>
  </si>
  <si>
    <t>BU13</t>
  </si>
  <si>
    <t>PT10</t>
  </si>
  <si>
    <t>PT11</t>
  </si>
  <si>
    <t>PT12</t>
  </si>
  <si>
    <t>PT13</t>
  </si>
  <si>
    <t>PT14</t>
  </si>
  <si>
    <t>PT16</t>
  </si>
  <si>
    <t>PT17</t>
  </si>
  <si>
    <t>PT18</t>
  </si>
  <si>
    <t>PT19</t>
  </si>
  <si>
    <t>PT20</t>
  </si>
  <si>
    <t>PT21</t>
  </si>
  <si>
    <t>PT22</t>
  </si>
  <si>
    <t>PT23</t>
  </si>
  <si>
    <t>PT29</t>
  </si>
  <si>
    <t>PT45</t>
  </si>
  <si>
    <t>Archie Wiles</t>
  </si>
  <si>
    <t>BU6</t>
  </si>
  <si>
    <t>PT15</t>
  </si>
  <si>
    <t>Harry Rowe</t>
  </si>
  <si>
    <t>Senara Rodda</t>
  </si>
  <si>
    <t>Lilian Ford</t>
  </si>
  <si>
    <t>Abbie Rowe</t>
  </si>
  <si>
    <t>Sowenna Bateman</t>
  </si>
  <si>
    <t>Tom Phillips</t>
  </si>
  <si>
    <t>PT33</t>
  </si>
  <si>
    <t>Katie Plowright</t>
  </si>
  <si>
    <t>BU5</t>
  </si>
  <si>
    <t>BU8</t>
  </si>
  <si>
    <t>Olivia Midelton</t>
  </si>
  <si>
    <t>Olivia Stokes</t>
  </si>
  <si>
    <t>ETHAN LUSTY</t>
  </si>
  <si>
    <t>Archie Williams</t>
  </si>
  <si>
    <t>Kaitlyn Borghi</t>
  </si>
  <si>
    <t>Jack Stewart</t>
  </si>
  <si>
    <t>Annabelle Williams</t>
  </si>
  <si>
    <t>Harriet Weller</t>
  </si>
  <si>
    <t>Albie Newton</t>
  </si>
  <si>
    <t>Phoebe-Bo Gilbert</t>
  </si>
  <si>
    <t>Charlie Mitchell</t>
  </si>
  <si>
    <t>Harry Roche</t>
  </si>
  <si>
    <t>Harry Ward</t>
  </si>
  <si>
    <t>GY15</t>
  </si>
  <si>
    <t>Anders Pettigrew</t>
  </si>
  <si>
    <t>Rosa Davies</t>
  </si>
  <si>
    <t>Georgia Osborne</t>
  </si>
  <si>
    <t>Rafi Oakes</t>
  </si>
  <si>
    <t>Lillian Roche</t>
  </si>
  <si>
    <t>Tomas Rich</t>
  </si>
  <si>
    <t>Anya Hocking</t>
  </si>
  <si>
    <t>George Mitchell</t>
  </si>
  <si>
    <t>George Ward</t>
  </si>
  <si>
    <t>Hayden Phillips</t>
  </si>
  <si>
    <t>NQ10</t>
  </si>
  <si>
    <t>SI12</t>
  </si>
  <si>
    <t>PZ14</t>
  </si>
  <si>
    <t>PZ13</t>
  </si>
  <si>
    <t>PZ12</t>
  </si>
  <si>
    <t>PZ10</t>
  </si>
  <si>
    <t>PZ11</t>
  </si>
  <si>
    <t>Surf Life Saving Cornwall Youth Stillwater 2022</t>
  </si>
  <si>
    <t>Saturday 2nd April 2022</t>
  </si>
  <si>
    <t>Girls 13yrs 100m Obstacle Race</t>
  </si>
  <si>
    <t>Boys 13yrs 100m Obstacle Race</t>
  </si>
  <si>
    <t>Girls 14-15yrs 100m Obstacle Race</t>
  </si>
  <si>
    <t>Boys 14-15yrs 100m Obstacle Race</t>
  </si>
  <si>
    <t>Girls 16-17yrs 100m Obstacle Race</t>
  </si>
  <si>
    <t>Boys 16-17yrs 100m Obstacle Race</t>
  </si>
  <si>
    <t>Girls 18-19yrs 100m Obstacle Race</t>
  </si>
  <si>
    <t>Boys 18-19yrs 100m Obstacle Race</t>
  </si>
  <si>
    <t>Boys 16-17yrs 75m Manikin Tow with Fins</t>
  </si>
  <si>
    <t>Girls 16-17yrs 75m Manikin Tow with Fins</t>
  </si>
  <si>
    <t>Boys 14-15yrs 75m Manikin Tow with Fins</t>
  </si>
  <si>
    <t>Girls 14-15yrs75m Manikin Tow with Fins</t>
  </si>
  <si>
    <t>Girls 13yrs 75m Manikin Tow with Fins</t>
  </si>
  <si>
    <t>Boys 13yrs 75m Manikin Tow with Fins</t>
  </si>
  <si>
    <t>Girls 13yrs Manikin Carry with Fins</t>
  </si>
  <si>
    <t>Boys 13yrs Manikin Carry with Fins</t>
  </si>
  <si>
    <t>Girls 16-17yrs Manikin Carry with Fins</t>
  </si>
  <si>
    <t>Boys 16-17yrs Manikin Carry with Fins</t>
  </si>
  <si>
    <t>Girls 14-15yrs Manikin Carry with Fins</t>
  </si>
  <si>
    <t>Boys 14-15yrs Manikin Carry with Fins</t>
  </si>
  <si>
    <t>Girls 18-19yrs Manikin Carry with Fins</t>
  </si>
  <si>
    <t>Boys 18-19yrs Manikin Carry with Fins</t>
  </si>
  <si>
    <t>Girls Manikin Relay 13-15yr</t>
  </si>
  <si>
    <t>Boys Manikin Relay 13-15yr</t>
  </si>
  <si>
    <t>Girls Medley Relay 16-17yr</t>
  </si>
  <si>
    <t>Boys Medley Relay 16-17yr</t>
  </si>
  <si>
    <t>GirlsManikin Relay 16-17yr</t>
  </si>
  <si>
    <t>Boys Manikin Relay 16-17yr</t>
  </si>
  <si>
    <t>Girls Medley Relay 13-15yr</t>
  </si>
  <si>
    <t>Boys Medley Relay 13-15yr</t>
  </si>
  <si>
    <t>Girls Medley Relay 18-19yr</t>
  </si>
  <si>
    <t>Boys Medley Relay 18-19yr</t>
  </si>
  <si>
    <t>Girls Obatacle Relay 13-15yrs</t>
  </si>
  <si>
    <t>Boys Obatacle Relay 13-15yrs</t>
  </si>
  <si>
    <t>Girls Obatacle Relay 16-17yrs</t>
  </si>
  <si>
    <t>Boys Obatacle Relay 16-17yrs</t>
  </si>
  <si>
    <t>Girls Obatacle Relay 18-19yrs</t>
  </si>
  <si>
    <t>Boys Obatacle Relay 18-19yrs</t>
  </si>
  <si>
    <t>Lucie Bell</t>
  </si>
  <si>
    <t>Sophie James</t>
  </si>
  <si>
    <t>Evelyne Sirmon</t>
  </si>
  <si>
    <t>Layla Byrne</t>
  </si>
  <si>
    <t>Summer Gaterell</t>
  </si>
  <si>
    <t>Pearl Tomlin</t>
  </si>
  <si>
    <t>Jack Bell</t>
  </si>
  <si>
    <t>Jack cooper</t>
  </si>
  <si>
    <t>George Eaton</t>
  </si>
  <si>
    <t>Finley Rice</t>
  </si>
  <si>
    <t>Tallon Vassallo</t>
  </si>
  <si>
    <t>Ben Greenaway</t>
  </si>
  <si>
    <t>Edward Greenaway</t>
  </si>
  <si>
    <t>Fern Paton</t>
  </si>
  <si>
    <t>GY1</t>
  </si>
  <si>
    <t>Poppy Mulready</t>
  </si>
  <si>
    <t>GY2</t>
  </si>
  <si>
    <t>GY3</t>
  </si>
  <si>
    <t>GY4</t>
  </si>
  <si>
    <t>GY5</t>
  </si>
  <si>
    <t xml:space="preserve">Daniel Webster </t>
  </si>
  <si>
    <t>GY6</t>
  </si>
  <si>
    <t xml:space="preserve">Ezekiel Padbury </t>
  </si>
  <si>
    <t>GY7</t>
  </si>
  <si>
    <t>GY8</t>
  </si>
  <si>
    <t>Peter Kettleborough</t>
  </si>
  <si>
    <t>GY9</t>
  </si>
  <si>
    <t>Barnaby Gilbert</t>
  </si>
  <si>
    <t xml:space="preserve">Maisy Hawkins </t>
  </si>
  <si>
    <t>Sam Poppy</t>
  </si>
  <si>
    <t>Nia Bailey-Jones</t>
  </si>
  <si>
    <t>Rosie Edwards</t>
  </si>
  <si>
    <t>Louis Harris</t>
  </si>
  <si>
    <t>HY1</t>
  </si>
  <si>
    <t>Logan Treloar</t>
  </si>
  <si>
    <t>HY2</t>
  </si>
  <si>
    <t>Archie Jacobs</t>
  </si>
  <si>
    <t>HY3</t>
  </si>
  <si>
    <t>Samuel Toy</t>
  </si>
  <si>
    <t>HY4</t>
  </si>
  <si>
    <t>Talan Eustace</t>
  </si>
  <si>
    <t>HY5</t>
  </si>
  <si>
    <t>Frances Bristow</t>
  </si>
  <si>
    <t>HY6</t>
  </si>
  <si>
    <t>Joshua Hoggett-Crisp</t>
  </si>
  <si>
    <t>HB1</t>
  </si>
  <si>
    <t xml:space="preserve">OLIVIA PENNA </t>
  </si>
  <si>
    <t>HB2</t>
  </si>
  <si>
    <t xml:space="preserve">HARVEY LYNE </t>
  </si>
  <si>
    <t>HB3</t>
  </si>
  <si>
    <t>ED EYRE</t>
  </si>
  <si>
    <t>HB4</t>
  </si>
  <si>
    <t>JOSH EYRE</t>
  </si>
  <si>
    <t>HB5</t>
  </si>
  <si>
    <t>JACKSON LYNE</t>
  </si>
  <si>
    <t>HB6</t>
  </si>
  <si>
    <t>HB7</t>
  </si>
  <si>
    <t>OSHI BAKER</t>
  </si>
  <si>
    <t>HB8</t>
  </si>
  <si>
    <t>Violet Buscombe</t>
  </si>
  <si>
    <t>PZ1</t>
  </si>
  <si>
    <t>Mali Harbour</t>
  </si>
  <si>
    <t>PZ2</t>
  </si>
  <si>
    <t>Hattie Ducros</t>
  </si>
  <si>
    <t>PZ3</t>
  </si>
  <si>
    <t>Sophia Gill</t>
  </si>
  <si>
    <t>PZ4</t>
  </si>
  <si>
    <t>Jessica Patterson</t>
  </si>
  <si>
    <t>PZ5</t>
  </si>
  <si>
    <t>Isla Rigby</t>
  </si>
  <si>
    <t>PZ6</t>
  </si>
  <si>
    <t>Lillie Bray</t>
  </si>
  <si>
    <t>PZ7</t>
  </si>
  <si>
    <t>Nevie tamblyn</t>
  </si>
  <si>
    <t>PZ8</t>
  </si>
  <si>
    <t>Imogen Reader</t>
  </si>
  <si>
    <t>PZ9</t>
  </si>
  <si>
    <t>Evie Ducros</t>
  </si>
  <si>
    <t>Libby Evans</t>
  </si>
  <si>
    <t>Terry Miller</t>
  </si>
  <si>
    <t>Dylan Cooper -Waite</t>
  </si>
  <si>
    <t>Liam Miller</t>
  </si>
  <si>
    <t>Connor Miller</t>
  </si>
  <si>
    <t>PT1</t>
  </si>
  <si>
    <t>Esme Johns</t>
  </si>
  <si>
    <t>PT2</t>
  </si>
  <si>
    <t>Evie Skinner</t>
  </si>
  <si>
    <t>PT3</t>
  </si>
  <si>
    <t>Freya Baker</t>
  </si>
  <si>
    <t>PT4</t>
  </si>
  <si>
    <t>Grace McDonald</t>
  </si>
  <si>
    <t>PT5</t>
  </si>
  <si>
    <t>Imogen Turner</t>
  </si>
  <si>
    <t>PT6</t>
  </si>
  <si>
    <t>Livi Cruze</t>
  </si>
  <si>
    <t>PT7</t>
  </si>
  <si>
    <t>lucie Warden</t>
  </si>
  <si>
    <t>PT8</t>
  </si>
  <si>
    <t>Maisie Doble</t>
  </si>
  <si>
    <t>PT9</t>
  </si>
  <si>
    <t>Martha Sired</t>
  </si>
  <si>
    <t>Molly Chapple</t>
  </si>
  <si>
    <t>Lily Leigh</t>
  </si>
  <si>
    <t>Harriet Durrant</t>
  </si>
  <si>
    <t>Daisy Leigh</t>
  </si>
  <si>
    <t>Issy Durrant</t>
  </si>
  <si>
    <t xml:space="preserve">Meg Walllace </t>
  </si>
  <si>
    <t>India Farrelly</t>
  </si>
  <si>
    <t>Tiegan Allan</t>
  </si>
  <si>
    <t>Maddie Wiles</t>
  </si>
  <si>
    <t>Isabelle Leigh</t>
  </si>
  <si>
    <t>Kerenza Piotrowicz</t>
  </si>
  <si>
    <t>Jowan Allen</t>
  </si>
  <si>
    <t>Joshua Leigh</t>
  </si>
  <si>
    <t xml:space="preserve">Keelan Jay-O'Donnell </t>
  </si>
  <si>
    <t>Joseph Williams</t>
  </si>
  <si>
    <t>Joel Jeffrey</t>
  </si>
  <si>
    <t xml:space="preserve">Jago Perry </t>
  </si>
  <si>
    <t xml:space="preserve">Caitlyn Harris </t>
  </si>
  <si>
    <t>SI1</t>
  </si>
  <si>
    <t xml:space="preserve">Andrew Simpson </t>
  </si>
  <si>
    <t>SI2</t>
  </si>
  <si>
    <t xml:space="preserve">Lewis Williams </t>
  </si>
  <si>
    <t>SI3</t>
  </si>
  <si>
    <t>Jude hardy</t>
  </si>
  <si>
    <t>SI4</t>
  </si>
  <si>
    <t>Grazer curnow</t>
  </si>
  <si>
    <t>SI5</t>
  </si>
  <si>
    <t>Arthur miller</t>
  </si>
  <si>
    <t>SI6</t>
  </si>
  <si>
    <t>Bob davis</t>
  </si>
  <si>
    <t>SI7</t>
  </si>
  <si>
    <t xml:space="preserve">Benji odetayo </t>
  </si>
  <si>
    <t>SI8</t>
  </si>
  <si>
    <t>Eachan wilson</t>
  </si>
  <si>
    <t>SI9</t>
  </si>
  <si>
    <t xml:space="preserve">Jasmine Edwards </t>
  </si>
  <si>
    <t>Heather wilson</t>
  </si>
  <si>
    <t xml:space="preserve">Ali's me Edwards </t>
  </si>
  <si>
    <t xml:space="preserve">Edie price </t>
  </si>
  <si>
    <t>Clea smith</t>
  </si>
  <si>
    <t>Reece Louw</t>
  </si>
  <si>
    <t>NQ1</t>
  </si>
  <si>
    <t>Alex Leaver</t>
  </si>
  <si>
    <t>NQ2</t>
  </si>
  <si>
    <t>Elodie Sykes</t>
  </si>
  <si>
    <t>NQ3</t>
  </si>
  <si>
    <t>Enzo Bowden Inoue</t>
  </si>
  <si>
    <t>NQ4</t>
  </si>
  <si>
    <t>Hermione Hogg</t>
  </si>
  <si>
    <t>NQ5</t>
  </si>
  <si>
    <t xml:space="preserve">Jack Groves </t>
  </si>
  <si>
    <t>NQ6</t>
  </si>
  <si>
    <t>Jess Carter</t>
  </si>
  <si>
    <t>NQ7</t>
  </si>
  <si>
    <t>Joshua Golden Clarke</t>
  </si>
  <si>
    <t>NQ8</t>
  </si>
  <si>
    <t>Molly Cooke</t>
  </si>
  <si>
    <t>NQ9</t>
  </si>
  <si>
    <t>Olivia Cooke</t>
  </si>
  <si>
    <t>Owen Pope</t>
  </si>
  <si>
    <t>Frazer Curnow</t>
  </si>
  <si>
    <t>Dominic Butterfield</t>
  </si>
  <si>
    <t>14-15</t>
  </si>
  <si>
    <t>18-19</t>
  </si>
  <si>
    <t>16-17</t>
  </si>
  <si>
    <t>PTA</t>
  </si>
  <si>
    <t>Portreath A</t>
  </si>
  <si>
    <t>PTB</t>
  </si>
  <si>
    <t>Portreath B</t>
  </si>
  <si>
    <t>BUA</t>
  </si>
  <si>
    <t>Bude A</t>
  </si>
  <si>
    <t>BUB</t>
  </si>
  <si>
    <t>Bude B</t>
  </si>
  <si>
    <t>GYA</t>
  </si>
  <si>
    <t>Gyllngvase A</t>
  </si>
  <si>
    <t>GYB</t>
  </si>
  <si>
    <t>Gyllngvase B</t>
  </si>
  <si>
    <t>HBA</t>
  </si>
  <si>
    <t>Holywell Bay A</t>
  </si>
  <si>
    <t>HBB</t>
  </si>
  <si>
    <t>Holywell Bay B</t>
  </si>
  <si>
    <t>PZA</t>
  </si>
  <si>
    <t>Polzeath A</t>
  </si>
  <si>
    <t>PZB</t>
  </si>
  <si>
    <t>Polzeath B</t>
  </si>
  <si>
    <t>SIA</t>
  </si>
  <si>
    <t>St Ives A</t>
  </si>
  <si>
    <t>SIB</t>
  </si>
  <si>
    <t>St Ives B</t>
  </si>
  <si>
    <t>NQA</t>
  </si>
  <si>
    <t>Newquay A</t>
  </si>
  <si>
    <t>NQB</t>
  </si>
  <si>
    <t>Newquay B</t>
  </si>
  <si>
    <t>HYA</t>
  </si>
  <si>
    <t>Hayle  A</t>
  </si>
  <si>
    <t>HYB</t>
  </si>
  <si>
    <t>Hayle B</t>
  </si>
  <si>
    <t xml:space="preserve">Bobmin Leisure Center </t>
  </si>
  <si>
    <t>1.00.84</t>
  </si>
  <si>
    <t>1.14.18</t>
  </si>
  <si>
    <t>1.19.12</t>
  </si>
  <si>
    <t>1.19.48</t>
  </si>
  <si>
    <t>1.12.36</t>
  </si>
  <si>
    <t>1.10.90</t>
  </si>
  <si>
    <t>1.01.13</t>
  </si>
  <si>
    <t>1.12.25</t>
  </si>
  <si>
    <t>1.08.59</t>
  </si>
  <si>
    <t>1.09.19</t>
  </si>
  <si>
    <t>1.15.27</t>
  </si>
  <si>
    <t>1.21.31</t>
  </si>
  <si>
    <t>1.06.83</t>
  </si>
  <si>
    <t>1.22.76</t>
  </si>
  <si>
    <t>1.09.99</t>
  </si>
  <si>
    <t>1.10.99</t>
  </si>
  <si>
    <t>1.18.57</t>
  </si>
  <si>
    <t>1.25.13</t>
  </si>
  <si>
    <t>1.33.85</t>
  </si>
  <si>
    <t>1.02.06</t>
  </si>
  <si>
    <t>1.03.69</t>
  </si>
  <si>
    <t>1.08.25</t>
  </si>
  <si>
    <t>1.10.71</t>
  </si>
  <si>
    <t>1.14.99</t>
  </si>
  <si>
    <t>1.22.26</t>
  </si>
  <si>
    <t>1.08.79</t>
  </si>
  <si>
    <t>1.18.22</t>
  </si>
  <si>
    <t>1.08.84</t>
  </si>
  <si>
    <t>1.05.71</t>
  </si>
  <si>
    <t>1.00.57</t>
  </si>
  <si>
    <t>1.06.69</t>
  </si>
  <si>
    <t>1.10.34</t>
  </si>
  <si>
    <t>0.59.99</t>
  </si>
  <si>
    <t>1.17.23</t>
  </si>
  <si>
    <t>1.13.89</t>
  </si>
  <si>
    <t>1.15.99</t>
  </si>
  <si>
    <t>1.20.17</t>
  </si>
  <si>
    <t>1.26.13</t>
  </si>
  <si>
    <t>1.35.66</t>
  </si>
  <si>
    <t>1.36.88</t>
  </si>
  <si>
    <t>1.13.79</t>
  </si>
  <si>
    <t>1.13.99</t>
  </si>
  <si>
    <t>1.26.44</t>
  </si>
  <si>
    <t>1.30.03</t>
  </si>
  <si>
    <t>1.38.33</t>
  </si>
  <si>
    <t>1.44.90</t>
  </si>
  <si>
    <t>1.25.72</t>
  </si>
  <si>
    <t>1.18.74</t>
  </si>
  <si>
    <t>1.12.34</t>
  </si>
  <si>
    <t>1.14.66</t>
  </si>
  <si>
    <t>1.14.90</t>
  </si>
  <si>
    <t>1.31.38</t>
  </si>
  <si>
    <t>1.13.96</t>
  </si>
  <si>
    <t>1.32.09</t>
  </si>
  <si>
    <t>1.15.28</t>
  </si>
  <si>
    <t>1.17.34</t>
  </si>
  <si>
    <t>1.28.38</t>
  </si>
  <si>
    <t>1.16.75</t>
  </si>
  <si>
    <t>1.27.63</t>
  </si>
  <si>
    <t>1.08.00</t>
  </si>
  <si>
    <t>1.28.47</t>
  </si>
  <si>
    <t>1.20.86</t>
  </si>
  <si>
    <t>1.09.36</t>
  </si>
  <si>
    <t>1.12.51</t>
  </si>
  <si>
    <t>1.13.04</t>
  </si>
  <si>
    <t>1.15.52</t>
  </si>
  <si>
    <t>1.08.96</t>
  </si>
  <si>
    <t>1.25.06</t>
  </si>
  <si>
    <t>1.19.72</t>
  </si>
  <si>
    <t>1.25.19</t>
  </si>
  <si>
    <t>1.15.36</t>
  </si>
  <si>
    <t>1.11.90</t>
  </si>
  <si>
    <t>1.41.52</t>
  </si>
  <si>
    <t>1.20.02</t>
  </si>
  <si>
    <t>1.35.74</t>
  </si>
  <si>
    <t>1.22.88</t>
  </si>
  <si>
    <t>1.50.34</t>
  </si>
  <si>
    <t>1.34.50</t>
  </si>
  <si>
    <t>2.02.21</t>
  </si>
  <si>
    <t>1.24.32</t>
  </si>
  <si>
    <t>1.19.51</t>
  </si>
  <si>
    <t>SI16</t>
  </si>
  <si>
    <t>1.18.60</t>
  </si>
  <si>
    <t>1.19.86</t>
  </si>
  <si>
    <t>1.24.93</t>
  </si>
  <si>
    <t>1.37.17</t>
  </si>
  <si>
    <t>1.40.96</t>
  </si>
  <si>
    <t>KATY COOK</t>
  </si>
  <si>
    <t>1.15.77</t>
  </si>
  <si>
    <t>1.36.28</t>
  </si>
  <si>
    <t>1.18.99</t>
  </si>
  <si>
    <t>1.31.74</t>
  </si>
  <si>
    <t>1.39.16</t>
  </si>
  <si>
    <t>1.25.18</t>
  </si>
  <si>
    <t>1.45.73</t>
  </si>
  <si>
    <t>1.09.08</t>
  </si>
  <si>
    <t>1.20.18</t>
  </si>
  <si>
    <t>1.22.41</t>
  </si>
  <si>
    <t>1.40.24</t>
  </si>
  <si>
    <t>1.19.26</t>
  </si>
  <si>
    <t>1.45.99</t>
  </si>
  <si>
    <t>1.37.42</t>
  </si>
  <si>
    <t>1.12.70</t>
  </si>
  <si>
    <t>1.30.56</t>
  </si>
  <si>
    <t>1.31.88</t>
  </si>
  <si>
    <t>1.30.27</t>
  </si>
  <si>
    <t>1.30.11</t>
  </si>
  <si>
    <t xml:space="preserve">1.19.85 </t>
  </si>
  <si>
    <t>1.32.90</t>
  </si>
  <si>
    <t>2.45.01</t>
  </si>
  <si>
    <t>BUDE</t>
  </si>
  <si>
    <t>3.18.41</t>
  </si>
  <si>
    <t>GYLLY</t>
  </si>
  <si>
    <t>2.22.34</t>
  </si>
  <si>
    <t>2.35.89</t>
  </si>
  <si>
    <t>2.07.88</t>
  </si>
  <si>
    <t>2.35.12</t>
  </si>
  <si>
    <t>2.23.04</t>
  </si>
  <si>
    <t>2.36.71</t>
  </si>
  <si>
    <t>2.19.73</t>
  </si>
  <si>
    <t>2.38.12</t>
  </si>
  <si>
    <t>2.14.96</t>
  </si>
  <si>
    <t>2.03.29</t>
  </si>
  <si>
    <t>2.07.35</t>
  </si>
  <si>
    <t>2.11.91</t>
  </si>
  <si>
    <t>2.11.09</t>
  </si>
  <si>
    <t>2.20.18</t>
  </si>
  <si>
    <t>2.18.54</t>
  </si>
  <si>
    <t>2.06.32</t>
  </si>
  <si>
    <t>2.22.63</t>
  </si>
  <si>
    <t>2.47.63</t>
  </si>
  <si>
    <t>1.56.87</t>
  </si>
  <si>
    <t>1.01.71</t>
  </si>
  <si>
    <t>1.23.19</t>
  </si>
  <si>
    <t>DQ</t>
  </si>
  <si>
    <t>1.19.00</t>
  </si>
  <si>
    <t>1.17.21</t>
  </si>
  <si>
    <t>1.10.43</t>
  </si>
  <si>
    <t>1.03.20</t>
  </si>
  <si>
    <t>1.15.70</t>
  </si>
  <si>
    <t>1.05.17</t>
  </si>
  <si>
    <t>1.02.83</t>
  </si>
  <si>
    <t>1.06.13</t>
  </si>
  <si>
    <t>1.06.03</t>
  </si>
  <si>
    <t>1.08.44</t>
  </si>
  <si>
    <t>1.08.90</t>
  </si>
  <si>
    <t>1.06.71</t>
  </si>
  <si>
    <t>1.03.67</t>
  </si>
  <si>
    <t>1.16.20</t>
  </si>
  <si>
    <t>1.02.12</t>
  </si>
  <si>
    <t>1.13.28</t>
  </si>
  <si>
    <t>1.05.93</t>
  </si>
  <si>
    <t>1.55.70</t>
  </si>
  <si>
    <t>1.08.93</t>
  </si>
  <si>
    <t>1.12.56</t>
  </si>
  <si>
    <t>1.04.51</t>
  </si>
  <si>
    <t>1.02.60</t>
  </si>
  <si>
    <t>1.07.07</t>
  </si>
  <si>
    <t>1.23.24</t>
  </si>
  <si>
    <t>1.03.73</t>
  </si>
  <si>
    <t>1.08.81</t>
  </si>
  <si>
    <t>1.01.25</t>
  </si>
  <si>
    <t>1.26.51</t>
  </si>
  <si>
    <t>1.20.35</t>
  </si>
  <si>
    <t>1.01.52</t>
  </si>
  <si>
    <t>1.03.06</t>
  </si>
  <si>
    <t>1.01.04</t>
  </si>
  <si>
    <t>1.09.01</t>
  </si>
  <si>
    <t>1.08.13</t>
  </si>
  <si>
    <t>1.02.72</t>
  </si>
  <si>
    <t>1.27.93</t>
  </si>
  <si>
    <t>1.15.49</t>
  </si>
  <si>
    <t>1.02.70</t>
  </si>
  <si>
    <t>1.14.39</t>
  </si>
  <si>
    <t>1.15.62</t>
  </si>
  <si>
    <t>1.01.87</t>
  </si>
  <si>
    <t>1.05.20</t>
  </si>
  <si>
    <t>1.08.94</t>
  </si>
  <si>
    <t>Girls 18-19 yrs Manikin Tow with Fins Race</t>
  </si>
  <si>
    <t>Boys 18-19yrs Manikin Tow with Fins Race</t>
  </si>
  <si>
    <t>1.05.90</t>
  </si>
  <si>
    <t>1.02.90</t>
  </si>
  <si>
    <t>1.03.93</t>
  </si>
  <si>
    <t>1.21.57</t>
  </si>
  <si>
    <t>1.13.00</t>
  </si>
  <si>
    <t>1.10.53</t>
  </si>
  <si>
    <t>1.25.97</t>
  </si>
  <si>
    <t>1.07.08</t>
  </si>
  <si>
    <t xml:space="preserve">PT1 </t>
  </si>
  <si>
    <t>1.03.46</t>
  </si>
  <si>
    <t>1.02.76</t>
  </si>
  <si>
    <t>1.06.90</t>
  </si>
  <si>
    <t>1.00.70</t>
  </si>
  <si>
    <t>1.02.02</t>
  </si>
  <si>
    <t>1.20.88</t>
  </si>
  <si>
    <t>1.07.90</t>
  </si>
  <si>
    <t>2.11.70</t>
  </si>
  <si>
    <t>1.08.35</t>
  </si>
  <si>
    <t>1.00.66</t>
  </si>
  <si>
    <t>1.14.64</t>
  </si>
  <si>
    <t>1.31.81</t>
  </si>
  <si>
    <t>1.10.86</t>
  </si>
  <si>
    <t>1.13.24</t>
  </si>
  <si>
    <t>1.05.39</t>
  </si>
  <si>
    <t>1.18.78</t>
  </si>
  <si>
    <t>1.29.14</t>
  </si>
  <si>
    <t>1.04.34</t>
  </si>
  <si>
    <t>1.02.73</t>
  </si>
  <si>
    <t>1.00.41</t>
  </si>
  <si>
    <t>1.00.21</t>
  </si>
  <si>
    <t>1.10.12</t>
  </si>
  <si>
    <t>1.26.21</t>
  </si>
  <si>
    <t>1.02.67</t>
  </si>
  <si>
    <t>1.04.96</t>
  </si>
  <si>
    <t>1.17.93</t>
  </si>
  <si>
    <t>1.20.72</t>
  </si>
  <si>
    <t>1.12.18</t>
  </si>
  <si>
    <t>1.28.23</t>
  </si>
  <si>
    <t>1.01.54</t>
  </si>
  <si>
    <t>1.06.04</t>
  </si>
  <si>
    <t>1.13.56</t>
  </si>
  <si>
    <t>1.05.72</t>
  </si>
  <si>
    <t>1.16.73</t>
  </si>
  <si>
    <t>1.13.07</t>
  </si>
  <si>
    <t>1.31.21</t>
  </si>
  <si>
    <t>1.24.87</t>
  </si>
  <si>
    <t>1.25.93</t>
  </si>
  <si>
    <t>1.04.38</t>
  </si>
  <si>
    <t>1.24.44</t>
  </si>
  <si>
    <t>1.14.17</t>
  </si>
  <si>
    <t>Girls Manikin Relay 18-19yr</t>
  </si>
  <si>
    <t>Boys MANIKIN Relay 18-19yr</t>
  </si>
  <si>
    <t>1.06.91</t>
  </si>
  <si>
    <t>1.04.15</t>
  </si>
  <si>
    <t>1.10.20</t>
  </si>
  <si>
    <t>1.02.78</t>
  </si>
  <si>
    <t>1.08.30</t>
  </si>
  <si>
    <t>1.18.53</t>
  </si>
  <si>
    <t>1.01.93</t>
  </si>
  <si>
    <t>1.06.02</t>
  </si>
  <si>
    <t>1.01.76</t>
  </si>
  <si>
    <t>1.13.20</t>
  </si>
  <si>
    <t>1.00.02</t>
  </si>
  <si>
    <t>1.03.77</t>
  </si>
  <si>
    <t>1.01.53</t>
  </si>
  <si>
    <t>1.13.90</t>
  </si>
  <si>
    <t>1.04.33</t>
  </si>
  <si>
    <t>Enzo Bowden</t>
  </si>
  <si>
    <t>Enzo Bowdem</t>
  </si>
  <si>
    <t>1.11.99</t>
  </si>
  <si>
    <t>1.13.46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</si>
</sst>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11"/>
      <color indexed="8"/>
      <name val="Calibri"/>
      <family val="2"/>
    </font>
    <font>
      <sz val="11"/>
      <name val="Calibri"/>
      <family val="2"/>
    </font>
    <font>
      <b/>
      <i/>
      <sz val="18"/>
      <color indexed="8"/>
      <name val="Calibri"/>
      <family val="2"/>
    </font>
    <font>
      <b/>
      <sz val="11"/>
      <name val="Calibri"/>
      <family val="2"/>
    </font>
    <font>
      <b/>
      <u/>
      <sz val="16"/>
      <name val="Calibri"/>
      <family val="2"/>
    </font>
    <font>
      <b/>
      <i/>
      <sz val="14"/>
      <name val="Calibri"/>
      <family val="2"/>
    </font>
    <font>
      <sz val="9"/>
      <color indexed="81"/>
      <name val="Tahoma"/>
      <family val="2"/>
    </font>
    <font>
      <b/>
      <sz val="9"/>
      <color indexed="81"/>
      <name val="Tahoma"/>
      <family val="2"/>
    </font>
    <font>
      <sz val="9"/>
      <color indexed="8"/>
      <name val="Calibri"/>
      <family val="2"/>
    </font>
    <font>
      <sz val="8"/>
      <name val="Calibri"/>
      <family val="2"/>
    </font>
    <font>
      <u/>
      <sz val="11"/>
      <color theme="10"/>
      <name val="Calibri"/>
      <family val="2"/>
    </font>
    <font>
      <b/>
      <sz val="11"/>
      <color theme="1"/>
      <name val="Calibri"/>
      <family val="2"/>
      <scheme val="minor"/>
    </font>
    <font>
      <sz val="14"/>
      <color theme="1"/>
      <name val="Calibri"/>
      <family val="2"/>
      <scheme val="minor"/>
    </font>
    <font>
      <sz val="18"/>
      <color theme="1"/>
      <name val="Calibri"/>
      <family val="2"/>
      <scheme val="minor"/>
    </font>
    <font>
      <u/>
      <sz val="16"/>
      <color theme="10"/>
      <name val="Calibri"/>
      <family val="2"/>
    </font>
    <font>
      <b/>
      <sz val="11"/>
      <color indexed="8"/>
      <name val="Calibri"/>
      <family val="2"/>
      <scheme val="minor"/>
    </font>
    <font>
      <b/>
      <u/>
      <sz val="11"/>
      <color theme="1"/>
      <name val="Calibri"/>
      <family val="2"/>
      <scheme val="minor"/>
    </font>
    <font>
      <u/>
      <sz val="11"/>
      <color theme="1"/>
      <name val="Calibri"/>
      <family val="2"/>
      <scheme val="minor"/>
    </font>
    <font>
      <sz val="10"/>
      <name val="Arial"/>
      <family val="2"/>
    </font>
    <font>
      <sz val="11"/>
      <name val="Arial"/>
      <family val="2"/>
    </font>
    <font>
      <sz val="11"/>
      <color rgb="FF000000"/>
      <name val="Calibri"/>
      <family val="2"/>
      <scheme val="minor"/>
    </font>
    <font>
      <sz val="11"/>
      <color theme="1"/>
      <name val="Calibri"/>
      <family val="2"/>
      <scheme val="minor"/>
    </font>
    <font>
      <sz val="10"/>
      <color theme="1"/>
      <name val="Arial"/>
      <family val="2"/>
    </font>
    <font>
      <sz val="10"/>
      <color theme="1"/>
      <name val="Arial1"/>
    </font>
    <font>
      <sz val="11"/>
      <color rgb="FF00B050"/>
      <name val="Calibri"/>
      <family val="2"/>
      <scheme val="minor"/>
    </font>
  </fonts>
  <fills count="15">
    <fill>
      <patternFill patternType="none"/>
    </fill>
    <fill>
      <patternFill patternType="gray125"/>
    </fill>
    <fill>
      <patternFill patternType="solid">
        <fgColor indexed="49"/>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44"/>
        <bgColor indexed="64"/>
      </patternFill>
    </fill>
    <fill>
      <patternFill patternType="solid">
        <fgColor indexed="8"/>
        <bgColor indexed="64"/>
      </patternFill>
    </fill>
    <fill>
      <patternFill patternType="solid">
        <fgColor indexed="27"/>
        <bgColor indexed="64"/>
      </patternFill>
    </fill>
    <fill>
      <patternFill patternType="solid">
        <fgColor indexed="52"/>
        <bgColor indexed="64"/>
      </patternFill>
    </fill>
    <fill>
      <patternFill patternType="solid">
        <fgColor theme="0" tint="-0.24994659260841701"/>
        <bgColor indexed="64"/>
      </patternFill>
    </fill>
    <fill>
      <patternFill patternType="solid">
        <fgColor theme="5"/>
        <bgColor indexed="64"/>
      </patternFill>
    </fill>
    <fill>
      <patternFill patternType="solid">
        <fgColor theme="9"/>
        <bgColor indexed="64"/>
      </patternFill>
    </fill>
    <fill>
      <patternFill patternType="solid">
        <fgColor rgb="FFEBCC15"/>
        <bgColor indexed="64"/>
      </patternFill>
    </fill>
    <fill>
      <patternFill patternType="solid">
        <fgColor indexed="9"/>
        <bgColor auto="1"/>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4">
    <xf numFmtId="0" fontId="0" fillId="0" borderId="0"/>
    <xf numFmtId="0" fontId="11" fillId="0" borderId="0" applyNumberFormat="0" applyFill="0" applyBorder="0" applyAlignment="0" applyProtection="0">
      <alignment vertical="top"/>
      <protection locked="0"/>
    </xf>
    <xf numFmtId="0" fontId="24" fillId="0" borderId="0"/>
    <xf numFmtId="9" fontId="22" fillId="0" borderId="0" applyFont="0" applyFill="0" applyBorder="0" applyAlignment="0" applyProtection="0"/>
  </cellStyleXfs>
  <cellXfs count="196">
    <xf numFmtId="0" fontId="0" fillId="0" borderId="0" xfId="0"/>
    <xf numFmtId="0" fontId="2" fillId="0" borderId="0" xfId="0" applyFont="1"/>
    <xf numFmtId="0" fontId="2" fillId="0" borderId="0" xfId="0" applyFont="1" applyFill="1" applyBorder="1" applyAlignment="1">
      <alignment horizontal="center"/>
    </xf>
    <xf numFmtId="0" fontId="2" fillId="0" borderId="0" xfId="0" applyFont="1" applyFill="1" applyBorder="1"/>
    <xf numFmtId="0" fontId="1" fillId="0" borderId="0" xfId="0" applyFont="1"/>
    <xf numFmtId="0" fontId="4" fillId="0" borderId="0" xfId="0" applyFont="1"/>
    <xf numFmtId="0" fontId="2" fillId="0" borderId="0" xfId="0" applyFont="1" applyBorder="1"/>
    <xf numFmtId="0" fontId="5" fillId="0" borderId="0" xfId="0" applyFont="1"/>
    <xf numFmtId="0" fontId="6" fillId="2" borderId="0" xfId="0" applyFont="1" applyFill="1"/>
    <xf numFmtId="0" fontId="6" fillId="3" borderId="0" xfId="0" applyFont="1" applyFill="1"/>
    <xf numFmtId="0" fontId="1" fillId="0" borderId="1" xfId="0" applyFont="1" applyBorder="1"/>
    <xf numFmtId="0" fontId="4" fillId="0" borderId="0" xfId="0" applyFont="1" applyBorder="1"/>
    <xf numFmtId="0" fontId="1" fillId="0" borderId="0" xfId="0" applyFont="1" applyBorder="1"/>
    <xf numFmtId="0" fontId="0" fillId="0" borderId="0" xfId="0" applyBorder="1"/>
    <xf numFmtId="0" fontId="4" fillId="0" borderId="2" xfId="0" applyFont="1" applyBorder="1"/>
    <xf numFmtId="0" fontId="2" fillId="0" borderId="3" xfId="0" applyFont="1" applyBorder="1"/>
    <xf numFmtId="0" fontId="4" fillId="4" borderId="1" xfId="0" applyFont="1" applyFill="1" applyBorder="1"/>
    <xf numFmtId="0" fontId="4" fillId="4" borderId="2" xfId="0" applyFont="1" applyFill="1" applyBorder="1"/>
    <xf numFmtId="0" fontId="2" fillId="4" borderId="3" xfId="0" applyFont="1" applyFill="1" applyBorder="1"/>
    <xf numFmtId="0" fontId="1" fillId="5" borderId="1" xfId="0" applyFont="1" applyFill="1" applyBorder="1"/>
    <xf numFmtId="0" fontId="4" fillId="5" borderId="2" xfId="0" applyFont="1" applyFill="1" applyBorder="1"/>
    <xf numFmtId="0" fontId="2" fillId="5" borderId="3" xfId="0" applyFont="1" applyFill="1" applyBorder="1"/>
    <xf numFmtId="0" fontId="1" fillId="2" borderId="1" xfId="0" applyFont="1" applyFill="1" applyBorder="1"/>
    <xf numFmtId="0" fontId="4" fillId="2" borderId="2" xfId="0" applyFont="1" applyFill="1" applyBorder="1"/>
    <xf numFmtId="0" fontId="2" fillId="2" borderId="3" xfId="0" applyFont="1" applyFill="1" applyBorder="1"/>
    <xf numFmtId="0" fontId="0" fillId="6" borderId="1" xfId="0" applyFill="1" applyBorder="1"/>
    <xf numFmtId="0" fontId="0" fillId="6" borderId="2" xfId="0" applyFill="1" applyBorder="1"/>
    <xf numFmtId="0" fontId="2" fillId="6" borderId="3" xfId="0" applyFont="1" applyFill="1" applyBorder="1"/>
    <xf numFmtId="0" fontId="4" fillId="5" borderId="1" xfId="0" applyFont="1" applyFill="1" applyBorder="1"/>
    <xf numFmtId="0" fontId="0" fillId="5" borderId="1" xfId="0" applyFill="1" applyBorder="1"/>
    <xf numFmtId="0" fontId="1" fillId="5" borderId="2" xfId="0" applyFont="1" applyFill="1" applyBorder="1"/>
    <xf numFmtId="0" fontId="2" fillId="5" borderId="2" xfId="0" applyFont="1" applyFill="1" applyBorder="1"/>
    <xf numFmtId="0" fontId="0" fillId="5" borderId="2" xfId="0" applyFill="1" applyBorder="1"/>
    <xf numFmtId="0" fontId="0" fillId="7" borderId="1" xfId="0" applyFill="1" applyBorder="1"/>
    <xf numFmtId="0" fontId="0" fillId="7" borderId="2" xfId="0" applyFill="1" applyBorder="1"/>
    <xf numFmtId="0" fontId="0" fillId="7" borderId="3" xfId="0" applyFill="1" applyBorder="1"/>
    <xf numFmtId="0" fontId="1" fillId="6" borderId="2" xfId="0" applyFont="1" applyFill="1" applyBorder="1"/>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4" fillId="0" borderId="1" xfId="0" applyFont="1" applyFill="1" applyBorder="1"/>
    <xf numFmtId="0" fontId="1" fillId="0" borderId="2" xfId="0" applyFont="1" applyFill="1" applyBorder="1"/>
    <xf numFmtId="0" fontId="2" fillId="0" borderId="2" xfId="0" applyFont="1" applyFill="1" applyBorder="1"/>
    <xf numFmtId="0" fontId="2" fillId="0" borderId="3" xfId="0" applyFont="1" applyFill="1" applyBorder="1"/>
    <xf numFmtId="0" fontId="12" fillId="0" borderId="0" xfId="0" applyFont="1"/>
    <xf numFmtId="0" fontId="0" fillId="0" borderId="0" xfId="0" applyAlignment="1">
      <alignment wrapText="1"/>
    </xf>
    <xf numFmtId="0" fontId="6" fillId="10" borderId="0" xfId="0" applyFont="1" applyFill="1"/>
    <xf numFmtId="0" fontId="1" fillId="11" borderId="1" xfId="0" applyFont="1" applyFill="1" applyBorder="1"/>
    <xf numFmtId="0" fontId="4" fillId="11" borderId="2" xfId="0" applyFont="1" applyFill="1" applyBorder="1"/>
    <xf numFmtId="0" fontId="2" fillId="11" borderId="3" xfId="0" applyFont="1" applyFill="1" applyBorder="1"/>
    <xf numFmtId="0" fontId="6" fillId="10" borderId="0" xfId="0" applyFont="1" applyFill="1" applyAlignment="1">
      <alignment horizontal="center"/>
    </xf>
    <xf numFmtId="0" fontId="6" fillId="3" borderId="0" xfId="0" applyFont="1" applyFill="1" applyAlignment="1">
      <alignment horizontal="center"/>
    </xf>
    <xf numFmtId="0" fontId="6" fillId="2" borderId="0" xfId="0" applyFont="1" applyFill="1" applyAlignment="1">
      <alignment horizontal="center"/>
    </xf>
    <xf numFmtId="0" fontId="0" fillId="0" borderId="0" xfId="0" applyAlignment="1">
      <alignment horizontal="center" vertical="center"/>
    </xf>
    <xf numFmtId="0" fontId="12" fillId="0" borderId="0" xfId="0" applyFont="1" applyAlignment="1">
      <alignment wrapText="1"/>
    </xf>
    <xf numFmtId="0" fontId="0" fillId="0" borderId="0" xfId="0" applyAlignment="1">
      <alignment horizontal="left" indent="1"/>
    </xf>
    <xf numFmtId="0" fontId="0" fillId="0" borderId="0" xfId="0" applyAlignment="1">
      <alignment horizontal="left" indent="2"/>
    </xf>
    <xf numFmtId="0" fontId="0" fillId="0" borderId="0" xfId="0" applyProtection="1">
      <protection locked="0"/>
    </xf>
    <xf numFmtId="0" fontId="0" fillId="0" borderId="0" xfId="0" applyAlignment="1" applyProtection="1">
      <alignment horizontal="center"/>
      <protection locked="0"/>
    </xf>
    <xf numFmtId="2" fontId="0" fillId="0" borderId="0" xfId="0" applyNumberFormat="1" applyAlignment="1" applyProtection="1">
      <alignment horizontal="center"/>
      <protection locked="0"/>
    </xf>
    <xf numFmtId="0" fontId="2" fillId="0" borderId="5" xfId="0" applyFont="1" applyFill="1" applyBorder="1"/>
    <xf numFmtId="2" fontId="0" fillId="0" borderId="0" xfId="0" applyNumberFormat="1"/>
    <xf numFmtId="0" fontId="14" fillId="0" borderId="0" xfId="0" applyFont="1" applyAlignment="1" applyProtection="1">
      <alignment horizontal="center"/>
      <protection locked="0"/>
    </xf>
    <xf numFmtId="0" fontId="13" fillId="0" borderId="0" xfId="0" applyFont="1" applyAlignment="1" applyProtection="1">
      <alignment horizontal="center"/>
      <protection locked="0"/>
    </xf>
    <xf numFmtId="0" fontId="5" fillId="0" borderId="0" xfId="0" applyFont="1" applyAlignment="1" applyProtection="1">
      <alignment horizontal="center"/>
    </xf>
    <xf numFmtId="0" fontId="0" fillId="0" borderId="0" xfId="0" applyProtection="1"/>
    <xf numFmtId="0" fontId="2" fillId="0" borderId="0" xfId="0" applyFont="1" applyProtection="1"/>
    <xf numFmtId="0" fontId="2" fillId="0" borderId="0" xfId="0" applyFont="1" applyAlignment="1" applyProtection="1">
      <alignment horizontal="center"/>
    </xf>
    <xf numFmtId="0" fontId="6" fillId="2" borderId="0" xfId="0" applyFont="1" applyFill="1" applyProtection="1"/>
    <xf numFmtId="0" fontId="6" fillId="3" borderId="0" xfId="0" applyFont="1" applyFill="1" applyProtection="1"/>
    <xf numFmtId="0" fontId="6" fillId="10" borderId="0" xfId="0" applyFont="1" applyFill="1" applyProtection="1"/>
    <xf numFmtId="0" fontId="0" fillId="0" borderId="0" xfId="0" applyAlignment="1" applyProtection="1">
      <alignment horizontal="center"/>
    </xf>
    <xf numFmtId="0" fontId="4" fillId="0" borderId="0" xfId="0" applyFont="1" applyBorder="1" applyProtection="1"/>
    <xf numFmtId="0" fontId="1" fillId="0" borderId="0" xfId="0" applyFont="1" applyBorder="1" applyProtection="1"/>
    <xf numFmtId="0" fontId="16" fillId="0" borderId="0" xfId="0" applyFont="1" applyProtection="1"/>
    <xf numFmtId="0" fontId="4" fillId="4" borderId="1" xfId="0" applyFont="1" applyFill="1" applyBorder="1" applyProtection="1"/>
    <xf numFmtId="0" fontId="1" fillId="0" borderId="1" xfId="0" applyFont="1" applyBorder="1" applyProtection="1"/>
    <xf numFmtId="0" fontId="1" fillId="5" borderId="1" xfId="0" applyFont="1" applyFill="1" applyBorder="1" applyProtection="1"/>
    <xf numFmtId="0" fontId="1" fillId="2" borderId="1" xfId="0" applyFont="1" applyFill="1" applyBorder="1" applyProtection="1"/>
    <xf numFmtId="0" fontId="4" fillId="0" borderId="1" xfId="0" applyFont="1" applyFill="1" applyBorder="1" applyProtection="1"/>
    <xf numFmtId="0" fontId="1" fillId="0" borderId="0" xfId="0" applyFont="1" applyProtection="1"/>
    <xf numFmtId="0" fontId="1" fillId="0" borderId="0" xfId="0" applyFont="1" applyAlignment="1" applyProtection="1">
      <alignment horizontal="center"/>
    </xf>
    <xf numFmtId="0" fontId="4" fillId="4" borderId="2" xfId="0" applyFont="1" applyFill="1" applyBorder="1" applyProtection="1"/>
    <xf numFmtId="0" fontId="4" fillId="0" borderId="2" xfId="0" applyFont="1" applyBorder="1" applyProtection="1"/>
    <xf numFmtId="0" fontId="4" fillId="5" borderId="2" xfId="0" applyFont="1" applyFill="1" applyBorder="1" applyProtection="1"/>
    <xf numFmtId="0" fontId="4" fillId="2" borderId="2" xfId="0" applyFont="1" applyFill="1" applyBorder="1" applyProtection="1"/>
    <xf numFmtId="0" fontId="1" fillId="0" borderId="2" xfId="0" applyFont="1" applyFill="1" applyBorder="1" applyProtection="1"/>
    <xf numFmtId="0" fontId="2" fillId="0" borderId="2" xfId="0" applyFont="1" applyFill="1" applyBorder="1" applyProtection="1"/>
    <xf numFmtId="0" fontId="2" fillId="4" borderId="3" xfId="0" applyFont="1" applyFill="1" applyBorder="1" applyProtection="1"/>
    <xf numFmtId="0" fontId="2" fillId="0" borderId="3" xfId="0" applyFont="1" applyBorder="1" applyProtection="1"/>
    <xf numFmtId="0" fontId="2" fillId="5" borderId="3" xfId="0" applyFont="1" applyFill="1" applyBorder="1" applyProtection="1"/>
    <xf numFmtId="0" fontId="2" fillId="0" borderId="3" xfId="0" applyFont="1" applyFill="1" applyBorder="1" applyProtection="1"/>
    <xf numFmtId="0" fontId="12" fillId="0" borderId="0" xfId="0" applyFont="1" applyProtection="1"/>
    <xf numFmtId="0" fontId="0" fillId="0" borderId="0" xfId="0" applyAlignment="1" applyProtection="1">
      <alignment horizontal="left"/>
    </xf>
    <xf numFmtId="0" fontId="1" fillId="0" borderId="0" xfId="0" applyFont="1" applyAlignment="1" applyProtection="1">
      <alignment horizontal="left"/>
    </xf>
    <xf numFmtId="0" fontId="0" fillId="2" borderId="0" xfId="0" applyFill="1" applyAlignment="1" applyProtection="1">
      <alignment horizontal="center"/>
    </xf>
    <xf numFmtId="0" fontId="0" fillId="2" borderId="0" xfId="0" applyFill="1" applyAlignment="1" applyProtection="1"/>
    <xf numFmtId="0" fontId="1" fillId="0" borderId="0" xfId="0" applyFont="1" applyAlignment="1" applyProtection="1">
      <alignment horizontal="center"/>
      <protection locked="0"/>
    </xf>
    <xf numFmtId="0" fontId="1" fillId="0" borderId="0" xfId="0" applyFont="1" applyProtection="1">
      <protection locked="0"/>
    </xf>
    <xf numFmtId="0" fontId="2" fillId="0" borderId="0" xfId="0" applyFont="1" applyFill="1" applyBorder="1" applyAlignment="1" applyProtection="1">
      <alignment horizontal="center"/>
      <protection locked="0"/>
    </xf>
    <xf numFmtId="0" fontId="2" fillId="0" borderId="0" xfId="0" applyFont="1" applyFill="1" applyBorder="1" applyProtection="1">
      <protection locked="0"/>
    </xf>
    <xf numFmtId="0" fontId="14" fillId="0" borderId="0" xfId="0" applyFont="1" applyAlignment="1" applyProtection="1">
      <alignment horizontal="center"/>
      <protection locked="0"/>
    </xf>
    <xf numFmtId="0" fontId="13" fillId="0" borderId="0" xfId="0" applyFont="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6" fillId="13" borderId="0" xfId="0" applyFont="1" applyFill="1" applyAlignment="1" applyProtection="1">
      <alignment horizontal="center"/>
    </xf>
    <xf numFmtId="0" fontId="6" fillId="10" borderId="0" xfId="0" applyFont="1" applyFill="1" applyAlignment="1" applyProtection="1">
      <alignment horizontal="center"/>
    </xf>
    <xf numFmtId="0" fontId="6" fillId="12" borderId="0" xfId="0" applyFont="1" applyFill="1" applyAlignment="1" applyProtection="1">
      <alignment horizontal="center"/>
    </xf>
    <xf numFmtId="0" fontId="1" fillId="8" borderId="4" xfId="0" applyFont="1" applyFill="1" applyBorder="1" applyProtection="1">
      <protection locked="0"/>
    </xf>
    <xf numFmtId="0" fontId="0" fillId="8" borderId="0" xfId="0" applyFill="1" applyProtection="1">
      <protection locked="0"/>
    </xf>
    <xf numFmtId="0" fontId="0" fillId="0" borderId="0" xfId="0" applyFont="1" applyProtection="1">
      <protection locked="0"/>
    </xf>
    <xf numFmtId="0" fontId="1" fillId="8" borderId="0" xfId="0" applyFont="1" applyFill="1" applyProtection="1">
      <protection locked="0"/>
    </xf>
    <xf numFmtId="0" fontId="0" fillId="0" borderId="0" xfId="0" applyProtection="1">
      <protection hidden="1"/>
    </xf>
    <xf numFmtId="0" fontId="0" fillId="0" borderId="3" xfId="0" applyBorder="1"/>
    <xf numFmtId="0" fontId="19" fillId="0" borderId="3" xfId="0" applyFont="1" applyBorder="1"/>
    <xf numFmtId="0" fontId="19" fillId="0" borderId="3" xfId="0" applyFont="1" applyBorder="1" applyAlignment="1">
      <alignment horizontal="center"/>
    </xf>
    <xf numFmtId="0" fontId="0" fillId="0" borderId="0" xfId="0" applyAlignment="1" applyProtection="1">
      <alignment horizontal="left"/>
      <protection locked="0"/>
    </xf>
    <xf numFmtId="0" fontId="1" fillId="0" borderId="0" xfId="0" applyFont="1" applyAlignment="1" applyProtection="1">
      <alignment horizontal="left"/>
      <protection locked="0"/>
    </xf>
    <xf numFmtId="0" fontId="0" fillId="0" borderId="3" xfId="0" applyBorder="1" applyAlignment="1">
      <alignment horizontal="left"/>
    </xf>
    <xf numFmtId="0" fontId="19" fillId="0" borderId="3" xfId="0" applyFont="1" applyBorder="1" applyAlignment="1">
      <alignment horizontal="left"/>
    </xf>
    <xf numFmtId="0" fontId="0" fillId="0" borderId="3" xfId="0" applyFill="1" applyBorder="1"/>
    <xf numFmtId="0" fontId="0" fillId="0" borderId="3" xfId="0" applyBorder="1" applyAlignment="1">
      <alignment horizontal="center"/>
    </xf>
    <xf numFmtId="0" fontId="9" fillId="0" borderId="0" xfId="0" applyFont="1" applyAlignment="1" applyProtection="1">
      <alignment horizontal="left"/>
      <protection locked="0"/>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xf>
    <xf numFmtId="0" fontId="2" fillId="0" borderId="0" xfId="0" applyFont="1" applyBorder="1" applyAlignment="1" applyProtection="1">
      <alignment horizontal="center"/>
    </xf>
    <xf numFmtId="0" fontId="2" fillId="0" borderId="0" xfId="0" applyFont="1" applyFill="1" applyBorder="1" applyProtection="1"/>
    <xf numFmtId="0" fontId="0" fillId="0" borderId="0" xfId="0" applyAlignment="1" applyProtection="1">
      <alignment horizontal="center" vertical="center"/>
    </xf>
    <xf numFmtId="0" fontId="2" fillId="0" borderId="0" xfId="0" applyFont="1" applyBorder="1" applyProtection="1"/>
    <xf numFmtId="0" fontId="19" fillId="0" borderId="3" xfId="0" applyFont="1" applyFill="1" applyBorder="1" applyAlignment="1">
      <alignment horizontal="center"/>
    </xf>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3" xfId="0" applyFill="1" applyBorder="1" applyAlignment="1">
      <alignment horizontal="center"/>
    </xf>
    <xf numFmtId="0" fontId="19" fillId="0" borderId="3" xfId="0" applyFont="1" applyFill="1" applyBorder="1" applyAlignment="1"/>
    <xf numFmtId="0" fontId="20" fillId="0" borderId="3" xfId="0" applyFont="1" applyBorder="1" applyAlignment="1">
      <alignment horizontal="center"/>
    </xf>
    <xf numFmtId="0" fontId="20" fillId="0" borderId="3" xfId="0" applyFont="1" applyBorder="1" applyAlignment="1"/>
    <xf numFmtId="0" fontId="0" fillId="0" borderId="7" xfId="0" applyBorder="1" applyAlignment="1">
      <alignment horizontal="center" vertical="top" wrapText="1"/>
    </xf>
    <xf numFmtId="0" fontId="0" fillId="0" borderId="8" xfId="0" applyBorder="1" applyAlignment="1">
      <alignment vertical="top" wrapText="1"/>
    </xf>
    <xf numFmtId="0" fontId="0" fillId="0" borderId="9" xfId="0" applyBorder="1" applyAlignment="1">
      <alignment horizontal="center" vertical="top" wrapText="1"/>
    </xf>
    <xf numFmtId="0" fontId="21" fillId="0" borderId="8" xfId="0" applyFont="1" applyBorder="1" applyAlignment="1">
      <alignment wrapText="1"/>
    </xf>
    <xf numFmtId="0" fontId="21" fillId="0" borderId="7" xfId="0" applyFont="1" applyBorder="1" applyAlignment="1">
      <alignment horizontal="center" wrapText="1"/>
    </xf>
    <xf numFmtId="0" fontId="21" fillId="0" borderId="9" xfId="0" applyFont="1" applyBorder="1" applyAlignment="1">
      <alignment horizontal="center" wrapText="1"/>
    </xf>
    <xf numFmtId="0" fontId="0" fillId="0" borderId="10" xfId="0" applyBorder="1" applyAlignment="1">
      <alignment horizontal="center" vertical="top" wrapText="1"/>
    </xf>
    <xf numFmtId="0" fontId="21" fillId="0" borderId="0" xfId="0" applyFont="1" applyBorder="1" applyAlignment="1">
      <alignmen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0" fillId="0" borderId="3" xfId="0" applyBorder="1" applyAlignment="1" applyProtection="1">
      <alignment horizontal="center"/>
      <protection locked="0"/>
    </xf>
    <xf numFmtId="0" fontId="0" fillId="0" borderId="3" xfId="0" applyBorder="1" applyAlignment="1" applyProtection="1">
      <alignment horizontal="left"/>
      <protection locked="0"/>
    </xf>
    <xf numFmtId="2" fontId="0" fillId="0" borderId="0" xfId="0" applyNumberFormat="1" applyAlignment="1" applyProtection="1">
      <alignment horizontal="center"/>
    </xf>
    <xf numFmtId="2" fontId="0" fillId="0" borderId="0" xfId="0" applyNumberFormat="1" applyProtection="1"/>
    <xf numFmtId="0" fontId="23" fillId="0" borderId="3" xfId="0" applyFont="1" applyBorder="1" applyAlignment="1">
      <alignment horizontal="left"/>
    </xf>
    <xf numFmtId="0" fontId="23" fillId="0" borderId="3" xfId="0" applyFont="1" applyBorder="1" applyAlignment="1">
      <alignment horizontal="center"/>
    </xf>
    <xf numFmtId="0" fontId="19" fillId="0" borderId="3" xfId="0" applyFont="1" applyFill="1" applyBorder="1"/>
    <xf numFmtId="0" fontId="0" fillId="0" borderId="3" xfId="0" applyFont="1" applyFill="1" applyBorder="1" applyAlignment="1">
      <alignment horizontal="center"/>
    </xf>
    <xf numFmtId="0" fontId="19" fillId="0" borderId="3" xfId="0" applyNumberFormat="1" applyFont="1" applyBorder="1" applyAlignment="1">
      <alignment horizontal="center"/>
    </xf>
    <xf numFmtId="0" fontId="23" fillId="0" borderId="3" xfId="0" applyNumberFormat="1" applyFont="1" applyBorder="1" applyAlignment="1">
      <alignment horizontal="center"/>
    </xf>
    <xf numFmtId="0" fontId="19" fillId="0" borderId="2" xfId="0" applyFont="1" applyBorder="1" applyAlignment="1">
      <alignment horizontal="center"/>
    </xf>
    <xf numFmtId="49" fontId="0" fillId="14" borderId="6" xfId="0" applyNumberFormat="1" applyFont="1" applyFill="1" applyBorder="1" applyAlignment="1">
      <alignment horizontal="center"/>
    </xf>
    <xf numFmtId="49" fontId="0" fillId="14" borderId="6" xfId="0" applyNumberFormat="1" applyFont="1" applyFill="1" applyBorder="1" applyAlignment="1"/>
    <xf numFmtId="49" fontId="0" fillId="14" borderId="6" xfId="0" applyNumberFormat="1" applyFill="1" applyBorder="1" applyAlignment="1">
      <alignment horizontal="center"/>
    </xf>
    <xf numFmtId="0" fontId="0" fillId="14" borderId="6" xfId="0" applyNumberFormat="1" applyFont="1" applyFill="1" applyBorder="1" applyAlignment="1">
      <alignment horizontal="center"/>
    </xf>
    <xf numFmtId="49" fontId="0" fillId="14" borderId="6" xfId="0" applyNumberFormat="1" applyFill="1" applyBorder="1" applyAlignment="1"/>
    <xf numFmtId="0" fontId="19" fillId="0" borderId="3" xfId="0" applyFont="1" applyFill="1" applyBorder="1" applyAlignment="1" applyProtection="1">
      <alignment wrapText="1"/>
      <protection locked="0"/>
    </xf>
    <xf numFmtId="0" fontId="19" fillId="0" borderId="1" xfId="0" applyFont="1" applyBorder="1" applyAlignment="1">
      <alignment horizontal="center"/>
    </xf>
    <xf numFmtId="0" fontId="19" fillId="0" borderId="1" xfId="0" applyFont="1" applyBorder="1"/>
    <xf numFmtId="0" fontId="0" fillId="0" borderId="2" xfId="0" applyBorder="1"/>
    <xf numFmtId="0" fontId="0" fillId="0" borderId="5" xfId="0" applyFill="1" applyBorder="1"/>
    <xf numFmtId="0" fontId="19" fillId="0" borderId="3" xfId="0" applyFont="1" applyBorder="1" applyAlignment="1">
      <alignment shrinkToFit="1"/>
    </xf>
    <xf numFmtId="0" fontId="0" fillId="0" borderId="3" xfId="0" applyFont="1" applyFill="1" applyBorder="1"/>
    <xf numFmtId="49" fontId="0" fillId="0" borderId="6" xfId="0" applyNumberFormat="1" applyFont="1" applyBorder="1" applyAlignment="1"/>
    <xf numFmtId="49" fontId="0" fillId="0" borderId="6" xfId="0" applyNumberFormat="1" applyBorder="1" applyAlignment="1">
      <alignment horizontal="center"/>
    </xf>
    <xf numFmtId="0" fontId="0" fillId="0" borderId="6" xfId="0" applyNumberFormat="1" applyFont="1" applyBorder="1" applyAlignment="1">
      <alignment horizontal="center"/>
    </xf>
    <xf numFmtId="1" fontId="19" fillId="0" borderId="3" xfId="0" applyNumberFormat="1" applyFont="1" applyBorder="1" applyAlignment="1">
      <alignment horizontal="center"/>
    </xf>
    <xf numFmtId="49" fontId="0" fillId="0" borderId="6" xfId="0" applyNumberFormat="1" applyBorder="1" applyAlignment="1"/>
    <xf numFmtId="9" fontId="19" fillId="0" borderId="3" xfId="3" applyFont="1" applyBorder="1"/>
    <xf numFmtId="0" fontId="0" fillId="0" borderId="3" xfId="0" applyBorder="1" applyAlignment="1">
      <alignment vertical="center"/>
    </xf>
    <xf numFmtId="0" fontId="0" fillId="0" borderId="3" xfId="0" applyBorder="1" applyAlignment="1">
      <alignment horizontal="center" vertical="center"/>
    </xf>
    <xf numFmtId="0" fontId="0" fillId="0" borderId="5" xfId="0" applyFill="1" applyBorder="1" applyAlignment="1">
      <alignment horizontal="center"/>
    </xf>
    <xf numFmtId="0" fontId="0" fillId="0" borderId="0" xfId="0" applyFill="1" applyProtection="1"/>
    <xf numFmtId="0" fontId="0" fillId="0" borderId="0" xfId="0" applyFill="1" applyAlignment="1" applyProtection="1">
      <alignment horizontal="center"/>
    </xf>
    <xf numFmtId="0" fontId="0" fillId="0" borderId="0" xfId="0" applyFill="1" applyAlignment="1" applyProtection="1">
      <alignment horizontal="center"/>
      <protection locked="0"/>
    </xf>
    <xf numFmtId="2" fontId="0" fillId="0" borderId="0" xfId="0" applyNumberFormat="1" applyFill="1" applyAlignment="1" applyProtection="1">
      <alignment horizontal="center"/>
      <protection locked="0"/>
    </xf>
    <xf numFmtId="0" fontId="25" fillId="8" borderId="0" xfId="0" applyFont="1" applyFill="1" applyProtection="1">
      <protection locked="0"/>
    </xf>
    <xf numFmtId="0" fontId="15" fillId="0" borderId="0" xfId="1" applyFont="1" applyAlignment="1" applyProtection="1">
      <alignment horizontal="center"/>
      <protection locked="0"/>
    </xf>
    <xf numFmtId="0" fontId="5" fillId="0" borderId="0" xfId="0" applyFont="1" applyAlignment="1" applyProtection="1">
      <alignment horizontal="center"/>
    </xf>
    <xf numFmtId="0" fontId="14" fillId="0" borderId="0" xfId="0" applyFont="1" applyAlignment="1" applyProtection="1">
      <alignment horizontal="center"/>
      <protection locked="0"/>
    </xf>
    <xf numFmtId="0" fontId="13" fillId="0" borderId="0" xfId="0" applyFont="1" applyAlignment="1" applyProtection="1">
      <alignment horizontal="center"/>
      <protection locked="0"/>
    </xf>
    <xf numFmtId="0" fontId="0" fillId="0" borderId="0" xfId="0" applyAlignment="1" applyProtection="1">
      <alignment horizontal="center" vertical="center"/>
      <protection locked="0"/>
    </xf>
    <xf numFmtId="0" fontId="3" fillId="9" borderId="0" xfId="0" applyFont="1" applyFill="1" applyAlignment="1" applyProtection="1"/>
    <xf numFmtId="0" fontId="0" fillId="9" borderId="0" xfId="0" applyFill="1" applyAlignment="1" applyProtection="1"/>
    <xf numFmtId="0" fontId="3" fillId="2" borderId="0" xfId="0" applyFont="1" applyFill="1" applyAlignment="1" applyProtection="1"/>
    <xf numFmtId="0" fontId="0" fillId="2" borderId="0" xfId="0" applyFill="1" applyAlignment="1" applyProtection="1"/>
    <xf numFmtId="0" fontId="3" fillId="9" borderId="0" xfId="0" applyFont="1" applyFill="1" applyAlignment="1"/>
    <xf numFmtId="0" fontId="0" fillId="9" borderId="0" xfId="0" applyFill="1" applyAlignment="1"/>
    <xf numFmtId="0" fontId="3" fillId="2" borderId="0" xfId="0" applyFont="1" applyFill="1" applyAlignment="1"/>
    <xf numFmtId="0" fontId="0" fillId="2" borderId="0" xfId="0" applyFill="1" applyAlignment="1"/>
  </cellXfs>
  <cellStyles count="4">
    <cellStyle name="Excel Built-in Normal" xfId="2" xr:uid="{00000000-0005-0000-0000-000000000000}"/>
    <cellStyle name="Hyperlink" xfId="1" builtinId="8"/>
    <cellStyle name="Normal" xfId="0" builtinId="0"/>
    <cellStyle name="Percent" xfId="3" builtinId="5"/>
  </cellStyles>
  <dxfs count="0"/>
  <tableStyles count="0" defaultTableStyle="TableStyleMedium9" defaultPivotStyle="PivotStyleLight16"/>
  <colors>
    <mruColors>
      <color rgb="FFEBCC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2</xdr:row>
      <xdr:rowOff>9525</xdr:rowOff>
    </xdr:from>
    <xdr:to>
      <xdr:col>5</xdr:col>
      <xdr:colOff>95250</xdr:colOff>
      <xdr:row>12</xdr:row>
      <xdr:rowOff>76200</xdr:rowOff>
    </xdr:to>
    <xdr:pic>
      <xdr:nvPicPr>
        <xdr:cNvPr id="35892" name="Picture 1" descr="logo2.bmp">
          <a:extLst>
            <a:ext uri="{FF2B5EF4-FFF2-40B4-BE49-F238E27FC236}">
              <a16:creationId xmlns:a16="http://schemas.microsoft.com/office/drawing/2014/main" id="{00000000-0008-0000-0100-0000348C0000}"/>
            </a:ext>
          </a:extLst>
        </xdr:cNvPr>
        <xdr:cNvPicPr>
          <a:picLocks noChangeAspect="1"/>
        </xdr:cNvPicPr>
      </xdr:nvPicPr>
      <xdr:blipFill>
        <a:blip xmlns:r="http://schemas.openxmlformats.org/officeDocument/2006/relationships" r:embed="rId1" cstate="print"/>
        <a:srcRect/>
        <a:stretch>
          <a:fillRect/>
        </a:stretch>
      </xdr:blipFill>
      <xdr:spPr bwMode="auto">
        <a:xfrm>
          <a:off x="1704975" y="390525"/>
          <a:ext cx="2543175" cy="1971675"/>
        </a:xfrm>
        <a:prstGeom prst="rect">
          <a:avLst/>
        </a:prstGeom>
        <a:noFill/>
        <a:ln w="9525">
          <a:noFill/>
          <a:miter lim="800000"/>
          <a:headEnd/>
          <a:tailEnd/>
        </a:ln>
      </xdr:spPr>
    </xdr:pic>
    <xdr:clientData/>
  </xdr:twoCellAnchor>
  <xdr:twoCellAnchor editAs="oneCell">
    <xdr:from>
      <xdr:col>0</xdr:col>
      <xdr:colOff>257175</xdr:colOff>
      <xdr:row>41</xdr:row>
      <xdr:rowOff>133350</xdr:rowOff>
    </xdr:from>
    <xdr:to>
      <xdr:col>1</xdr:col>
      <xdr:colOff>104775</xdr:colOff>
      <xdr:row>47</xdr:row>
      <xdr:rowOff>95250</xdr:rowOff>
    </xdr:to>
    <xdr:pic>
      <xdr:nvPicPr>
        <xdr:cNvPr id="35893" name="Picture 2" descr="swimmer.jpg">
          <a:extLst>
            <a:ext uri="{FF2B5EF4-FFF2-40B4-BE49-F238E27FC236}">
              <a16:creationId xmlns:a16="http://schemas.microsoft.com/office/drawing/2014/main" id="{00000000-0008-0000-0100-0000358C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220075"/>
          <a:ext cx="1104900" cy="1104900"/>
        </a:xfrm>
        <a:prstGeom prst="rect">
          <a:avLst/>
        </a:prstGeom>
        <a:noFill/>
        <a:ln w="9525">
          <a:noFill/>
          <a:miter lim="800000"/>
          <a:headEnd/>
          <a:tailEnd/>
        </a:ln>
      </xdr:spPr>
    </xdr:pic>
    <xdr:clientData/>
  </xdr:twoCellAnchor>
  <xdr:twoCellAnchor editAs="oneCell">
    <xdr:from>
      <xdr:col>2</xdr:col>
      <xdr:colOff>47625</xdr:colOff>
      <xdr:row>41</xdr:row>
      <xdr:rowOff>114300</xdr:rowOff>
    </xdr:from>
    <xdr:to>
      <xdr:col>3</xdr:col>
      <xdr:colOff>609600</xdr:colOff>
      <xdr:row>47</xdr:row>
      <xdr:rowOff>38100</xdr:rowOff>
    </xdr:to>
    <xdr:pic>
      <xdr:nvPicPr>
        <xdr:cNvPr id="35894" name="Picture 4" descr="images.jpg">
          <a:extLst>
            <a:ext uri="{FF2B5EF4-FFF2-40B4-BE49-F238E27FC236}">
              <a16:creationId xmlns:a16="http://schemas.microsoft.com/office/drawing/2014/main" id="{00000000-0008-0000-0100-0000368C0000}"/>
            </a:ext>
          </a:extLst>
        </xdr:cNvPr>
        <xdr:cNvPicPr>
          <a:picLocks noChangeAspect="1"/>
        </xdr:cNvPicPr>
      </xdr:nvPicPr>
      <xdr:blipFill>
        <a:blip xmlns:r="http://schemas.openxmlformats.org/officeDocument/2006/relationships" r:embed="rId3" cstate="print"/>
        <a:srcRect/>
        <a:stretch>
          <a:fillRect/>
        </a:stretch>
      </xdr:blipFill>
      <xdr:spPr bwMode="auto">
        <a:xfrm>
          <a:off x="1771650" y="8201025"/>
          <a:ext cx="1171575" cy="1066800"/>
        </a:xfrm>
        <a:prstGeom prst="rect">
          <a:avLst/>
        </a:prstGeom>
        <a:noFill/>
        <a:ln w="9525">
          <a:noFill/>
          <a:miter lim="800000"/>
          <a:headEnd/>
          <a:tailEnd/>
        </a:ln>
      </xdr:spPr>
    </xdr:pic>
    <xdr:clientData/>
  </xdr:twoCellAnchor>
  <xdr:twoCellAnchor editAs="oneCell">
    <xdr:from>
      <xdr:col>3</xdr:col>
      <xdr:colOff>809625</xdr:colOff>
      <xdr:row>41</xdr:row>
      <xdr:rowOff>19050</xdr:rowOff>
    </xdr:from>
    <xdr:to>
      <xdr:col>4</xdr:col>
      <xdr:colOff>552450</xdr:colOff>
      <xdr:row>46</xdr:row>
      <xdr:rowOff>171450</xdr:rowOff>
    </xdr:to>
    <xdr:pic>
      <xdr:nvPicPr>
        <xdr:cNvPr id="35895" name="Picture 5" descr="swimmer.jpg">
          <a:extLst>
            <a:ext uri="{FF2B5EF4-FFF2-40B4-BE49-F238E27FC236}">
              <a16:creationId xmlns:a16="http://schemas.microsoft.com/office/drawing/2014/main" id="{00000000-0008-0000-0100-0000378C0000}"/>
            </a:ext>
          </a:extLst>
        </xdr:cNvPr>
        <xdr:cNvPicPr>
          <a:picLocks noChangeAspect="1"/>
        </xdr:cNvPicPr>
      </xdr:nvPicPr>
      <xdr:blipFill>
        <a:blip xmlns:r="http://schemas.openxmlformats.org/officeDocument/2006/relationships" r:embed="rId2" cstate="print"/>
        <a:srcRect/>
        <a:stretch>
          <a:fillRect/>
        </a:stretch>
      </xdr:blipFill>
      <xdr:spPr bwMode="auto">
        <a:xfrm>
          <a:off x="3143250" y="8105775"/>
          <a:ext cx="1085850" cy="1104900"/>
        </a:xfrm>
        <a:prstGeom prst="rect">
          <a:avLst/>
        </a:prstGeom>
        <a:noFill/>
        <a:ln w="9525">
          <a:noFill/>
          <a:miter lim="800000"/>
          <a:headEnd/>
          <a:tailEnd/>
        </a:ln>
      </xdr:spPr>
    </xdr:pic>
    <xdr:clientData/>
  </xdr:twoCellAnchor>
  <xdr:twoCellAnchor editAs="oneCell">
    <xdr:from>
      <xdr:col>6</xdr:col>
      <xdr:colOff>123825</xdr:colOff>
      <xdr:row>41</xdr:row>
      <xdr:rowOff>114300</xdr:rowOff>
    </xdr:from>
    <xdr:to>
      <xdr:col>6</xdr:col>
      <xdr:colOff>1162050</xdr:colOff>
      <xdr:row>47</xdr:row>
      <xdr:rowOff>0</xdr:rowOff>
    </xdr:to>
    <xdr:pic>
      <xdr:nvPicPr>
        <xdr:cNvPr id="35896" name="Picture 6" descr="images.jpg">
          <a:extLst>
            <a:ext uri="{FF2B5EF4-FFF2-40B4-BE49-F238E27FC236}">
              <a16:creationId xmlns:a16="http://schemas.microsoft.com/office/drawing/2014/main" id="{00000000-0008-0000-0100-0000388C0000}"/>
            </a:ext>
          </a:extLst>
        </xdr:cNvPr>
        <xdr:cNvPicPr>
          <a:picLocks noChangeAspect="1"/>
        </xdr:cNvPicPr>
      </xdr:nvPicPr>
      <xdr:blipFill>
        <a:blip xmlns:r="http://schemas.openxmlformats.org/officeDocument/2006/relationships" r:embed="rId3" cstate="print"/>
        <a:srcRect/>
        <a:stretch>
          <a:fillRect/>
        </a:stretch>
      </xdr:blipFill>
      <xdr:spPr bwMode="auto">
        <a:xfrm>
          <a:off x="4343400" y="8201025"/>
          <a:ext cx="1038225" cy="10191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cuments\surf%20life%20saving\cardiff%202012\British%20Nipper%20Pool%20Entry%20Form%202012%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 Inputs"/>
      <sheetName val="Competition Details"/>
      <sheetName val="Pairs Entries"/>
      <sheetName val="Team Entries"/>
    </sheetNames>
    <sheetDataSet>
      <sheetData sheetId="0">
        <row r="1">
          <cell r="J1" t="str">
            <v>Male</v>
          </cell>
        </row>
        <row r="5">
          <cell r="J5">
            <v>8</v>
          </cell>
        </row>
        <row r="6">
          <cell r="J6">
            <v>9</v>
          </cell>
        </row>
        <row r="7">
          <cell r="J7">
            <v>10</v>
          </cell>
        </row>
        <row r="8">
          <cell r="J8">
            <v>11</v>
          </cell>
        </row>
        <row r="9">
          <cell r="J9">
            <v>12</v>
          </cell>
        </row>
        <row r="10">
          <cell r="J10">
            <v>13</v>
          </cell>
        </row>
        <row r="11">
          <cell r="J11">
            <v>14</v>
          </cell>
        </row>
        <row r="12">
          <cell r="J12">
            <v>15</v>
          </cell>
        </row>
        <row r="13">
          <cell r="J13">
            <v>16</v>
          </cell>
        </row>
        <row r="14">
          <cell r="J14">
            <v>19</v>
          </cell>
        </row>
        <row r="15">
          <cell r="J15" t="str">
            <v>Open</v>
          </cell>
        </row>
        <row r="16">
          <cell r="J16" t="str">
            <v>30-39</v>
          </cell>
        </row>
        <row r="17">
          <cell r="J17" t="str">
            <v>40-44</v>
          </cell>
        </row>
        <row r="18">
          <cell r="J18" t="str">
            <v>45-49</v>
          </cell>
        </row>
        <row r="19">
          <cell r="J19" t="str">
            <v>50-54</v>
          </cell>
        </row>
        <row r="20">
          <cell r="J20" t="str">
            <v>55-59</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urflifesavingcornwall.org.uk/"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21"/>
  <sheetViews>
    <sheetView topLeftCell="B22" zoomScale="98" zoomScaleNormal="98" workbookViewId="0">
      <selection activeCell="E116" sqref="E116"/>
    </sheetView>
  </sheetViews>
  <sheetFormatPr defaultColWidth="9.1796875" defaultRowHeight="14.5"/>
  <cols>
    <col min="1" max="3" width="21.453125" style="57" customWidth="1"/>
    <col min="4" max="4" width="12.26953125" style="115" customWidth="1"/>
    <col min="5" max="5" width="28.81640625" style="115" customWidth="1"/>
    <col min="6" max="6" width="9.26953125" style="58" customWidth="1"/>
    <col min="7" max="7" width="13.453125" style="58" customWidth="1"/>
    <col min="8" max="8" width="9.1796875" style="58"/>
    <col min="9" max="9" width="11.1796875" style="57" customWidth="1"/>
    <col min="10" max="16384" width="9.1796875" style="57"/>
  </cols>
  <sheetData>
    <row r="1" spans="1:10">
      <c r="A1" s="98" t="s">
        <v>9</v>
      </c>
    </row>
    <row r="2" spans="1:10">
      <c r="A2" s="98"/>
      <c r="D2" s="121" t="s">
        <v>15</v>
      </c>
    </row>
    <row r="3" spans="1:10">
      <c r="A3" s="107" t="s">
        <v>4</v>
      </c>
      <c r="B3" s="107" t="s">
        <v>8</v>
      </c>
      <c r="D3" s="116" t="s">
        <v>4</v>
      </c>
      <c r="E3" s="116" t="s">
        <v>5</v>
      </c>
      <c r="F3" s="97"/>
      <c r="G3" s="97" t="s">
        <v>8</v>
      </c>
      <c r="H3" s="97" t="s">
        <v>7</v>
      </c>
      <c r="I3" s="57" t="s">
        <v>90</v>
      </c>
      <c r="J3" s="57" t="s">
        <v>89</v>
      </c>
    </row>
    <row r="4" spans="1:10">
      <c r="A4" s="182" t="s">
        <v>45</v>
      </c>
      <c r="B4" s="182" t="s">
        <v>46</v>
      </c>
      <c r="D4" s="112" t="s">
        <v>132</v>
      </c>
      <c r="E4" s="112" t="s">
        <v>241</v>
      </c>
      <c r="G4" s="120" t="s">
        <v>47</v>
      </c>
      <c r="H4" s="120">
        <v>13</v>
      </c>
      <c r="I4" s="109" t="str">
        <f t="shared" ref="I4:I67" si="0">IF(ISBLANK(D4),"",IF(IFERROR(VLOOKUP(LEFT($D4,2),$A$4:$A$899,1,FALSE),"Error")="Error","Error",IF(VLOOKUP(LEFT($D4,2),$A$4:$A$899,1,FALSE)&lt;&gt;"","OK",)))</f>
        <v>OK</v>
      </c>
      <c r="J4" s="109" t="str">
        <f>IF(ISBLANK(G4),"",IF(IFERROR(VLOOKUP($G4,$A$4:$A$899,1,FALSE),"Error")="Error","Error",IF(VLOOKUP($G4,$A$4:$A$899,1,FALSE)&lt;&gt;"","OK",)))</f>
        <v>OK</v>
      </c>
    </row>
    <row r="5" spans="1:10">
      <c r="A5" s="182" t="s">
        <v>47</v>
      </c>
      <c r="B5" s="182" t="s">
        <v>48</v>
      </c>
      <c r="D5" s="112" t="s">
        <v>133</v>
      </c>
      <c r="E5" s="112" t="s">
        <v>242</v>
      </c>
      <c r="G5" s="120" t="s">
        <v>47</v>
      </c>
      <c r="H5" s="120">
        <v>13</v>
      </c>
      <c r="I5" s="109" t="str">
        <f t="shared" si="0"/>
        <v>OK</v>
      </c>
      <c r="J5" s="109" t="str">
        <f t="shared" ref="J5:J68" si="1">IF(ISBLANK(G5),"",IF(IFERROR(VLOOKUP($G5,$A$4:$A$899,1,FALSE),"Error")="Error","Error",IF(VLOOKUP($G5,$A$4:$A$899,1,FALSE)&lt;&gt;"","OK",)))</f>
        <v>OK</v>
      </c>
    </row>
    <row r="6" spans="1:10">
      <c r="A6" s="182" t="s">
        <v>49</v>
      </c>
      <c r="B6" s="182" t="s">
        <v>50</v>
      </c>
      <c r="D6" s="112" t="s">
        <v>134</v>
      </c>
      <c r="E6" s="112" t="s">
        <v>170</v>
      </c>
      <c r="G6" s="120" t="s">
        <v>47</v>
      </c>
      <c r="H6" s="120">
        <v>13</v>
      </c>
      <c r="I6" s="109" t="str">
        <f t="shared" si="0"/>
        <v>OK</v>
      </c>
      <c r="J6" s="109" t="str">
        <f t="shared" si="1"/>
        <v>OK</v>
      </c>
    </row>
    <row r="7" spans="1:10">
      <c r="A7" s="182" t="s">
        <v>51</v>
      </c>
      <c r="B7" s="182" t="s">
        <v>52</v>
      </c>
      <c r="D7" s="112" t="s">
        <v>135</v>
      </c>
      <c r="E7" s="112" t="s">
        <v>243</v>
      </c>
      <c r="G7" s="120" t="s">
        <v>47</v>
      </c>
      <c r="H7" s="120">
        <v>13</v>
      </c>
      <c r="I7" s="109" t="str">
        <f t="shared" si="0"/>
        <v>OK</v>
      </c>
      <c r="J7" s="109" t="str">
        <f t="shared" si="1"/>
        <v>OK</v>
      </c>
    </row>
    <row r="8" spans="1:10">
      <c r="A8" s="182" t="s">
        <v>57</v>
      </c>
      <c r="B8" s="182" t="s">
        <v>60</v>
      </c>
      <c r="D8" s="112" t="s">
        <v>168</v>
      </c>
      <c r="E8" s="112" t="s">
        <v>244</v>
      </c>
      <c r="G8" s="120" t="s">
        <v>47</v>
      </c>
      <c r="H8" s="120" t="s">
        <v>404</v>
      </c>
      <c r="I8" s="109" t="str">
        <f t="shared" si="0"/>
        <v>OK</v>
      </c>
      <c r="J8" s="109" t="str">
        <f t="shared" si="1"/>
        <v>OK</v>
      </c>
    </row>
    <row r="9" spans="1:10">
      <c r="A9" s="182" t="s">
        <v>53</v>
      </c>
      <c r="B9" s="182" t="s">
        <v>54</v>
      </c>
      <c r="D9" s="112" t="s">
        <v>158</v>
      </c>
      <c r="E9" s="112" t="s">
        <v>245</v>
      </c>
      <c r="G9" s="120" t="s">
        <v>47</v>
      </c>
      <c r="H9" s="120" t="s">
        <v>404</v>
      </c>
      <c r="I9" s="109" t="str">
        <f t="shared" si="0"/>
        <v>OK</v>
      </c>
      <c r="J9" s="109" t="str">
        <f t="shared" si="1"/>
        <v>OK</v>
      </c>
    </row>
    <row r="10" spans="1:10">
      <c r="A10" s="182" t="s">
        <v>55</v>
      </c>
      <c r="B10" s="182" t="s">
        <v>58</v>
      </c>
      <c r="D10" s="119" t="s">
        <v>136</v>
      </c>
      <c r="E10" s="119" t="s">
        <v>171</v>
      </c>
      <c r="G10" s="132" t="s">
        <v>47</v>
      </c>
      <c r="H10" s="132" t="s">
        <v>404</v>
      </c>
      <c r="I10" s="109" t="str">
        <f t="shared" si="0"/>
        <v>OK</v>
      </c>
      <c r="J10" s="109" t="str">
        <f t="shared" si="1"/>
        <v>OK</v>
      </c>
    </row>
    <row r="11" spans="1:10">
      <c r="A11" s="182" t="s">
        <v>56</v>
      </c>
      <c r="B11" s="182" t="s">
        <v>59</v>
      </c>
      <c r="D11" s="119" t="s">
        <v>169</v>
      </c>
      <c r="E11" s="119" t="s">
        <v>246</v>
      </c>
      <c r="G11" s="132" t="s">
        <v>47</v>
      </c>
      <c r="H11" s="132" t="s">
        <v>404</v>
      </c>
      <c r="I11" s="109" t="str">
        <f t="shared" si="0"/>
        <v>OK</v>
      </c>
      <c r="J11" s="109" t="str">
        <f t="shared" si="1"/>
        <v>OK</v>
      </c>
    </row>
    <row r="12" spans="1:10">
      <c r="A12" s="108"/>
      <c r="B12" s="108"/>
      <c r="D12" s="119" t="s">
        <v>137</v>
      </c>
      <c r="E12" s="119" t="s">
        <v>247</v>
      </c>
      <c r="G12" s="132" t="s">
        <v>47</v>
      </c>
      <c r="H12" s="132" t="s">
        <v>404</v>
      </c>
      <c r="I12" s="109" t="str">
        <f t="shared" si="0"/>
        <v>OK</v>
      </c>
      <c r="J12" s="109" t="str">
        <f t="shared" si="1"/>
        <v>OK</v>
      </c>
    </row>
    <row r="13" spans="1:10">
      <c r="A13" s="182"/>
      <c r="B13" s="182"/>
      <c r="D13" s="119" t="s">
        <v>138</v>
      </c>
      <c r="E13" s="119" t="s">
        <v>248</v>
      </c>
      <c r="G13" s="132" t="s">
        <v>47</v>
      </c>
      <c r="H13" s="132" t="s">
        <v>404</v>
      </c>
      <c r="I13" s="109" t="str">
        <f t="shared" si="0"/>
        <v>OK</v>
      </c>
      <c r="J13" s="109" t="str">
        <f t="shared" si="1"/>
        <v>OK</v>
      </c>
    </row>
    <row r="14" spans="1:10">
      <c r="A14" s="108"/>
      <c r="B14" s="108"/>
      <c r="D14" s="119" t="s">
        <v>139</v>
      </c>
      <c r="E14" s="119" t="s">
        <v>249</v>
      </c>
      <c r="G14" s="132" t="s">
        <v>47</v>
      </c>
      <c r="H14" s="132" t="s">
        <v>404</v>
      </c>
      <c r="I14" s="109" t="str">
        <f t="shared" si="0"/>
        <v>OK</v>
      </c>
      <c r="J14" s="109" t="str">
        <f t="shared" si="1"/>
        <v>OK</v>
      </c>
    </row>
    <row r="15" spans="1:10">
      <c r="A15" s="108"/>
      <c r="B15" s="108"/>
      <c r="D15" s="119" t="s">
        <v>140</v>
      </c>
      <c r="E15" s="119" t="s">
        <v>178</v>
      </c>
      <c r="G15" s="132" t="s">
        <v>47</v>
      </c>
      <c r="H15" s="132" t="s">
        <v>404</v>
      </c>
      <c r="I15" s="109" t="str">
        <f t="shared" si="0"/>
        <v>OK</v>
      </c>
      <c r="J15" s="109" t="str">
        <f t="shared" si="1"/>
        <v>OK</v>
      </c>
    </row>
    <row r="16" spans="1:10">
      <c r="A16" s="108"/>
      <c r="B16" s="108"/>
      <c r="D16" s="119" t="s">
        <v>141</v>
      </c>
      <c r="E16" s="119" t="s">
        <v>250</v>
      </c>
      <c r="G16" s="132" t="s">
        <v>47</v>
      </c>
      <c r="H16" s="132" t="s">
        <v>404</v>
      </c>
      <c r="I16" s="109" t="str">
        <f t="shared" si="0"/>
        <v>OK</v>
      </c>
      <c r="J16" s="109" t="str">
        <f t="shared" si="1"/>
        <v>OK</v>
      </c>
    </row>
    <row r="17" spans="1:10">
      <c r="A17" s="108"/>
      <c r="B17" s="108"/>
      <c r="D17" s="112" t="s">
        <v>107</v>
      </c>
      <c r="E17" s="112" t="s">
        <v>251</v>
      </c>
      <c r="G17" s="120" t="s">
        <v>47</v>
      </c>
      <c r="H17" s="132" t="s">
        <v>404</v>
      </c>
      <c r="I17" s="109" t="str">
        <f t="shared" si="0"/>
        <v>OK</v>
      </c>
      <c r="J17" s="109" t="str">
        <f t="shared" si="1"/>
        <v>OK</v>
      </c>
    </row>
    <row r="18" spans="1:10">
      <c r="A18" s="108"/>
      <c r="B18" s="108"/>
      <c r="D18" s="112" t="s">
        <v>108</v>
      </c>
      <c r="E18" s="112" t="s">
        <v>252</v>
      </c>
      <c r="G18" s="120" t="s">
        <v>47</v>
      </c>
      <c r="H18" s="132" t="s">
        <v>404</v>
      </c>
      <c r="I18" s="109" t="str">
        <f t="shared" si="0"/>
        <v>OK</v>
      </c>
      <c r="J18" s="109" t="str">
        <f t="shared" si="1"/>
        <v>OK</v>
      </c>
    </row>
    <row r="19" spans="1:10">
      <c r="A19" s="108"/>
      <c r="B19" s="108"/>
      <c r="D19" s="112" t="s">
        <v>109</v>
      </c>
      <c r="E19" s="112" t="s">
        <v>253</v>
      </c>
      <c r="G19" s="120" t="s">
        <v>47</v>
      </c>
      <c r="H19" s="132" t="s">
        <v>404</v>
      </c>
      <c r="I19" s="109" t="str">
        <f t="shared" si="0"/>
        <v>OK</v>
      </c>
      <c r="J19" s="109" t="str">
        <f t="shared" si="1"/>
        <v>OK</v>
      </c>
    </row>
    <row r="20" spans="1:10">
      <c r="A20" s="108"/>
      <c r="B20" s="108"/>
      <c r="D20" s="112" t="s">
        <v>110</v>
      </c>
      <c r="E20" s="112" t="s">
        <v>254</v>
      </c>
      <c r="G20" s="120" t="s">
        <v>47</v>
      </c>
      <c r="H20" s="132" t="s">
        <v>405</v>
      </c>
      <c r="I20" s="109" t="str">
        <f t="shared" si="0"/>
        <v>OK</v>
      </c>
      <c r="J20" s="109" t="str">
        <f t="shared" si="1"/>
        <v>OK</v>
      </c>
    </row>
    <row r="21" spans="1:10">
      <c r="A21" s="108"/>
      <c r="B21" s="108"/>
      <c r="D21" s="112" t="s">
        <v>255</v>
      </c>
      <c r="E21" s="112" t="s">
        <v>256</v>
      </c>
      <c r="G21" s="120" t="s">
        <v>49</v>
      </c>
      <c r="H21" s="132">
        <v>13</v>
      </c>
      <c r="I21" s="109" t="str">
        <f t="shared" si="0"/>
        <v>OK</v>
      </c>
      <c r="J21" s="109" t="str">
        <f t="shared" si="1"/>
        <v>OK</v>
      </c>
    </row>
    <row r="22" spans="1:10">
      <c r="A22" s="108"/>
      <c r="B22" s="108"/>
      <c r="D22" s="112" t="s">
        <v>257</v>
      </c>
      <c r="E22" s="112" t="s">
        <v>179</v>
      </c>
      <c r="G22" s="120" t="s">
        <v>49</v>
      </c>
      <c r="H22" s="132">
        <v>13</v>
      </c>
      <c r="I22" s="109" t="str">
        <f t="shared" si="0"/>
        <v>OK</v>
      </c>
      <c r="J22" s="109" t="str">
        <f t="shared" si="1"/>
        <v>OK</v>
      </c>
    </row>
    <row r="23" spans="1:10">
      <c r="A23" s="108"/>
      <c r="B23" s="108"/>
      <c r="D23" s="112" t="s">
        <v>258</v>
      </c>
      <c r="E23" s="112" t="s">
        <v>181</v>
      </c>
      <c r="G23" s="120" t="s">
        <v>49</v>
      </c>
      <c r="H23" s="132">
        <v>13</v>
      </c>
      <c r="I23" s="109" t="str">
        <f t="shared" si="0"/>
        <v>OK</v>
      </c>
      <c r="J23" s="109" t="str">
        <f t="shared" si="1"/>
        <v>OK</v>
      </c>
    </row>
    <row r="24" spans="1:10">
      <c r="A24" s="108"/>
      <c r="B24" s="108"/>
      <c r="D24" s="112" t="s">
        <v>259</v>
      </c>
      <c r="E24" s="112" t="s">
        <v>180</v>
      </c>
      <c r="G24" s="120" t="s">
        <v>49</v>
      </c>
      <c r="H24" s="120">
        <v>13</v>
      </c>
      <c r="I24" s="109" t="str">
        <f t="shared" si="0"/>
        <v>OK</v>
      </c>
      <c r="J24" s="109" t="str">
        <f t="shared" si="1"/>
        <v>OK</v>
      </c>
    </row>
    <row r="25" spans="1:10">
      <c r="A25" s="108"/>
      <c r="B25" s="108"/>
      <c r="D25" s="112" t="s">
        <v>260</v>
      </c>
      <c r="E25" s="112" t="s">
        <v>261</v>
      </c>
      <c r="G25" s="120" t="s">
        <v>49</v>
      </c>
      <c r="H25" s="120" t="s">
        <v>404</v>
      </c>
      <c r="I25" s="109" t="str">
        <f t="shared" si="0"/>
        <v>OK</v>
      </c>
      <c r="J25" s="109" t="str">
        <f t="shared" si="1"/>
        <v>OK</v>
      </c>
    </row>
    <row r="26" spans="1:10">
      <c r="A26" s="108"/>
      <c r="B26" s="108"/>
      <c r="D26" s="119" t="s">
        <v>262</v>
      </c>
      <c r="E26" s="119" t="s">
        <v>263</v>
      </c>
      <c r="G26" s="132" t="s">
        <v>49</v>
      </c>
      <c r="H26" s="132" t="s">
        <v>404</v>
      </c>
      <c r="I26" s="109" t="str">
        <f t="shared" si="0"/>
        <v>OK</v>
      </c>
      <c r="J26" s="109" t="str">
        <f t="shared" si="1"/>
        <v>OK</v>
      </c>
    </row>
    <row r="27" spans="1:10">
      <c r="A27" s="108"/>
      <c r="B27" s="108"/>
      <c r="D27" s="112" t="s">
        <v>264</v>
      </c>
      <c r="E27" s="112" t="s">
        <v>184</v>
      </c>
      <c r="G27" s="120" t="s">
        <v>49</v>
      </c>
      <c r="H27" s="120" t="s">
        <v>404</v>
      </c>
      <c r="I27" s="109" t="str">
        <f t="shared" si="0"/>
        <v>OK</v>
      </c>
      <c r="J27" s="109" t="str">
        <f t="shared" si="1"/>
        <v>OK</v>
      </c>
    </row>
    <row r="28" spans="1:10">
      <c r="A28" s="108"/>
      <c r="B28" s="108"/>
      <c r="D28" s="112" t="s">
        <v>265</v>
      </c>
      <c r="E28" s="112" t="s">
        <v>266</v>
      </c>
      <c r="G28" s="120" t="s">
        <v>49</v>
      </c>
      <c r="H28" s="120" t="s">
        <v>404</v>
      </c>
      <c r="I28" s="109" t="str">
        <f t="shared" si="0"/>
        <v>OK</v>
      </c>
      <c r="J28" s="109" t="str">
        <f t="shared" si="1"/>
        <v>OK</v>
      </c>
    </row>
    <row r="29" spans="1:10">
      <c r="A29" s="108"/>
      <c r="B29" s="108"/>
      <c r="D29" s="112" t="s">
        <v>267</v>
      </c>
      <c r="E29" s="112" t="s">
        <v>268</v>
      </c>
      <c r="G29" s="120" t="s">
        <v>49</v>
      </c>
      <c r="H29" s="120" t="s">
        <v>404</v>
      </c>
      <c r="I29" s="109" t="str">
        <f t="shared" si="0"/>
        <v>OK</v>
      </c>
      <c r="J29" s="109" t="str">
        <f t="shared" si="1"/>
        <v>OK</v>
      </c>
    </row>
    <row r="30" spans="1:10">
      <c r="A30" s="108"/>
      <c r="B30" s="108"/>
      <c r="D30" s="112" t="s">
        <v>96</v>
      </c>
      <c r="E30" s="112" t="s">
        <v>130</v>
      </c>
      <c r="G30" s="120" t="s">
        <v>49</v>
      </c>
      <c r="H30" s="120" t="s">
        <v>404</v>
      </c>
      <c r="I30" s="109" t="str">
        <f t="shared" si="0"/>
        <v>OK</v>
      </c>
      <c r="J30" s="109" t="str">
        <f t="shared" si="1"/>
        <v>OK</v>
      </c>
    </row>
    <row r="31" spans="1:10">
      <c r="A31" s="108"/>
      <c r="B31" s="108"/>
      <c r="D31" s="112" t="s">
        <v>97</v>
      </c>
      <c r="E31" s="112" t="s">
        <v>186</v>
      </c>
      <c r="G31" s="120" t="s">
        <v>49</v>
      </c>
      <c r="H31" s="120" t="s">
        <v>404</v>
      </c>
      <c r="I31" s="109" t="str">
        <f t="shared" si="0"/>
        <v>OK</v>
      </c>
      <c r="J31" s="109" t="str">
        <f t="shared" si="1"/>
        <v>OK</v>
      </c>
    </row>
    <row r="32" spans="1:10">
      <c r="A32" s="108"/>
      <c r="B32" s="108"/>
      <c r="D32" s="112" t="s">
        <v>98</v>
      </c>
      <c r="E32" s="112" t="s">
        <v>187</v>
      </c>
      <c r="G32" s="120" t="s">
        <v>49</v>
      </c>
      <c r="H32" s="120" t="s">
        <v>404</v>
      </c>
      <c r="I32" s="109" t="str">
        <f t="shared" si="0"/>
        <v>OK</v>
      </c>
      <c r="J32" s="109" t="str">
        <f t="shared" si="1"/>
        <v>OK</v>
      </c>
    </row>
    <row r="33" spans="1:10">
      <c r="A33" s="110"/>
      <c r="B33" s="110"/>
      <c r="C33" s="98"/>
      <c r="D33" s="112" t="s">
        <v>99</v>
      </c>
      <c r="E33" s="112" t="s">
        <v>269</v>
      </c>
      <c r="G33" s="120" t="s">
        <v>49</v>
      </c>
      <c r="H33" s="120" t="s">
        <v>406</v>
      </c>
      <c r="I33" s="109" t="str">
        <f t="shared" si="0"/>
        <v>OK</v>
      </c>
      <c r="J33" s="109" t="str">
        <f t="shared" si="1"/>
        <v>OK</v>
      </c>
    </row>
    <row r="34" spans="1:10">
      <c r="A34" s="108"/>
      <c r="B34" s="108"/>
      <c r="D34" s="112" t="s">
        <v>100</v>
      </c>
      <c r="E34" s="112" t="s">
        <v>189</v>
      </c>
      <c r="G34" s="120" t="s">
        <v>49</v>
      </c>
      <c r="H34" s="120" t="s">
        <v>406</v>
      </c>
      <c r="I34" s="109" t="str">
        <f t="shared" si="0"/>
        <v>OK</v>
      </c>
      <c r="J34" s="109" t="str">
        <f t="shared" si="1"/>
        <v>OK</v>
      </c>
    </row>
    <row r="35" spans="1:10">
      <c r="A35" s="108"/>
      <c r="B35" s="108"/>
      <c r="D35" s="112" t="s">
        <v>183</v>
      </c>
      <c r="E35" s="112" t="s">
        <v>188</v>
      </c>
      <c r="G35" s="120" t="s">
        <v>49</v>
      </c>
      <c r="H35" s="120" t="s">
        <v>406</v>
      </c>
      <c r="I35" s="109" t="str">
        <f t="shared" si="0"/>
        <v>OK</v>
      </c>
      <c r="J35" s="109" t="str">
        <f t="shared" si="1"/>
        <v>OK</v>
      </c>
    </row>
    <row r="36" spans="1:10">
      <c r="A36" s="108"/>
      <c r="B36" s="108"/>
      <c r="D36" s="112" t="s">
        <v>128</v>
      </c>
      <c r="E36" s="112" t="s">
        <v>270</v>
      </c>
      <c r="G36" s="120" t="s">
        <v>49</v>
      </c>
      <c r="H36" s="120" t="s">
        <v>406</v>
      </c>
      <c r="I36" s="109" t="str">
        <f t="shared" si="0"/>
        <v>OK</v>
      </c>
      <c r="J36" s="109" t="str">
        <f t="shared" si="1"/>
        <v>OK</v>
      </c>
    </row>
    <row r="37" spans="1:10">
      <c r="A37" s="108"/>
      <c r="B37" s="108"/>
      <c r="D37" s="112" t="s">
        <v>101</v>
      </c>
      <c r="E37" s="112" t="s">
        <v>190</v>
      </c>
      <c r="G37" s="120" t="s">
        <v>49</v>
      </c>
      <c r="H37" s="120" t="s">
        <v>406</v>
      </c>
      <c r="I37" s="109" t="str">
        <f t="shared" si="0"/>
        <v>OK</v>
      </c>
      <c r="J37" s="109" t="str">
        <f t="shared" si="1"/>
        <v>OK</v>
      </c>
    </row>
    <row r="38" spans="1:10">
      <c r="A38" s="108"/>
      <c r="B38" s="108"/>
      <c r="D38" s="112" t="s">
        <v>102</v>
      </c>
      <c r="E38" s="112" t="s">
        <v>271</v>
      </c>
      <c r="G38" s="120" t="s">
        <v>49</v>
      </c>
      <c r="H38" s="120" t="s">
        <v>406</v>
      </c>
      <c r="I38" s="109" t="str">
        <f t="shared" si="0"/>
        <v>OK</v>
      </c>
      <c r="J38" s="109" t="str">
        <f t="shared" si="1"/>
        <v>OK</v>
      </c>
    </row>
    <row r="39" spans="1:10">
      <c r="A39" s="108"/>
      <c r="B39" s="108"/>
      <c r="D39" s="112" t="s">
        <v>103</v>
      </c>
      <c r="E39" s="112" t="s">
        <v>191</v>
      </c>
      <c r="G39" s="120" t="s">
        <v>49</v>
      </c>
      <c r="H39" s="120" t="s">
        <v>406</v>
      </c>
      <c r="I39" s="109" t="str">
        <f t="shared" si="0"/>
        <v>OK</v>
      </c>
      <c r="J39" s="109" t="str">
        <f t="shared" si="1"/>
        <v>OK</v>
      </c>
    </row>
    <row r="40" spans="1:10">
      <c r="A40" s="108"/>
      <c r="B40" s="108"/>
      <c r="D40" s="112" t="s">
        <v>129</v>
      </c>
      <c r="E40" s="112" t="s">
        <v>272</v>
      </c>
      <c r="G40" s="120" t="s">
        <v>49</v>
      </c>
      <c r="H40" s="120" t="s">
        <v>405</v>
      </c>
      <c r="I40" s="109" t="str">
        <f t="shared" si="0"/>
        <v>OK</v>
      </c>
      <c r="J40" s="109" t="str">
        <f t="shared" si="1"/>
        <v>OK</v>
      </c>
    </row>
    <row r="41" spans="1:10">
      <c r="A41" s="108"/>
      <c r="B41" s="108"/>
      <c r="D41" s="112" t="s">
        <v>104</v>
      </c>
      <c r="E41" s="112" t="s">
        <v>273</v>
      </c>
      <c r="G41" s="120" t="s">
        <v>49</v>
      </c>
      <c r="H41" s="120" t="s">
        <v>405</v>
      </c>
      <c r="I41" s="109" t="str">
        <f t="shared" si="0"/>
        <v>OK</v>
      </c>
      <c r="J41" s="109" t="str">
        <f t="shared" si="1"/>
        <v>OK</v>
      </c>
    </row>
    <row r="42" spans="1:10">
      <c r="A42" s="108"/>
      <c r="B42" s="108"/>
      <c r="D42" s="112" t="s">
        <v>274</v>
      </c>
      <c r="E42" s="112" t="s">
        <v>275</v>
      </c>
      <c r="G42" s="120" t="s">
        <v>56</v>
      </c>
      <c r="H42" s="120">
        <v>13</v>
      </c>
      <c r="I42" s="109" t="str">
        <f t="shared" si="0"/>
        <v>OK</v>
      </c>
      <c r="J42" s="109" t="str">
        <f t="shared" si="1"/>
        <v>OK</v>
      </c>
    </row>
    <row r="43" spans="1:10">
      <c r="A43" s="108"/>
      <c r="B43" s="108"/>
      <c r="D43" s="112" t="s">
        <v>276</v>
      </c>
      <c r="E43" s="112" t="s">
        <v>277</v>
      </c>
      <c r="G43" s="120" t="s">
        <v>56</v>
      </c>
      <c r="H43" s="120">
        <v>13</v>
      </c>
      <c r="I43" s="109" t="str">
        <f t="shared" si="0"/>
        <v>OK</v>
      </c>
      <c r="J43" s="109" t="str">
        <f t="shared" si="1"/>
        <v>OK</v>
      </c>
    </row>
    <row r="44" spans="1:10">
      <c r="A44" s="108"/>
      <c r="B44" s="108"/>
      <c r="D44" s="112" t="s">
        <v>278</v>
      </c>
      <c r="E44" s="119" t="s">
        <v>279</v>
      </c>
      <c r="G44" s="120" t="s">
        <v>56</v>
      </c>
      <c r="H44" s="120">
        <v>13</v>
      </c>
      <c r="I44" s="109" t="str">
        <f t="shared" si="0"/>
        <v>OK</v>
      </c>
      <c r="J44" s="109" t="str">
        <f t="shared" si="1"/>
        <v>OK</v>
      </c>
    </row>
    <row r="45" spans="1:10">
      <c r="D45" s="112" t="s">
        <v>280</v>
      </c>
      <c r="E45" s="165" t="s">
        <v>281</v>
      </c>
      <c r="G45" s="120" t="s">
        <v>56</v>
      </c>
      <c r="H45" s="120" t="s">
        <v>404</v>
      </c>
      <c r="I45" s="109" t="str">
        <f t="shared" si="0"/>
        <v>OK</v>
      </c>
      <c r="J45" s="109" t="str">
        <f t="shared" si="1"/>
        <v>OK</v>
      </c>
    </row>
    <row r="46" spans="1:10">
      <c r="D46" s="112" t="s">
        <v>282</v>
      </c>
      <c r="E46" s="112" t="s">
        <v>283</v>
      </c>
      <c r="G46" s="120" t="s">
        <v>56</v>
      </c>
      <c r="H46" s="120" t="s">
        <v>404</v>
      </c>
      <c r="I46" s="109" t="str">
        <f t="shared" si="0"/>
        <v>OK</v>
      </c>
      <c r="J46" s="109" t="str">
        <f t="shared" si="1"/>
        <v>OK</v>
      </c>
    </row>
    <row r="47" spans="1:10">
      <c r="D47" s="112" t="s">
        <v>284</v>
      </c>
      <c r="E47" s="112" t="s">
        <v>285</v>
      </c>
      <c r="G47" s="120" t="s">
        <v>56</v>
      </c>
      <c r="H47" s="120" t="s">
        <v>406</v>
      </c>
      <c r="I47" s="109" t="str">
        <f t="shared" si="0"/>
        <v>OK</v>
      </c>
      <c r="J47" s="109" t="str">
        <f t="shared" si="1"/>
        <v>OK</v>
      </c>
    </row>
    <row r="48" spans="1:10">
      <c r="A48" s="111" t="s">
        <v>72</v>
      </c>
      <c r="B48" s="111">
        <f>COUNTA(A4:A44)</f>
        <v>8</v>
      </c>
      <c r="D48" s="112" t="s">
        <v>286</v>
      </c>
      <c r="E48" s="112" t="s">
        <v>287</v>
      </c>
      <c r="G48" s="120" t="s">
        <v>51</v>
      </c>
      <c r="H48" s="120" t="s">
        <v>405</v>
      </c>
      <c r="I48" s="109" t="str">
        <f t="shared" si="0"/>
        <v>OK</v>
      </c>
      <c r="J48" s="109" t="str">
        <f t="shared" si="1"/>
        <v>OK</v>
      </c>
    </row>
    <row r="49" spans="4:10">
      <c r="D49" s="113" t="s">
        <v>288</v>
      </c>
      <c r="E49" s="112" t="s">
        <v>289</v>
      </c>
      <c r="G49" s="120" t="s">
        <v>51</v>
      </c>
      <c r="H49" s="120" t="s">
        <v>404</v>
      </c>
      <c r="I49" s="109" t="str">
        <f t="shared" si="0"/>
        <v>OK</v>
      </c>
      <c r="J49" s="109" t="str">
        <f t="shared" si="1"/>
        <v>OK</v>
      </c>
    </row>
    <row r="50" spans="4:10">
      <c r="D50" s="113" t="s">
        <v>290</v>
      </c>
      <c r="E50" s="112" t="s">
        <v>291</v>
      </c>
      <c r="G50" s="120" t="s">
        <v>51</v>
      </c>
      <c r="H50" s="120" t="s">
        <v>404</v>
      </c>
      <c r="I50" s="109" t="str">
        <f t="shared" si="0"/>
        <v>OK</v>
      </c>
      <c r="J50" s="109" t="str">
        <f t="shared" si="1"/>
        <v>OK</v>
      </c>
    </row>
    <row r="51" spans="4:10">
      <c r="D51" s="113" t="s">
        <v>292</v>
      </c>
      <c r="E51" s="112" t="s">
        <v>293</v>
      </c>
      <c r="G51" s="120" t="s">
        <v>51</v>
      </c>
      <c r="H51" s="120" t="s">
        <v>406</v>
      </c>
      <c r="I51" s="109" t="str">
        <f t="shared" si="0"/>
        <v>OK</v>
      </c>
      <c r="J51" s="109" t="str">
        <f t="shared" si="1"/>
        <v>OK</v>
      </c>
    </row>
    <row r="52" spans="4:10">
      <c r="D52" s="113" t="s">
        <v>294</v>
      </c>
      <c r="E52" s="112" t="s">
        <v>295</v>
      </c>
      <c r="G52" s="120" t="s">
        <v>51</v>
      </c>
      <c r="H52" s="120" t="s">
        <v>406</v>
      </c>
      <c r="I52" s="109" t="str">
        <f t="shared" si="0"/>
        <v>OK</v>
      </c>
      <c r="J52" s="109" t="str">
        <f t="shared" si="1"/>
        <v>OK</v>
      </c>
    </row>
    <row r="53" spans="4:10">
      <c r="D53" s="113" t="s">
        <v>296</v>
      </c>
      <c r="E53" s="112" t="s">
        <v>172</v>
      </c>
      <c r="G53" s="120" t="s">
        <v>51</v>
      </c>
      <c r="H53" s="120" t="s">
        <v>404</v>
      </c>
      <c r="I53" s="109" t="str">
        <f t="shared" si="0"/>
        <v>OK</v>
      </c>
      <c r="J53" s="109" t="str">
        <f t="shared" si="1"/>
        <v>OK</v>
      </c>
    </row>
    <row r="54" spans="4:10">
      <c r="D54" s="113" t="s">
        <v>297</v>
      </c>
      <c r="E54" s="112" t="s">
        <v>298</v>
      </c>
      <c r="G54" s="120" t="s">
        <v>51</v>
      </c>
      <c r="H54" s="120" t="s">
        <v>404</v>
      </c>
      <c r="I54" s="109" t="str">
        <f t="shared" si="0"/>
        <v>OK</v>
      </c>
      <c r="J54" s="109" t="str">
        <f t="shared" si="1"/>
        <v>OK</v>
      </c>
    </row>
    <row r="55" spans="4:10">
      <c r="D55" s="113" t="s">
        <v>299</v>
      </c>
      <c r="E55" s="112" t="s">
        <v>300</v>
      </c>
      <c r="G55" s="120" t="s">
        <v>51</v>
      </c>
      <c r="H55" s="120">
        <v>13</v>
      </c>
      <c r="I55" s="109" t="str">
        <f t="shared" si="0"/>
        <v>OK</v>
      </c>
      <c r="J55" s="109" t="str">
        <f t="shared" si="1"/>
        <v>OK</v>
      </c>
    </row>
    <row r="56" spans="4:10">
      <c r="D56" s="113" t="s">
        <v>301</v>
      </c>
      <c r="E56" s="112" t="s">
        <v>302</v>
      </c>
      <c r="G56" s="120" t="s">
        <v>57</v>
      </c>
      <c r="H56" s="120" t="s">
        <v>404</v>
      </c>
      <c r="I56" s="109" t="str">
        <f t="shared" si="0"/>
        <v>OK</v>
      </c>
      <c r="J56" s="109" t="str">
        <f t="shared" si="1"/>
        <v>OK</v>
      </c>
    </row>
    <row r="57" spans="4:10">
      <c r="D57" s="113" t="s">
        <v>303</v>
      </c>
      <c r="E57" s="112" t="s">
        <v>304</v>
      </c>
      <c r="G57" s="120" t="s">
        <v>57</v>
      </c>
      <c r="H57" s="120" t="s">
        <v>404</v>
      </c>
      <c r="I57" s="109" t="str">
        <f t="shared" si="0"/>
        <v>OK</v>
      </c>
      <c r="J57" s="109" t="str">
        <f t="shared" si="1"/>
        <v>OK</v>
      </c>
    </row>
    <row r="58" spans="4:10">
      <c r="D58" s="113" t="s">
        <v>305</v>
      </c>
      <c r="E58" s="112" t="s">
        <v>306</v>
      </c>
      <c r="G58" s="120" t="s">
        <v>57</v>
      </c>
      <c r="H58" s="120" t="s">
        <v>404</v>
      </c>
      <c r="I58" s="109" t="str">
        <f t="shared" si="0"/>
        <v>OK</v>
      </c>
      <c r="J58" s="109" t="str">
        <f t="shared" si="1"/>
        <v>OK</v>
      </c>
    </row>
    <row r="59" spans="4:10">
      <c r="D59" s="113" t="s">
        <v>307</v>
      </c>
      <c r="E59" s="112" t="s">
        <v>308</v>
      </c>
      <c r="G59" s="120" t="s">
        <v>57</v>
      </c>
      <c r="H59" s="120" t="s">
        <v>404</v>
      </c>
      <c r="I59" s="109" t="str">
        <f t="shared" si="0"/>
        <v>OK</v>
      </c>
      <c r="J59" s="109" t="str">
        <f t="shared" si="1"/>
        <v>OK</v>
      </c>
    </row>
    <row r="60" spans="4:10">
      <c r="D60" s="113" t="s">
        <v>309</v>
      </c>
      <c r="E60" s="112" t="s">
        <v>310</v>
      </c>
      <c r="G60" s="120" t="s">
        <v>57</v>
      </c>
      <c r="H60" s="120" t="s">
        <v>404</v>
      </c>
      <c r="I60" s="109" t="str">
        <f t="shared" si="0"/>
        <v>OK</v>
      </c>
      <c r="J60" s="109" t="str">
        <f t="shared" si="1"/>
        <v>OK</v>
      </c>
    </row>
    <row r="61" spans="4:10">
      <c r="D61" s="113" t="s">
        <v>311</v>
      </c>
      <c r="E61" s="112" t="s">
        <v>312</v>
      </c>
      <c r="G61" s="120" t="s">
        <v>57</v>
      </c>
      <c r="H61" s="120">
        <v>13</v>
      </c>
      <c r="I61" s="109" t="str">
        <f t="shared" si="0"/>
        <v>OK</v>
      </c>
      <c r="J61" s="109" t="str">
        <f t="shared" si="1"/>
        <v>OK</v>
      </c>
    </row>
    <row r="62" spans="4:10">
      <c r="D62" s="113" t="s">
        <v>313</v>
      </c>
      <c r="E62" s="112" t="s">
        <v>314</v>
      </c>
      <c r="G62" s="120" t="s">
        <v>57</v>
      </c>
      <c r="H62" s="120">
        <v>13</v>
      </c>
      <c r="I62" s="109" t="str">
        <f t="shared" si="0"/>
        <v>OK</v>
      </c>
      <c r="J62" s="109" t="str">
        <f t="shared" si="1"/>
        <v>OK</v>
      </c>
    </row>
    <row r="63" spans="4:10">
      <c r="D63" s="113" t="s">
        <v>315</v>
      </c>
      <c r="E63" s="112" t="s">
        <v>316</v>
      </c>
      <c r="G63" s="120" t="s">
        <v>57</v>
      </c>
      <c r="H63" s="120">
        <v>13</v>
      </c>
      <c r="I63" s="109" t="str">
        <f t="shared" si="0"/>
        <v>OK</v>
      </c>
      <c r="J63" s="109" t="str">
        <f t="shared" si="1"/>
        <v>OK</v>
      </c>
    </row>
    <row r="64" spans="4:10">
      <c r="D64" s="113" t="s">
        <v>317</v>
      </c>
      <c r="E64" s="112" t="s">
        <v>318</v>
      </c>
      <c r="G64" s="120" t="s">
        <v>57</v>
      </c>
      <c r="H64" s="120" t="s">
        <v>406</v>
      </c>
      <c r="I64" s="109" t="str">
        <f t="shared" si="0"/>
        <v>OK</v>
      </c>
      <c r="J64" s="109" t="str">
        <f t="shared" si="1"/>
        <v>OK</v>
      </c>
    </row>
    <row r="65" spans="4:10">
      <c r="D65" s="113" t="s">
        <v>199</v>
      </c>
      <c r="E65" s="112" t="s">
        <v>319</v>
      </c>
      <c r="G65" s="120" t="s">
        <v>57</v>
      </c>
      <c r="H65" s="120" t="s">
        <v>406</v>
      </c>
      <c r="I65" s="109" t="str">
        <f t="shared" si="0"/>
        <v>OK</v>
      </c>
      <c r="J65" s="109" t="str">
        <f t="shared" si="1"/>
        <v>OK</v>
      </c>
    </row>
    <row r="66" spans="4:10">
      <c r="D66" s="113" t="s">
        <v>200</v>
      </c>
      <c r="E66" s="112" t="s">
        <v>320</v>
      </c>
      <c r="G66" s="120" t="s">
        <v>57</v>
      </c>
      <c r="H66" s="120" t="s">
        <v>406</v>
      </c>
      <c r="I66" s="109" t="str">
        <f t="shared" si="0"/>
        <v>OK</v>
      </c>
      <c r="J66" s="109" t="str">
        <f t="shared" si="1"/>
        <v>OK</v>
      </c>
    </row>
    <row r="67" spans="4:10">
      <c r="D67" s="113" t="s">
        <v>198</v>
      </c>
      <c r="E67" s="112" t="s">
        <v>321</v>
      </c>
      <c r="G67" s="120" t="s">
        <v>57</v>
      </c>
      <c r="H67" s="120" t="s">
        <v>406</v>
      </c>
      <c r="I67" s="109" t="str">
        <f t="shared" si="0"/>
        <v>OK</v>
      </c>
      <c r="J67" s="109" t="str">
        <f t="shared" si="1"/>
        <v>OK</v>
      </c>
    </row>
    <row r="68" spans="4:10">
      <c r="D68" s="113" t="s">
        <v>197</v>
      </c>
      <c r="E68" s="112" t="s">
        <v>322</v>
      </c>
      <c r="G68" s="120" t="s">
        <v>57</v>
      </c>
      <c r="H68" s="120" t="s">
        <v>404</v>
      </c>
      <c r="I68" s="109" t="str">
        <f t="shared" ref="I68:I131" si="2">IF(ISBLANK(D68),"",IF(IFERROR(VLOOKUP(LEFT($D68,2),$A$4:$A$899,1,FALSE),"Error")="Error","Error",IF(VLOOKUP(LEFT($D68,2),$A$4:$A$899,1,FALSE)&lt;&gt;"","OK",)))</f>
        <v>OK</v>
      </c>
      <c r="J68" s="109" t="str">
        <f t="shared" si="1"/>
        <v>OK</v>
      </c>
    </row>
    <row r="69" spans="4:10">
      <c r="D69" s="113" t="s">
        <v>196</v>
      </c>
      <c r="E69" s="112" t="s">
        <v>323</v>
      </c>
      <c r="G69" s="120" t="s">
        <v>57</v>
      </c>
      <c r="H69" s="120" t="s">
        <v>404</v>
      </c>
      <c r="I69" s="109" t="str">
        <f t="shared" si="2"/>
        <v>OK</v>
      </c>
      <c r="J69" s="109" t="str">
        <f t="shared" ref="J69:J132" si="3">IF(ISBLANK(G69),"",IF(IFERROR(VLOOKUP($G69,$A$4:$A$899,1,FALSE),"Error")="Error","Error",IF(VLOOKUP($G69,$A$4:$A$899,1,FALSE)&lt;&gt;"","OK",)))</f>
        <v>OK</v>
      </c>
    </row>
    <row r="70" spans="4:10">
      <c r="D70" s="113" t="s">
        <v>324</v>
      </c>
      <c r="E70" s="112" t="s">
        <v>325</v>
      </c>
      <c r="G70" s="120" t="s">
        <v>45</v>
      </c>
      <c r="H70" s="120">
        <v>13</v>
      </c>
      <c r="I70" s="109" t="str">
        <f t="shared" si="2"/>
        <v>OK</v>
      </c>
      <c r="J70" s="109" t="str">
        <f t="shared" si="3"/>
        <v>OK</v>
      </c>
    </row>
    <row r="71" spans="4:10">
      <c r="D71" s="113" t="s">
        <v>326</v>
      </c>
      <c r="E71" s="112" t="s">
        <v>327</v>
      </c>
      <c r="G71" s="120" t="s">
        <v>45</v>
      </c>
      <c r="H71" s="120">
        <v>13</v>
      </c>
      <c r="I71" s="109" t="str">
        <f t="shared" si="2"/>
        <v>OK</v>
      </c>
      <c r="J71" s="109" t="str">
        <f t="shared" si="3"/>
        <v>OK</v>
      </c>
    </row>
    <row r="72" spans="4:10">
      <c r="D72" s="113" t="s">
        <v>328</v>
      </c>
      <c r="E72" s="112" t="s">
        <v>329</v>
      </c>
      <c r="G72" s="120" t="s">
        <v>45</v>
      </c>
      <c r="H72" s="120">
        <v>13</v>
      </c>
      <c r="I72" s="109" t="str">
        <f t="shared" si="2"/>
        <v>OK</v>
      </c>
      <c r="J72" s="109" t="str">
        <f t="shared" si="3"/>
        <v>OK</v>
      </c>
    </row>
    <row r="73" spans="4:10">
      <c r="D73" s="113" t="s">
        <v>330</v>
      </c>
      <c r="E73" s="112" t="s">
        <v>331</v>
      </c>
      <c r="G73" s="120" t="s">
        <v>45</v>
      </c>
      <c r="H73" s="120">
        <v>13</v>
      </c>
      <c r="I73" s="109" t="str">
        <f t="shared" si="2"/>
        <v>OK</v>
      </c>
      <c r="J73" s="109" t="str">
        <f t="shared" si="3"/>
        <v>OK</v>
      </c>
    </row>
    <row r="74" spans="4:10">
      <c r="D74" s="113" t="s">
        <v>332</v>
      </c>
      <c r="E74" s="112" t="s">
        <v>333</v>
      </c>
      <c r="G74" s="120" t="s">
        <v>45</v>
      </c>
      <c r="H74" s="120">
        <v>13</v>
      </c>
      <c r="I74" s="109" t="str">
        <f t="shared" si="2"/>
        <v>OK</v>
      </c>
      <c r="J74" s="109" t="str">
        <f t="shared" si="3"/>
        <v>OK</v>
      </c>
    </row>
    <row r="75" spans="4:10">
      <c r="D75" s="113" t="s">
        <v>334</v>
      </c>
      <c r="E75" s="112" t="s">
        <v>335</v>
      </c>
      <c r="G75" s="120" t="s">
        <v>45</v>
      </c>
      <c r="H75" s="120">
        <v>13</v>
      </c>
      <c r="I75" s="109" t="str">
        <f t="shared" si="2"/>
        <v>OK</v>
      </c>
      <c r="J75" s="109" t="str">
        <f t="shared" si="3"/>
        <v>OK</v>
      </c>
    </row>
    <row r="76" spans="4:10">
      <c r="D76" s="113" t="s">
        <v>336</v>
      </c>
      <c r="E76" s="112" t="s">
        <v>337</v>
      </c>
      <c r="G76" s="120" t="s">
        <v>45</v>
      </c>
      <c r="H76" s="120">
        <v>13</v>
      </c>
      <c r="I76" s="109" t="str">
        <f t="shared" si="2"/>
        <v>OK</v>
      </c>
      <c r="J76" s="109" t="str">
        <f t="shared" si="3"/>
        <v>OK</v>
      </c>
    </row>
    <row r="77" spans="4:10">
      <c r="D77" s="113" t="s">
        <v>338</v>
      </c>
      <c r="E77" s="112" t="s">
        <v>339</v>
      </c>
      <c r="G77" s="120" t="s">
        <v>45</v>
      </c>
      <c r="H77" s="120">
        <v>13</v>
      </c>
      <c r="I77" s="109" t="str">
        <f t="shared" si="2"/>
        <v>OK</v>
      </c>
      <c r="J77" s="109" t="str">
        <f t="shared" si="3"/>
        <v>OK</v>
      </c>
    </row>
    <row r="78" spans="4:10">
      <c r="D78" s="113" t="s">
        <v>340</v>
      </c>
      <c r="E78" s="112" t="s">
        <v>341</v>
      </c>
      <c r="G78" s="120" t="s">
        <v>45</v>
      </c>
      <c r="H78" s="120">
        <v>13</v>
      </c>
      <c r="I78" s="109" t="str">
        <f t="shared" si="2"/>
        <v>OK</v>
      </c>
      <c r="J78" s="109" t="str">
        <f t="shared" si="3"/>
        <v>OK</v>
      </c>
    </row>
    <row r="79" spans="4:10">
      <c r="D79" s="113" t="s">
        <v>142</v>
      </c>
      <c r="E79" s="112" t="s">
        <v>342</v>
      </c>
      <c r="G79" s="120" t="s">
        <v>45</v>
      </c>
      <c r="H79" s="120">
        <v>13</v>
      </c>
      <c r="I79" s="109" t="str">
        <f t="shared" si="2"/>
        <v>OK</v>
      </c>
      <c r="J79" s="109" t="str">
        <f t="shared" si="3"/>
        <v>OK</v>
      </c>
    </row>
    <row r="80" spans="4:10">
      <c r="D80" s="113" t="s">
        <v>143</v>
      </c>
      <c r="E80" s="112" t="s">
        <v>343</v>
      </c>
      <c r="G80" s="120" t="s">
        <v>45</v>
      </c>
      <c r="H80" s="120">
        <v>13</v>
      </c>
      <c r="I80" s="109" t="str">
        <f t="shared" si="2"/>
        <v>OK</v>
      </c>
      <c r="J80" s="109" t="str">
        <f t="shared" si="3"/>
        <v>OK</v>
      </c>
    </row>
    <row r="81" spans="4:10">
      <c r="D81" s="113" t="s">
        <v>144</v>
      </c>
      <c r="E81" s="112" t="s">
        <v>344</v>
      </c>
      <c r="G81" s="120" t="s">
        <v>45</v>
      </c>
      <c r="H81" s="120" t="s">
        <v>404</v>
      </c>
      <c r="I81" s="109" t="str">
        <f t="shared" si="2"/>
        <v>OK</v>
      </c>
      <c r="J81" s="109" t="str">
        <f t="shared" si="3"/>
        <v>OK</v>
      </c>
    </row>
    <row r="82" spans="4:10">
      <c r="D82" s="113" t="s">
        <v>145</v>
      </c>
      <c r="E82" s="112" t="s">
        <v>345</v>
      </c>
      <c r="G82" s="120" t="s">
        <v>45</v>
      </c>
      <c r="H82" s="120" t="s">
        <v>404</v>
      </c>
      <c r="I82" s="109" t="str">
        <f t="shared" si="2"/>
        <v>OK</v>
      </c>
      <c r="J82" s="109" t="str">
        <f t="shared" si="3"/>
        <v>OK</v>
      </c>
    </row>
    <row r="83" spans="4:10">
      <c r="D83" s="113" t="s">
        <v>146</v>
      </c>
      <c r="E83" s="112" t="s">
        <v>346</v>
      </c>
      <c r="G83" s="120" t="s">
        <v>45</v>
      </c>
      <c r="H83" s="120" t="s">
        <v>404</v>
      </c>
      <c r="I83" s="109" t="str">
        <f t="shared" si="2"/>
        <v>OK</v>
      </c>
      <c r="J83" s="109" t="str">
        <f t="shared" si="3"/>
        <v>OK</v>
      </c>
    </row>
    <row r="84" spans="4:10">
      <c r="D84" s="113" t="s">
        <v>159</v>
      </c>
      <c r="E84" s="112" t="s">
        <v>347</v>
      </c>
      <c r="G84" s="120" t="s">
        <v>45</v>
      </c>
      <c r="H84" s="120" t="s">
        <v>404</v>
      </c>
      <c r="I84" s="109" t="str">
        <f t="shared" si="2"/>
        <v>OK</v>
      </c>
      <c r="J84" s="109" t="str">
        <f t="shared" si="3"/>
        <v>OK</v>
      </c>
    </row>
    <row r="85" spans="4:10">
      <c r="D85" s="113" t="s">
        <v>147</v>
      </c>
      <c r="E85" s="112" t="s">
        <v>348</v>
      </c>
      <c r="G85" s="120" t="s">
        <v>45</v>
      </c>
      <c r="H85" s="120" t="s">
        <v>404</v>
      </c>
      <c r="I85" s="109" t="str">
        <f t="shared" si="2"/>
        <v>OK</v>
      </c>
      <c r="J85" s="109" t="str">
        <f t="shared" si="3"/>
        <v>OK</v>
      </c>
    </row>
    <row r="86" spans="4:10">
      <c r="D86" s="113" t="s">
        <v>148</v>
      </c>
      <c r="E86" s="112" t="s">
        <v>162</v>
      </c>
      <c r="G86" s="120" t="s">
        <v>45</v>
      </c>
      <c r="H86" s="120" t="s">
        <v>404</v>
      </c>
      <c r="I86" s="109" t="str">
        <f t="shared" si="2"/>
        <v>OK</v>
      </c>
      <c r="J86" s="109" t="str">
        <f t="shared" si="3"/>
        <v>OK</v>
      </c>
    </row>
    <row r="87" spans="4:10">
      <c r="D87" s="113" t="s">
        <v>149</v>
      </c>
      <c r="E87" s="112" t="s">
        <v>161</v>
      </c>
      <c r="G87" s="120" t="s">
        <v>45</v>
      </c>
      <c r="H87" s="120" t="s">
        <v>404</v>
      </c>
      <c r="I87" s="109" t="str">
        <f t="shared" si="2"/>
        <v>OK</v>
      </c>
      <c r="J87" s="109" t="str">
        <f t="shared" si="3"/>
        <v>OK</v>
      </c>
    </row>
    <row r="88" spans="4:10">
      <c r="D88" s="113" t="s">
        <v>150</v>
      </c>
      <c r="E88" s="112" t="s">
        <v>163</v>
      </c>
      <c r="G88" s="120" t="s">
        <v>45</v>
      </c>
      <c r="H88" s="120" t="s">
        <v>406</v>
      </c>
      <c r="I88" s="109" t="str">
        <f t="shared" si="2"/>
        <v>OK</v>
      </c>
      <c r="J88" s="109" t="str">
        <f t="shared" si="3"/>
        <v>OK</v>
      </c>
    </row>
    <row r="89" spans="4:10">
      <c r="D89" s="113" t="s">
        <v>151</v>
      </c>
      <c r="E89" s="112" t="s">
        <v>174</v>
      </c>
      <c r="G89" s="120" t="s">
        <v>45</v>
      </c>
      <c r="H89" s="120" t="s">
        <v>406</v>
      </c>
      <c r="I89" s="109" t="str">
        <f t="shared" si="2"/>
        <v>OK</v>
      </c>
      <c r="J89" s="109" t="str">
        <f t="shared" si="3"/>
        <v>OK</v>
      </c>
    </row>
    <row r="90" spans="4:10">
      <c r="D90" s="112" t="s">
        <v>152</v>
      </c>
      <c r="E90" s="112" t="s">
        <v>164</v>
      </c>
      <c r="G90" s="120" t="s">
        <v>45</v>
      </c>
      <c r="H90" s="120" t="s">
        <v>406</v>
      </c>
      <c r="I90" s="109" t="str">
        <f t="shared" si="2"/>
        <v>OK</v>
      </c>
      <c r="J90" s="109" t="str">
        <f t="shared" si="3"/>
        <v>OK</v>
      </c>
    </row>
    <row r="91" spans="4:10">
      <c r="D91" s="112" t="s">
        <v>153</v>
      </c>
      <c r="E91" s="112" t="s">
        <v>349</v>
      </c>
      <c r="G91" s="120" t="s">
        <v>45</v>
      </c>
      <c r="H91" s="120" t="s">
        <v>406</v>
      </c>
      <c r="I91" s="109" t="str">
        <f t="shared" si="2"/>
        <v>OK</v>
      </c>
      <c r="J91" s="109" t="str">
        <f t="shared" si="3"/>
        <v>OK</v>
      </c>
    </row>
    <row r="92" spans="4:10">
      <c r="D92" s="112" t="s">
        <v>154</v>
      </c>
      <c r="E92" s="112" t="s">
        <v>176</v>
      </c>
      <c r="G92" s="120" t="s">
        <v>45</v>
      </c>
      <c r="H92" s="120" t="s">
        <v>406</v>
      </c>
      <c r="I92" s="109" t="str">
        <f t="shared" si="2"/>
        <v>OK</v>
      </c>
      <c r="J92" s="109" t="str">
        <f t="shared" si="3"/>
        <v>OK</v>
      </c>
    </row>
    <row r="93" spans="4:10">
      <c r="D93" s="112" t="s">
        <v>112</v>
      </c>
      <c r="E93" s="112" t="s">
        <v>167</v>
      </c>
      <c r="G93" s="120" t="s">
        <v>45</v>
      </c>
      <c r="H93" s="120" t="s">
        <v>406</v>
      </c>
      <c r="I93" s="109" t="str">
        <f t="shared" si="2"/>
        <v>OK</v>
      </c>
      <c r="J93" s="109" t="str">
        <f t="shared" si="3"/>
        <v>OK</v>
      </c>
    </row>
    <row r="94" spans="4:10">
      <c r="D94" s="112" t="s">
        <v>113</v>
      </c>
      <c r="E94" s="112" t="s">
        <v>350</v>
      </c>
      <c r="G94" s="120" t="s">
        <v>45</v>
      </c>
      <c r="H94" s="120" t="s">
        <v>406</v>
      </c>
      <c r="I94" s="109" t="str">
        <f t="shared" si="2"/>
        <v>OK</v>
      </c>
      <c r="J94" s="109" t="str">
        <f t="shared" si="3"/>
        <v>OK</v>
      </c>
    </row>
    <row r="95" spans="4:10">
      <c r="D95" s="112" t="s">
        <v>114</v>
      </c>
      <c r="E95" s="112" t="s">
        <v>351</v>
      </c>
      <c r="G95" s="120" t="s">
        <v>45</v>
      </c>
      <c r="H95" s="120" t="s">
        <v>405</v>
      </c>
      <c r="I95" s="109" t="str">
        <f t="shared" si="2"/>
        <v>OK</v>
      </c>
      <c r="J95" s="109" t="str">
        <f t="shared" si="3"/>
        <v>OK</v>
      </c>
    </row>
    <row r="96" spans="4:10">
      <c r="D96" s="112" t="s">
        <v>115</v>
      </c>
      <c r="E96" s="112" t="s">
        <v>352</v>
      </c>
      <c r="G96" s="120" t="s">
        <v>45</v>
      </c>
      <c r="H96" s="120" t="s">
        <v>405</v>
      </c>
      <c r="I96" s="109" t="str">
        <f t="shared" si="2"/>
        <v>OK</v>
      </c>
      <c r="J96" s="109" t="str">
        <f t="shared" si="3"/>
        <v>OK</v>
      </c>
    </row>
    <row r="97" spans="4:10">
      <c r="D97" s="112" t="s">
        <v>116</v>
      </c>
      <c r="E97" s="112" t="s">
        <v>157</v>
      </c>
      <c r="G97" s="120" t="s">
        <v>45</v>
      </c>
      <c r="H97" s="120" t="s">
        <v>404</v>
      </c>
      <c r="I97" s="109" t="str">
        <f t="shared" si="2"/>
        <v>OK</v>
      </c>
      <c r="J97" s="109" t="str">
        <f t="shared" si="3"/>
        <v>OK</v>
      </c>
    </row>
    <row r="98" spans="4:10">
      <c r="D98" s="112" t="s">
        <v>155</v>
      </c>
      <c r="E98" s="112" t="s">
        <v>353</v>
      </c>
      <c r="G98" s="120" t="s">
        <v>45</v>
      </c>
      <c r="H98" s="120" t="s">
        <v>404</v>
      </c>
      <c r="I98" s="109" t="str">
        <f t="shared" si="2"/>
        <v>OK</v>
      </c>
      <c r="J98" s="109" t="str">
        <f t="shared" si="3"/>
        <v>OK</v>
      </c>
    </row>
    <row r="99" spans="4:10">
      <c r="D99" s="112" t="s">
        <v>117</v>
      </c>
      <c r="E99" s="112" t="s">
        <v>182</v>
      </c>
      <c r="G99" s="120" t="s">
        <v>45</v>
      </c>
      <c r="H99" s="120" t="s">
        <v>404</v>
      </c>
      <c r="I99" s="109" t="str">
        <f t="shared" si="2"/>
        <v>OK</v>
      </c>
      <c r="J99" s="109" t="str">
        <f t="shared" si="3"/>
        <v>OK</v>
      </c>
    </row>
    <row r="100" spans="4:10">
      <c r="D100" s="112" t="s">
        <v>118</v>
      </c>
      <c r="E100" s="166" t="s">
        <v>160</v>
      </c>
      <c r="G100" s="120" t="s">
        <v>45</v>
      </c>
      <c r="H100" s="120" t="s">
        <v>404</v>
      </c>
      <c r="I100" s="109" t="str">
        <f t="shared" si="2"/>
        <v>OK</v>
      </c>
      <c r="J100" s="109" t="str">
        <f t="shared" si="3"/>
        <v>OK</v>
      </c>
    </row>
    <row r="101" spans="4:10">
      <c r="D101" s="112" t="s">
        <v>119</v>
      </c>
      <c r="E101" s="112" t="s">
        <v>173</v>
      </c>
      <c r="G101" s="120" t="s">
        <v>45</v>
      </c>
      <c r="H101" s="120" t="s">
        <v>404</v>
      </c>
      <c r="I101" s="109" t="str">
        <f t="shared" si="2"/>
        <v>OK</v>
      </c>
      <c r="J101" s="109" t="str">
        <f t="shared" si="3"/>
        <v>OK</v>
      </c>
    </row>
    <row r="102" spans="4:10">
      <c r="D102" s="112" t="s">
        <v>166</v>
      </c>
      <c r="E102" s="112" t="s">
        <v>354</v>
      </c>
      <c r="G102" s="120" t="s">
        <v>45</v>
      </c>
      <c r="H102" s="120" t="s">
        <v>406</v>
      </c>
      <c r="I102" s="109" t="str">
        <f t="shared" si="2"/>
        <v>OK</v>
      </c>
      <c r="J102" s="109" t="str">
        <f t="shared" si="3"/>
        <v>OK</v>
      </c>
    </row>
    <row r="103" spans="4:10">
      <c r="D103" s="112" t="s">
        <v>120</v>
      </c>
      <c r="E103" s="112" t="s">
        <v>355</v>
      </c>
      <c r="G103" s="120" t="s">
        <v>45</v>
      </c>
      <c r="H103" s="120" t="s">
        <v>406</v>
      </c>
      <c r="I103" s="109" t="str">
        <f t="shared" si="2"/>
        <v>OK</v>
      </c>
      <c r="J103" s="109" t="str">
        <f t="shared" si="3"/>
        <v>OK</v>
      </c>
    </row>
    <row r="104" spans="4:10">
      <c r="D104" s="112" t="s">
        <v>121</v>
      </c>
      <c r="E104" s="113" t="s">
        <v>192</v>
      </c>
      <c r="G104" s="120" t="s">
        <v>45</v>
      </c>
      <c r="H104" s="120" t="s">
        <v>406</v>
      </c>
      <c r="I104" s="109" t="str">
        <f t="shared" si="2"/>
        <v>OK</v>
      </c>
      <c r="J104" s="109" t="str">
        <f t="shared" si="3"/>
        <v>OK</v>
      </c>
    </row>
    <row r="105" spans="4:10">
      <c r="D105" s="112" t="s">
        <v>122</v>
      </c>
      <c r="E105" s="113" t="s">
        <v>193</v>
      </c>
      <c r="G105" s="120" t="s">
        <v>45</v>
      </c>
      <c r="H105" s="120" t="s">
        <v>406</v>
      </c>
      <c r="I105" s="109" t="str">
        <f t="shared" si="2"/>
        <v>OK</v>
      </c>
      <c r="J105" s="109" t="str">
        <f t="shared" si="3"/>
        <v>OK</v>
      </c>
    </row>
    <row r="106" spans="4:10">
      <c r="D106" s="112" t="s">
        <v>123</v>
      </c>
      <c r="E106" s="112" t="s">
        <v>175</v>
      </c>
      <c r="G106" s="120" t="s">
        <v>45</v>
      </c>
      <c r="H106" s="120" t="s">
        <v>406</v>
      </c>
      <c r="I106" s="109" t="str">
        <f t="shared" si="2"/>
        <v>OK</v>
      </c>
      <c r="J106" s="109" t="str">
        <f t="shared" si="3"/>
        <v>OK</v>
      </c>
    </row>
    <row r="107" spans="4:10">
      <c r="D107" s="112" t="s">
        <v>124</v>
      </c>
      <c r="E107" s="112" t="s">
        <v>356</v>
      </c>
      <c r="G107" s="120" t="s">
        <v>45</v>
      </c>
      <c r="H107" s="120" t="s">
        <v>406</v>
      </c>
      <c r="I107" s="109" t="str">
        <f t="shared" si="2"/>
        <v>OK</v>
      </c>
      <c r="J107" s="109" t="str">
        <f t="shared" si="3"/>
        <v>OK</v>
      </c>
    </row>
    <row r="108" spans="4:10">
      <c r="D108" s="112" t="s">
        <v>125</v>
      </c>
      <c r="E108" s="113" t="s">
        <v>165</v>
      </c>
      <c r="G108" s="120" t="s">
        <v>45</v>
      </c>
      <c r="H108" s="120" t="s">
        <v>406</v>
      </c>
      <c r="I108" s="109" t="str">
        <f t="shared" si="2"/>
        <v>OK</v>
      </c>
      <c r="J108" s="109" t="str">
        <f t="shared" si="3"/>
        <v>OK</v>
      </c>
    </row>
    <row r="109" spans="4:10">
      <c r="D109" s="112" t="s">
        <v>126</v>
      </c>
      <c r="E109" s="113" t="s">
        <v>357</v>
      </c>
      <c r="G109" s="120" t="s">
        <v>45</v>
      </c>
      <c r="H109" s="120" t="s">
        <v>406</v>
      </c>
      <c r="I109" s="109" t="str">
        <f t="shared" si="2"/>
        <v>OK</v>
      </c>
      <c r="J109" s="109" t="str">
        <f t="shared" si="3"/>
        <v>OK</v>
      </c>
    </row>
    <row r="110" spans="4:10">
      <c r="D110" s="112" t="s">
        <v>127</v>
      </c>
      <c r="E110" s="113" t="s">
        <v>358</v>
      </c>
      <c r="G110" s="120" t="s">
        <v>45</v>
      </c>
      <c r="H110" s="120" t="s">
        <v>406</v>
      </c>
      <c r="I110" s="109" t="str">
        <f t="shared" si="2"/>
        <v>OK</v>
      </c>
      <c r="J110" s="109" t="str">
        <f t="shared" si="3"/>
        <v>OK</v>
      </c>
    </row>
    <row r="111" spans="4:10">
      <c r="D111" s="112" t="s">
        <v>156</v>
      </c>
      <c r="E111" s="113" t="s">
        <v>359</v>
      </c>
      <c r="G111" s="120" t="s">
        <v>45</v>
      </c>
      <c r="H111" s="120" t="s">
        <v>405</v>
      </c>
      <c r="I111" s="109" t="str">
        <f t="shared" si="2"/>
        <v>OK</v>
      </c>
      <c r="J111" s="109" t="str">
        <f t="shared" si="3"/>
        <v>OK</v>
      </c>
    </row>
    <row r="112" spans="4:10">
      <c r="D112" s="112" t="s">
        <v>360</v>
      </c>
      <c r="E112" s="112" t="s">
        <v>361</v>
      </c>
      <c r="G112" s="120" t="s">
        <v>53</v>
      </c>
      <c r="H112" s="120" t="s">
        <v>405</v>
      </c>
      <c r="I112" s="109" t="str">
        <f t="shared" si="2"/>
        <v>OK</v>
      </c>
      <c r="J112" s="109" t="str">
        <f t="shared" si="3"/>
        <v>OK</v>
      </c>
    </row>
    <row r="113" spans="4:10">
      <c r="D113" s="112" t="s">
        <v>362</v>
      </c>
      <c r="E113" s="112" t="s">
        <v>363</v>
      </c>
      <c r="G113" s="120" t="s">
        <v>53</v>
      </c>
      <c r="H113" s="120" t="s">
        <v>406</v>
      </c>
      <c r="I113" s="109" t="str">
        <f t="shared" si="2"/>
        <v>OK</v>
      </c>
      <c r="J113" s="109" t="str">
        <f t="shared" si="3"/>
        <v>OK</v>
      </c>
    </row>
    <row r="114" spans="4:10">
      <c r="D114" s="112" t="s">
        <v>364</v>
      </c>
      <c r="E114" s="167" t="s">
        <v>365</v>
      </c>
      <c r="G114" s="120" t="s">
        <v>53</v>
      </c>
      <c r="H114" s="120" t="s">
        <v>406</v>
      </c>
      <c r="I114" s="109" t="str">
        <f t="shared" si="2"/>
        <v>OK</v>
      </c>
      <c r="J114" s="109" t="str">
        <f t="shared" si="3"/>
        <v>OK</v>
      </c>
    </row>
    <row r="115" spans="4:10">
      <c r="D115" s="112" t="s">
        <v>366</v>
      </c>
      <c r="E115" s="168" t="s">
        <v>367</v>
      </c>
      <c r="G115" s="120" t="s">
        <v>53</v>
      </c>
      <c r="H115" s="132" t="s">
        <v>404</v>
      </c>
      <c r="I115" s="109" t="str">
        <f t="shared" si="2"/>
        <v>OK</v>
      </c>
      <c r="J115" s="109" t="str">
        <f t="shared" si="3"/>
        <v>OK</v>
      </c>
    </row>
    <row r="116" spans="4:10">
      <c r="D116" s="112" t="s">
        <v>368</v>
      </c>
      <c r="E116" s="119" t="s">
        <v>369</v>
      </c>
      <c r="G116" s="120" t="s">
        <v>53</v>
      </c>
      <c r="H116" s="132">
        <v>13</v>
      </c>
      <c r="I116" s="109" t="str">
        <f t="shared" si="2"/>
        <v>OK</v>
      </c>
      <c r="J116" s="109" t="str">
        <f t="shared" si="3"/>
        <v>OK</v>
      </c>
    </row>
    <row r="117" spans="4:10">
      <c r="D117" s="112" t="s">
        <v>370</v>
      </c>
      <c r="E117" s="113" t="s">
        <v>371</v>
      </c>
      <c r="G117" s="120" t="s">
        <v>53</v>
      </c>
      <c r="H117" s="120">
        <v>13</v>
      </c>
      <c r="I117" s="109" t="str">
        <f t="shared" si="2"/>
        <v>OK</v>
      </c>
      <c r="J117" s="109" t="str">
        <f t="shared" si="3"/>
        <v>OK</v>
      </c>
    </row>
    <row r="118" spans="4:10">
      <c r="D118" s="112" t="s">
        <v>372</v>
      </c>
      <c r="E118" s="113" t="s">
        <v>373</v>
      </c>
      <c r="G118" s="120" t="s">
        <v>53</v>
      </c>
      <c r="H118" s="120">
        <v>13</v>
      </c>
      <c r="I118" s="109" t="str">
        <f t="shared" si="2"/>
        <v>OK</v>
      </c>
      <c r="J118" s="109" t="str">
        <f t="shared" si="3"/>
        <v>OK</v>
      </c>
    </row>
    <row r="119" spans="4:10">
      <c r="D119" s="112" t="s">
        <v>374</v>
      </c>
      <c r="E119" s="113" t="s">
        <v>375</v>
      </c>
      <c r="G119" s="120" t="s">
        <v>53</v>
      </c>
      <c r="H119" s="120">
        <v>13</v>
      </c>
      <c r="I119" s="109" t="str">
        <f t="shared" si="2"/>
        <v>OK</v>
      </c>
      <c r="J119" s="109" t="str">
        <f t="shared" si="3"/>
        <v>OK</v>
      </c>
    </row>
    <row r="120" spans="4:10">
      <c r="D120" s="119" t="s">
        <v>376</v>
      </c>
      <c r="E120" s="152" t="s">
        <v>377</v>
      </c>
      <c r="G120" s="120" t="s">
        <v>53</v>
      </c>
      <c r="H120" s="132" t="s">
        <v>405</v>
      </c>
      <c r="I120" s="109" t="str">
        <f t="shared" si="2"/>
        <v>OK</v>
      </c>
      <c r="J120" s="109" t="str">
        <f t="shared" si="3"/>
        <v>OK</v>
      </c>
    </row>
    <row r="121" spans="4:10">
      <c r="D121" s="112" t="s">
        <v>91</v>
      </c>
      <c r="E121" s="113" t="s">
        <v>378</v>
      </c>
      <c r="G121" s="120" t="s">
        <v>53</v>
      </c>
      <c r="H121" s="120" t="s">
        <v>405</v>
      </c>
      <c r="I121" s="109" t="str">
        <f t="shared" si="2"/>
        <v>OK</v>
      </c>
      <c r="J121" s="109" t="str">
        <f t="shared" si="3"/>
        <v>OK</v>
      </c>
    </row>
    <row r="122" spans="4:10">
      <c r="D122" s="112" t="s">
        <v>92</v>
      </c>
      <c r="E122" s="113" t="s">
        <v>379</v>
      </c>
      <c r="G122" s="120" t="s">
        <v>53</v>
      </c>
      <c r="H122" s="120">
        <v>13</v>
      </c>
      <c r="I122" s="109" t="str">
        <f t="shared" si="2"/>
        <v>OK</v>
      </c>
      <c r="J122" s="109" t="str">
        <f t="shared" si="3"/>
        <v>OK</v>
      </c>
    </row>
    <row r="123" spans="4:10">
      <c r="D123" s="112" t="s">
        <v>195</v>
      </c>
      <c r="E123" s="113" t="s">
        <v>380</v>
      </c>
      <c r="G123" s="120" t="s">
        <v>53</v>
      </c>
      <c r="H123" s="120">
        <v>13</v>
      </c>
      <c r="I123" s="109" t="str">
        <f t="shared" si="2"/>
        <v>OK</v>
      </c>
      <c r="J123" s="109" t="str">
        <f t="shared" si="3"/>
        <v>OK</v>
      </c>
    </row>
    <row r="124" spans="4:10">
      <c r="D124" s="112" t="s">
        <v>93</v>
      </c>
      <c r="E124" s="113" t="s">
        <v>381</v>
      </c>
      <c r="G124" s="120" t="s">
        <v>53</v>
      </c>
      <c r="H124" s="120">
        <v>13</v>
      </c>
      <c r="I124" s="109" t="str">
        <f t="shared" si="2"/>
        <v>OK</v>
      </c>
      <c r="J124" s="109" t="str">
        <f t="shared" si="3"/>
        <v>OK</v>
      </c>
    </row>
    <row r="125" spans="4:10">
      <c r="D125" s="112" t="s">
        <v>105</v>
      </c>
      <c r="E125" s="113" t="s">
        <v>382</v>
      </c>
      <c r="G125" s="120" t="s">
        <v>49</v>
      </c>
      <c r="H125" s="120">
        <v>13</v>
      </c>
      <c r="I125" s="109" t="str">
        <f t="shared" si="2"/>
        <v>OK</v>
      </c>
      <c r="J125" s="109" t="str">
        <f t="shared" si="3"/>
        <v>OK</v>
      </c>
    </row>
    <row r="126" spans="4:10">
      <c r="D126" s="112" t="s">
        <v>106</v>
      </c>
      <c r="E126" s="113" t="s">
        <v>185</v>
      </c>
      <c r="G126" s="120" t="s">
        <v>49</v>
      </c>
      <c r="H126" s="120" t="s">
        <v>404</v>
      </c>
      <c r="I126" s="109" t="str">
        <f t="shared" si="2"/>
        <v>OK</v>
      </c>
      <c r="J126" s="109" t="str">
        <f t="shared" si="3"/>
        <v>OK</v>
      </c>
    </row>
    <row r="127" spans="4:10">
      <c r="D127" s="112" t="s">
        <v>383</v>
      </c>
      <c r="E127" s="113" t="s">
        <v>384</v>
      </c>
      <c r="G127" s="120" t="s">
        <v>55</v>
      </c>
      <c r="H127" s="120" t="s">
        <v>404</v>
      </c>
      <c r="I127" s="109" t="str">
        <f t="shared" si="2"/>
        <v>OK</v>
      </c>
      <c r="J127" s="109" t="str">
        <f t="shared" si="3"/>
        <v>OK</v>
      </c>
    </row>
    <row r="128" spans="4:10">
      <c r="D128" s="112" t="s">
        <v>385</v>
      </c>
      <c r="E128" s="113" t="s">
        <v>386</v>
      </c>
      <c r="G128" s="120" t="s">
        <v>55</v>
      </c>
      <c r="H128" s="120" t="s">
        <v>404</v>
      </c>
      <c r="I128" s="109" t="str">
        <f t="shared" si="2"/>
        <v>OK</v>
      </c>
      <c r="J128" s="109" t="str">
        <f t="shared" si="3"/>
        <v>OK</v>
      </c>
    </row>
    <row r="129" spans="4:10">
      <c r="D129" s="112" t="s">
        <v>387</v>
      </c>
      <c r="E129" s="113" t="s">
        <v>388</v>
      </c>
      <c r="G129" s="120" t="s">
        <v>55</v>
      </c>
      <c r="H129" s="120">
        <v>13</v>
      </c>
      <c r="I129" s="109" t="str">
        <f t="shared" si="2"/>
        <v>OK</v>
      </c>
      <c r="J129" s="109" t="str">
        <f t="shared" si="3"/>
        <v>OK</v>
      </c>
    </row>
    <row r="130" spans="4:10">
      <c r="D130" s="112" t="s">
        <v>389</v>
      </c>
      <c r="E130" s="113" t="s">
        <v>390</v>
      </c>
      <c r="G130" s="120" t="s">
        <v>55</v>
      </c>
      <c r="H130" s="120">
        <v>13</v>
      </c>
      <c r="I130" s="109" t="str">
        <f t="shared" si="2"/>
        <v>OK</v>
      </c>
      <c r="J130" s="109" t="str">
        <f t="shared" si="3"/>
        <v>OK</v>
      </c>
    </row>
    <row r="131" spans="4:10">
      <c r="D131" s="112" t="s">
        <v>391</v>
      </c>
      <c r="E131" s="112" t="s">
        <v>392</v>
      </c>
      <c r="G131" s="120" t="s">
        <v>55</v>
      </c>
      <c r="H131" s="120" t="s">
        <v>404</v>
      </c>
      <c r="I131" s="109" t="str">
        <f t="shared" si="2"/>
        <v>OK</v>
      </c>
      <c r="J131" s="109" t="str">
        <f t="shared" si="3"/>
        <v>OK</v>
      </c>
    </row>
    <row r="132" spans="4:10">
      <c r="D132" s="113" t="s">
        <v>393</v>
      </c>
      <c r="E132" s="113" t="s">
        <v>394</v>
      </c>
      <c r="G132" s="114" t="s">
        <v>55</v>
      </c>
      <c r="H132" s="120">
        <v>13</v>
      </c>
      <c r="I132" s="109" t="str">
        <f t="shared" ref="I132:I195" si="4">IF(ISBLANK(D132),"",IF(IFERROR(VLOOKUP(LEFT($D132,2),$A$4:$A$899,1,FALSE),"Error")="Error","Error",IF(VLOOKUP(LEFT($D132,2),$A$4:$A$899,1,FALSE)&lt;&gt;"","OK",)))</f>
        <v>OK</v>
      </c>
      <c r="J132" s="109" t="str">
        <f t="shared" si="3"/>
        <v>OK</v>
      </c>
    </row>
    <row r="133" spans="4:10">
      <c r="D133" s="113" t="s">
        <v>395</v>
      </c>
      <c r="E133" s="150" t="s">
        <v>396</v>
      </c>
      <c r="G133" s="151" t="s">
        <v>55</v>
      </c>
      <c r="H133" s="155" t="s">
        <v>406</v>
      </c>
      <c r="I133" s="109" t="str">
        <f t="shared" si="4"/>
        <v>OK</v>
      </c>
      <c r="J133" s="109" t="str">
        <f t="shared" ref="J133:J196" si="5">IF(ISBLANK(G133),"",IF(IFERROR(VLOOKUP($G133,$A$4:$A$899,1,FALSE),"Error")="Error","Error",IF(VLOOKUP($G133,$A$4:$A$899,1,FALSE)&lt;&gt;"","OK",)))</f>
        <v>OK</v>
      </c>
    </row>
    <row r="134" spans="4:10">
      <c r="D134" s="113" t="s">
        <v>397</v>
      </c>
      <c r="E134" s="113" t="s">
        <v>398</v>
      </c>
      <c r="G134" s="114" t="s">
        <v>55</v>
      </c>
      <c r="H134" s="120" t="s">
        <v>404</v>
      </c>
      <c r="I134" s="109" t="str">
        <f t="shared" si="4"/>
        <v>OK</v>
      </c>
      <c r="J134" s="109" t="str">
        <f t="shared" si="5"/>
        <v>OK</v>
      </c>
    </row>
    <row r="135" spans="4:10">
      <c r="D135" s="113" t="s">
        <v>399</v>
      </c>
      <c r="E135" s="112" t="s">
        <v>400</v>
      </c>
      <c r="G135" s="120" t="s">
        <v>55</v>
      </c>
      <c r="H135" s="120" t="s">
        <v>405</v>
      </c>
      <c r="I135" s="109" t="str">
        <f t="shared" si="4"/>
        <v>OK</v>
      </c>
      <c r="J135" s="109" t="str">
        <f t="shared" si="5"/>
        <v>OK</v>
      </c>
    </row>
    <row r="136" spans="4:10">
      <c r="D136" s="113" t="s">
        <v>194</v>
      </c>
      <c r="E136" s="113" t="s">
        <v>401</v>
      </c>
      <c r="G136" s="114" t="s">
        <v>55</v>
      </c>
      <c r="H136" s="120" t="s">
        <v>404</v>
      </c>
      <c r="I136" s="109" t="str">
        <f t="shared" si="4"/>
        <v>OK</v>
      </c>
      <c r="J136" s="109" t="str">
        <f t="shared" si="5"/>
        <v>OK</v>
      </c>
    </row>
    <row r="137" spans="4:10">
      <c r="D137" s="113" t="s">
        <v>111</v>
      </c>
      <c r="E137" s="112" t="s">
        <v>177</v>
      </c>
      <c r="G137" s="120" t="s">
        <v>55</v>
      </c>
      <c r="H137" s="120" t="s">
        <v>404</v>
      </c>
      <c r="I137" s="109" t="str">
        <f t="shared" si="4"/>
        <v>OK</v>
      </c>
      <c r="J137" s="109" t="str">
        <f t="shared" si="5"/>
        <v>OK</v>
      </c>
    </row>
    <row r="138" spans="4:10">
      <c r="D138" s="113" t="s">
        <v>94</v>
      </c>
      <c r="E138" s="113" t="s">
        <v>402</v>
      </c>
      <c r="G138" s="114" t="s">
        <v>53</v>
      </c>
      <c r="H138" s="120">
        <v>13</v>
      </c>
      <c r="I138" s="109" t="str">
        <f t="shared" si="4"/>
        <v>OK</v>
      </c>
      <c r="J138" s="109" t="str">
        <f t="shared" si="5"/>
        <v>OK</v>
      </c>
    </row>
    <row r="139" spans="4:10">
      <c r="D139" s="113" t="s">
        <v>95</v>
      </c>
      <c r="E139" s="112" t="s">
        <v>403</v>
      </c>
      <c r="G139" s="120" t="s">
        <v>53</v>
      </c>
      <c r="H139" s="120" t="s">
        <v>406</v>
      </c>
      <c r="I139" s="109" t="str">
        <f t="shared" si="4"/>
        <v>OK</v>
      </c>
      <c r="J139" s="109" t="str">
        <f t="shared" si="5"/>
        <v>OK</v>
      </c>
    </row>
    <row r="140" spans="4:10">
      <c r="D140" s="113" t="s">
        <v>407</v>
      </c>
      <c r="E140" s="118" t="s">
        <v>408</v>
      </c>
      <c r="G140" s="114" t="s">
        <v>45</v>
      </c>
      <c r="H140" s="154"/>
      <c r="I140" s="109" t="str">
        <f t="shared" si="4"/>
        <v>OK</v>
      </c>
      <c r="J140" s="109" t="str">
        <f t="shared" si="5"/>
        <v>OK</v>
      </c>
    </row>
    <row r="141" spans="4:10">
      <c r="D141" s="113" t="s">
        <v>409</v>
      </c>
      <c r="E141" s="168" t="s">
        <v>410</v>
      </c>
      <c r="G141" s="153" t="s">
        <v>45</v>
      </c>
      <c r="H141" s="120"/>
      <c r="I141" s="109" t="str">
        <f t="shared" si="4"/>
        <v>OK</v>
      </c>
      <c r="J141" s="109" t="str">
        <f t="shared" si="5"/>
        <v>OK</v>
      </c>
    </row>
    <row r="142" spans="4:10">
      <c r="D142" s="113" t="s">
        <v>411</v>
      </c>
      <c r="E142" s="112" t="s">
        <v>412</v>
      </c>
      <c r="G142" s="120" t="s">
        <v>47</v>
      </c>
      <c r="H142" s="120"/>
      <c r="I142" s="109" t="str">
        <f t="shared" si="4"/>
        <v>OK</v>
      </c>
      <c r="J142" s="109" t="str">
        <f t="shared" si="5"/>
        <v>OK</v>
      </c>
    </row>
    <row r="143" spans="4:10">
      <c r="D143" s="113" t="s">
        <v>413</v>
      </c>
      <c r="E143" s="112" t="s">
        <v>414</v>
      </c>
      <c r="G143" s="120" t="s">
        <v>47</v>
      </c>
      <c r="H143" s="120"/>
      <c r="I143" s="109" t="str">
        <f t="shared" si="4"/>
        <v>OK</v>
      </c>
      <c r="J143" s="109" t="str">
        <f t="shared" si="5"/>
        <v>OK</v>
      </c>
    </row>
    <row r="144" spans="4:10">
      <c r="D144" s="113" t="s">
        <v>415</v>
      </c>
      <c r="E144" s="152" t="s">
        <v>416</v>
      </c>
      <c r="G144" s="153" t="s">
        <v>49</v>
      </c>
      <c r="H144" s="132"/>
      <c r="I144" s="109" t="str">
        <f t="shared" si="4"/>
        <v>OK</v>
      </c>
      <c r="J144" s="109" t="str">
        <f t="shared" si="5"/>
        <v>OK</v>
      </c>
    </row>
    <row r="145" spans="4:10">
      <c r="D145" s="113" t="s">
        <v>417</v>
      </c>
      <c r="E145" s="118" t="s">
        <v>418</v>
      </c>
      <c r="G145" s="114" t="s">
        <v>49</v>
      </c>
      <c r="H145" s="154"/>
      <c r="I145" s="109" t="str">
        <f t="shared" si="4"/>
        <v>OK</v>
      </c>
      <c r="J145" s="109" t="str">
        <f t="shared" si="5"/>
        <v>OK</v>
      </c>
    </row>
    <row r="146" spans="4:10">
      <c r="D146" s="113" t="s">
        <v>419</v>
      </c>
      <c r="E146" s="112" t="s">
        <v>420</v>
      </c>
      <c r="G146" s="120" t="s">
        <v>51</v>
      </c>
      <c r="H146" s="120"/>
      <c r="I146" s="109" t="str">
        <f t="shared" si="4"/>
        <v>OK</v>
      </c>
      <c r="J146" s="109" t="str">
        <f t="shared" si="5"/>
        <v>OK</v>
      </c>
    </row>
    <row r="147" spans="4:10">
      <c r="D147" s="113" t="s">
        <v>421</v>
      </c>
      <c r="E147" s="113" t="s">
        <v>422</v>
      </c>
      <c r="G147" s="114" t="s">
        <v>51</v>
      </c>
      <c r="H147" s="120"/>
      <c r="I147" s="109" t="str">
        <f t="shared" si="4"/>
        <v>OK</v>
      </c>
      <c r="J147" s="109" t="str">
        <f t="shared" si="5"/>
        <v>OK</v>
      </c>
    </row>
    <row r="148" spans="4:10">
      <c r="D148" s="113" t="s">
        <v>423</v>
      </c>
      <c r="E148" s="118" t="s">
        <v>424</v>
      </c>
      <c r="G148" s="114" t="s">
        <v>57</v>
      </c>
      <c r="H148" s="114"/>
      <c r="I148" s="109" t="str">
        <f t="shared" si="4"/>
        <v>OK</v>
      </c>
      <c r="J148" s="109" t="str">
        <f t="shared" si="5"/>
        <v>OK</v>
      </c>
    </row>
    <row r="149" spans="4:10">
      <c r="D149" s="113" t="s">
        <v>425</v>
      </c>
      <c r="E149" s="118" t="s">
        <v>426</v>
      </c>
      <c r="G149" s="114" t="s">
        <v>57</v>
      </c>
      <c r="H149" s="114"/>
      <c r="I149" s="109" t="str">
        <f t="shared" si="4"/>
        <v>OK</v>
      </c>
      <c r="J149" s="109" t="str">
        <f t="shared" si="5"/>
        <v>OK</v>
      </c>
    </row>
    <row r="150" spans="4:10">
      <c r="D150" s="113" t="s">
        <v>427</v>
      </c>
      <c r="E150" s="112" t="s">
        <v>428</v>
      </c>
      <c r="G150" s="120" t="s">
        <v>53</v>
      </c>
      <c r="H150" s="120"/>
      <c r="I150" s="109" t="str">
        <f t="shared" si="4"/>
        <v>OK</v>
      </c>
      <c r="J150" s="109" t="str">
        <f t="shared" si="5"/>
        <v>OK</v>
      </c>
    </row>
    <row r="151" spans="4:10">
      <c r="D151" s="113" t="s">
        <v>429</v>
      </c>
      <c r="E151" s="152" t="s">
        <v>430</v>
      </c>
      <c r="G151" s="153" t="s">
        <v>53</v>
      </c>
      <c r="H151" s="132"/>
      <c r="I151" s="109" t="str">
        <f t="shared" si="4"/>
        <v>OK</v>
      </c>
      <c r="J151" s="109" t="str">
        <f t="shared" si="5"/>
        <v>OK</v>
      </c>
    </row>
    <row r="152" spans="4:10">
      <c r="D152" s="113" t="s">
        <v>431</v>
      </c>
      <c r="E152" s="152" t="s">
        <v>432</v>
      </c>
      <c r="G152" s="128" t="s">
        <v>55</v>
      </c>
      <c r="H152" s="132"/>
      <c r="I152" s="109" t="str">
        <f t="shared" si="4"/>
        <v>OK</v>
      </c>
      <c r="J152" s="109" t="str">
        <f t="shared" si="5"/>
        <v>OK</v>
      </c>
    </row>
    <row r="153" spans="4:10">
      <c r="D153" s="113" t="s">
        <v>433</v>
      </c>
      <c r="E153" s="152" t="s">
        <v>434</v>
      </c>
      <c r="G153" s="128" t="s">
        <v>55</v>
      </c>
      <c r="H153" s="132"/>
      <c r="I153" s="109" t="str">
        <f t="shared" si="4"/>
        <v>OK</v>
      </c>
      <c r="J153" s="109" t="str">
        <f t="shared" si="5"/>
        <v>OK</v>
      </c>
    </row>
    <row r="154" spans="4:10">
      <c r="D154" s="113" t="s">
        <v>435</v>
      </c>
      <c r="E154" s="119" t="s">
        <v>436</v>
      </c>
      <c r="G154" s="132" t="s">
        <v>56</v>
      </c>
      <c r="H154" s="132"/>
      <c r="I154" s="109" t="str">
        <f t="shared" si="4"/>
        <v>OK</v>
      </c>
      <c r="J154" s="109" t="str">
        <f t="shared" si="5"/>
        <v>OK</v>
      </c>
    </row>
    <row r="155" spans="4:10">
      <c r="D155" s="113" t="s">
        <v>437</v>
      </c>
      <c r="E155" s="119" t="s">
        <v>438</v>
      </c>
      <c r="G155" s="132" t="s">
        <v>56</v>
      </c>
      <c r="H155" s="132"/>
      <c r="I155" s="109" t="str">
        <f t="shared" si="4"/>
        <v>OK</v>
      </c>
      <c r="J155" s="109" t="str">
        <f t="shared" si="5"/>
        <v>OK</v>
      </c>
    </row>
    <row r="156" spans="4:10">
      <c r="D156" s="113" t="s">
        <v>521</v>
      </c>
      <c r="E156" s="168" t="s">
        <v>527</v>
      </c>
      <c r="G156" s="153" t="s">
        <v>53</v>
      </c>
      <c r="H156" s="132"/>
      <c r="I156" s="109" t="str">
        <f t="shared" si="4"/>
        <v>OK</v>
      </c>
      <c r="J156" s="109" t="str">
        <f t="shared" si="5"/>
        <v>OK</v>
      </c>
    </row>
    <row r="157" spans="4:10">
      <c r="D157" s="113"/>
      <c r="E157" s="168"/>
      <c r="G157" s="153"/>
      <c r="H157" s="132"/>
      <c r="I157" s="109" t="str">
        <f t="shared" si="4"/>
        <v/>
      </c>
      <c r="J157" s="109" t="str">
        <f t="shared" si="5"/>
        <v/>
      </c>
    </row>
    <row r="158" spans="4:10">
      <c r="D158" s="169"/>
      <c r="E158" s="169"/>
      <c r="G158" s="170"/>
      <c r="H158" s="171"/>
      <c r="I158" s="109" t="str">
        <f t="shared" si="4"/>
        <v/>
      </c>
      <c r="J158" s="109" t="str">
        <f t="shared" si="5"/>
        <v/>
      </c>
    </row>
    <row r="159" spans="4:10">
      <c r="D159" s="169"/>
      <c r="E159" s="169"/>
      <c r="G159" s="170"/>
      <c r="H159" s="171"/>
      <c r="I159" s="109" t="str">
        <f t="shared" si="4"/>
        <v/>
      </c>
      <c r="J159" s="109" t="str">
        <f t="shared" si="5"/>
        <v/>
      </c>
    </row>
    <row r="160" spans="4:10">
      <c r="D160" s="169"/>
      <c r="E160" s="169"/>
      <c r="G160" s="170"/>
      <c r="H160" s="171"/>
      <c r="I160" s="109" t="str">
        <f t="shared" si="4"/>
        <v/>
      </c>
      <c r="J160" s="109" t="str">
        <f t="shared" si="5"/>
        <v/>
      </c>
    </row>
    <row r="161" spans="4:10">
      <c r="D161" s="169"/>
      <c r="E161" s="169"/>
      <c r="G161" s="170"/>
      <c r="H161" s="171"/>
      <c r="I161" s="109" t="str">
        <f t="shared" si="4"/>
        <v/>
      </c>
      <c r="J161" s="109" t="str">
        <f t="shared" si="5"/>
        <v/>
      </c>
    </row>
    <row r="162" spans="4:10">
      <c r="D162" s="169"/>
      <c r="E162" s="169"/>
      <c r="G162" s="170"/>
      <c r="H162" s="171"/>
      <c r="I162" s="109" t="str">
        <f t="shared" si="4"/>
        <v/>
      </c>
      <c r="J162" s="109" t="str">
        <f t="shared" si="5"/>
        <v/>
      </c>
    </row>
    <row r="163" spans="4:10">
      <c r="D163" s="169"/>
      <c r="E163" s="169"/>
      <c r="G163" s="170"/>
      <c r="H163" s="171"/>
      <c r="I163" s="109" t="str">
        <f t="shared" si="4"/>
        <v/>
      </c>
      <c r="J163" s="109" t="str">
        <f t="shared" si="5"/>
        <v/>
      </c>
    </row>
    <row r="164" spans="4:10">
      <c r="D164" s="169"/>
      <c r="E164" s="169"/>
      <c r="G164" s="170"/>
      <c r="H164" s="171"/>
      <c r="I164" s="109" t="str">
        <f t="shared" si="4"/>
        <v/>
      </c>
      <c r="J164" s="109" t="str">
        <f t="shared" si="5"/>
        <v/>
      </c>
    </row>
    <row r="165" spans="4:10">
      <c r="D165" s="169"/>
      <c r="E165" s="169"/>
      <c r="G165" s="170"/>
      <c r="H165" s="171"/>
      <c r="I165" s="109" t="str">
        <f t="shared" si="4"/>
        <v/>
      </c>
      <c r="J165" s="109" t="str">
        <f t="shared" si="5"/>
        <v/>
      </c>
    </row>
    <row r="166" spans="4:10">
      <c r="D166" s="169"/>
      <c r="E166" s="169"/>
      <c r="G166" s="170"/>
      <c r="H166" s="171"/>
      <c r="I166" s="109" t="str">
        <f t="shared" si="4"/>
        <v/>
      </c>
      <c r="J166" s="109" t="str">
        <f t="shared" si="5"/>
        <v/>
      </c>
    </row>
    <row r="167" spans="4:10">
      <c r="D167" s="173"/>
      <c r="E167" s="169"/>
      <c r="G167" s="170"/>
      <c r="H167" s="171"/>
      <c r="I167" s="109" t="str">
        <f t="shared" si="4"/>
        <v/>
      </c>
      <c r="J167" s="109" t="str">
        <f t="shared" si="5"/>
        <v/>
      </c>
    </row>
    <row r="168" spans="4:10">
      <c r="D168" s="173"/>
      <c r="E168" s="169"/>
      <c r="G168" s="170"/>
      <c r="H168" s="171"/>
      <c r="I168" s="109" t="str">
        <f t="shared" si="4"/>
        <v/>
      </c>
      <c r="J168" s="109" t="str">
        <f t="shared" si="5"/>
        <v/>
      </c>
    </row>
    <row r="169" spans="4:10">
      <c r="D169" s="173"/>
      <c r="E169" s="169"/>
      <c r="G169" s="170"/>
      <c r="H169" s="171"/>
      <c r="I169" s="109" t="str">
        <f t="shared" si="4"/>
        <v/>
      </c>
      <c r="J169" s="109" t="str">
        <f t="shared" si="5"/>
        <v/>
      </c>
    </row>
    <row r="170" spans="4:10">
      <c r="D170" s="173"/>
      <c r="E170" s="169"/>
      <c r="G170" s="170"/>
      <c r="H170" s="171"/>
      <c r="I170" s="109" t="str">
        <f t="shared" si="4"/>
        <v/>
      </c>
      <c r="J170" s="109" t="str">
        <f t="shared" si="5"/>
        <v/>
      </c>
    </row>
    <row r="171" spans="4:10">
      <c r="D171" s="173"/>
      <c r="E171" s="169"/>
      <c r="G171" s="170"/>
      <c r="H171" s="171"/>
      <c r="I171" s="109" t="str">
        <f t="shared" si="4"/>
        <v/>
      </c>
      <c r="J171" s="109" t="str">
        <f t="shared" si="5"/>
        <v/>
      </c>
    </row>
    <row r="172" spans="4:10">
      <c r="D172" s="173"/>
      <c r="E172" s="169"/>
      <c r="G172" s="170"/>
      <c r="H172" s="171"/>
      <c r="I172" s="109" t="str">
        <f t="shared" si="4"/>
        <v/>
      </c>
      <c r="J172" s="109" t="str">
        <f t="shared" si="5"/>
        <v/>
      </c>
    </row>
    <row r="173" spans="4:10">
      <c r="D173" s="173"/>
      <c r="E173" s="169"/>
      <c r="G173" s="170"/>
      <c r="H173" s="171"/>
      <c r="I173" s="109" t="str">
        <f t="shared" si="4"/>
        <v/>
      </c>
      <c r="J173" s="109" t="str">
        <f t="shared" si="5"/>
        <v/>
      </c>
    </row>
    <row r="174" spans="4:10">
      <c r="D174" s="173"/>
      <c r="E174" s="169"/>
      <c r="G174" s="170"/>
      <c r="H174" s="171"/>
      <c r="I174" s="109" t="str">
        <f t="shared" si="4"/>
        <v/>
      </c>
      <c r="J174" s="109" t="str">
        <f t="shared" si="5"/>
        <v/>
      </c>
    </row>
    <row r="175" spans="4:10">
      <c r="D175" s="173"/>
      <c r="E175" s="169"/>
      <c r="G175" s="170"/>
      <c r="H175" s="171"/>
      <c r="I175" s="109" t="str">
        <f t="shared" si="4"/>
        <v/>
      </c>
      <c r="J175" s="109" t="str">
        <f t="shared" si="5"/>
        <v/>
      </c>
    </row>
    <row r="176" spans="4:10">
      <c r="D176" s="173"/>
      <c r="E176" s="169"/>
      <c r="G176" s="170"/>
      <c r="H176" s="171"/>
      <c r="I176" s="109" t="str">
        <f t="shared" si="4"/>
        <v/>
      </c>
      <c r="J176" s="109" t="str">
        <f t="shared" si="5"/>
        <v/>
      </c>
    </row>
    <row r="177" spans="4:10">
      <c r="D177" s="173"/>
      <c r="E177" s="169"/>
      <c r="G177" s="170"/>
      <c r="H177" s="171"/>
      <c r="I177" s="109" t="str">
        <f t="shared" si="4"/>
        <v/>
      </c>
      <c r="J177" s="109" t="str">
        <f t="shared" si="5"/>
        <v/>
      </c>
    </row>
    <row r="178" spans="4:10">
      <c r="D178" s="173"/>
      <c r="E178" s="169"/>
      <c r="G178" s="170"/>
      <c r="H178" s="171"/>
      <c r="I178" s="109" t="str">
        <f t="shared" si="4"/>
        <v/>
      </c>
      <c r="J178" s="109" t="str">
        <f t="shared" si="5"/>
        <v/>
      </c>
    </row>
    <row r="179" spans="4:10">
      <c r="D179" s="173"/>
      <c r="E179" s="169"/>
      <c r="G179" s="170"/>
      <c r="H179" s="171"/>
      <c r="I179" s="109" t="str">
        <f t="shared" si="4"/>
        <v/>
      </c>
      <c r="J179" s="109" t="str">
        <f t="shared" si="5"/>
        <v/>
      </c>
    </row>
    <row r="180" spans="4:10">
      <c r="D180" s="173"/>
      <c r="E180" s="169"/>
      <c r="G180" s="170"/>
      <c r="H180" s="171"/>
      <c r="I180" s="109" t="str">
        <f t="shared" si="4"/>
        <v/>
      </c>
      <c r="J180" s="109" t="str">
        <f t="shared" si="5"/>
        <v/>
      </c>
    </row>
    <row r="181" spans="4:10">
      <c r="D181" s="173"/>
      <c r="E181" s="169"/>
      <c r="G181" s="170"/>
      <c r="H181" s="171"/>
      <c r="I181" s="109" t="str">
        <f t="shared" si="4"/>
        <v/>
      </c>
      <c r="J181" s="109" t="str">
        <f t="shared" si="5"/>
        <v/>
      </c>
    </row>
    <row r="182" spans="4:10">
      <c r="D182" s="173"/>
      <c r="E182" s="169"/>
      <c r="G182" s="170"/>
      <c r="H182" s="171"/>
      <c r="I182" s="109" t="str">
        <f t="shared" si="4"/>
        <v/>
      </c>
      <c r="J182" s="109" t="str">
        <f t="shared" si="5"/>
        <v/>
      </c>
    </row>
    <row r="183" spans="4:10">
      <c r="D183" s="173"/>
      <c r="E183" s="169"/>
      <c r="G183" s="170"/>
      <c r="H183" s="171"/>
      <c r="I183" s="109" t="str">
        <f t="shared" si="4"/>
        <v/>
      </c>
      <c r="J183" s="109" t="str">
        <f t="shared" si="5"/>
        <v/>
      </c>
    </row>
    <row r="184" spans="4:10">
      <c r="D184" s="173"/>
      <c r="E184" s="169"/>
      <c r="G184" s="170"/>
      <c r="H184" s="171"/>
      <c r="I184" s="109" t="str">
        <f t="shared" si="4"/>
        <v/>
      </c>
      <c r="J184" s="109" t="str">
        <f t="shared" si="5"/>
        <v/>
      </c>
    </row>
    <row r="185" spans="4:10">
      <c r="D185" s="173"/>
      <c r="E185" s="169"/>
      <c r="G185" s="170"/>
      <c r="H185" s="171"/>
      <c r="I185" s="109" t="str">
        <f t="shared" si="4"/>
        <v/>
      </c>
      <c r="J185" s="109" t="str">
        <f t="shared" si="5"/>
        <v/>
      </c>
    </row>
    <row r="186" spans="4:10">
      <c r="D186" s="173"/>
      <c r="E186" s="169"/>
      <c r="G186" s="170"/>
      <c r="H186" s="171"/>
      <c r="I186" s="109" t="str">
        <f t="shared" si="4"/>
        <v/>
      </c>
      <c r="J186" s="109" t="str">
        <f t="shared" si="5"/>
        <v/>
      </c>
    </row>
    <row r="187" spans="4:10">
      <c r="D187" s="173"/>
      <c r="E187" s="169"/>
      <c r="G187" s="170"/>
      <c r="H187" s="171"/>
      <c r="I187" s="109" t="str">
        <f t="shared" si="4"/>
        <v/>
      </c>
      <c r="J187" s="109" t="str">
        <f t="shared" si="5"/>
        <v/>
      </c>
    </row>
    <row r="188" spans="4:10">
      <c r="D188" s="173"/>
      <c r="E188" s="169"/>
      <c r="G188" s="170"/>
      <c r="H188" s="171"/>
      <c r="I188" s="109" t="str">
        <f t="shared" si="4"/>
        <v/>
      </c>
      <c r="J188" s="109" t="str">
        <f t="shared" si="5"/>
        <v/>
      </c>
    </row>
    <row r="189" spans="4:10">
      <c r="D189" s="173"/>
      <c r="E189" s="169"/>
      <c r="G189" s="170"/>
      <c r="H189" s="171"/>
      <c r="I189" s="109" t="str">
        <f t="shared" si="4"/>
        <v/>
      </c>
      <c r="J189" s="109" t="str">
        <f t="shared" si="5"/>
        <v/>
      </c>
    </row>
    <row r="190" spans="4:10">
      <c r="D190" s="173"/>
      <c r="E190" s="169"/>
      <c r="G190" s="170"/>
      <c r="H190" s="171"/>
      <c r="I190" s="109" t="str">
        <f t="shared" si="4"/>
        <v/>
      </c>
      <c r="J190" s="109" t="str">
        <f t="shared" si="5"/>
        <v/>
      </c>
    </row>
    <row r="191" spans="4:10">
      <c r="D191" s="173"/>
      <c r="E191" s="169"/>
      <c r="G191" s="170"/>
      <c r="H191" s="171"/>
      <c r="I191" s="109" t="str">
        <f t="shared" si="4"/>
        <v/>
      </c>
      <c r="J191" s="109" t="str">
        <f t="shared" si="5"/>
        <v/>
      </c>
    </row>
    <row r="192" spans="4:10">
      <c r="D192" s="173"/>
      <c r="E192" s="169"/>
      <c r="G192" s="170"/>
      <c r="H192" s="171"/>
      <c r="I192" s="109" t="str">
        <f t="shared" si="4"/>
        <v/>
      </c>
      <c r="J192" s="109" t="str">
        <f t="shared" si="5"/>
        <v/>
      </c>
    </row>
    <row r="193" spans="4:10">
      <c r="D193" s="173"/>
      <c r="E193" s="169"/>
      <c r="G193" s="170"/>
      <c r="H193" s="171"/>
      <c r="I193" s="109" t="str">
        <f t="shared" si="4"/>
        <v/>
      </c>
      <c r="J193" s="109" t="str">
        <f t="shared" si="5"/>
        <v/>
      </c>
    </row>
    <row r="194" spans="4:10">
      <c r="D194" s="113"/>
      <c r="E194" s="113"/>
      <c r="G194" s="114"/>
      <c r="H194" s="172"/>
      <c r="I194" s="109" t="str">
        <f t="shared" si="4"/>
        <v/>
      </c>
      <c r="J194" s="109" t="str">
        <f t="shared" si="5"/>
        <v/>
      </c>
    </row>
    <row r="195" spans="4:10">
      <c r="D195" s="113"/>
      <c r="E195" s="113"/>
      <c r="G195" s="114"/>
      <c r="H195" s="172"/>
      <c r="I195" s="109" t="str">
        <f t="shared" si="4"/>
        <v/>
      </c>
      <c r="J195" s="109" t="str">
        <f t="shared" si="5"/>
        <v/>
      </c>
    </row>
    <row r="196" spans="4:10">
      <c r="D196" s="113"/>
      <c r="E196" s="113"/>
      <c r="G196" s="114"/>
      <c r="H196" s="172"/>
      <c r="I196" s="109" t="str">
        <f t="shared" ref="I196:I259" si="6">IF(ISBLANK(D196),"",IF(IFERROR(VLOOKUP(LEFT($D196,2),$A$4:$A$899,1,FALSE),"Error")="Error","Error",IF(VLOOKUP(LEFT($D196,2),$A$4:$A$899,1,FALSE)&lt;&gt;"","OK",)))</f>
        <v/>
      </c>
      <c r="J196" s="109" t="str">
        <f t="shared" si="5"/>
        <v/>
      </c>
    </row>
    <row r="197" spans="4:10">
      <c r="D197" s="113"/>
      <c r="E197" s="113"/>
      <c r="G197" s="114"/>
      <c r="H197" s="172"/>
      <c r="I197" s="109" t="str">
        <f t="shared" si="6"/>
        <v/>
      </c>
      <c r="J197" s="109" t="str">
        <f t="shared" ref="J197:J260" si="7">IF(ISBLANK(G197),"",IF(IFERROR(VLOOKUP($G197,$A$4:$A$899,1,FALSE),"Error")="Error","Error",IF(VLOOKUP($G197,$A$4:$A$899,1,FALSE)&lt;&gt;"","OK",)))</f>
        <v/>
      </c>
    </row>
    <row r="198" spans="4:10">
      <c r="D198" s="113"/>
      <c r="E198" s="113"/>
      <c r="G198" s="114"/>
      <c r="H198" s="172"/>
      <c r="I198" s="109" t="str">
        <f t="shared" si="6"/>
        <v/>
      </c>
      <c r="J198" s="109" t="str">
        <f t="shared" si="7"/>
        <v/>
      </c>
    </row>
    <row r="199" spans="4:10">
      <c r="D199" s="113"/>
      <c r="E199" s="113"/>
      <c r="G199" s="114"/>
      <c r="H199" s="172"/>
      <c r="I199" s="109" t="str">
        <f t="shared" si="6"/>
        <v/>
      </c>
      <c r="J199" s="109" t="str">
        <f t="shared" si="7"/>
        <v/>
      </c>
    </row>
    <row r="200" spans="4:10">
      <c r="D200" s="113"/>
      <c r="E200" s="152"/>
      <c r="G200" s="114"/>
      <c r="H200" s="128"/>
      <c r="I200" s="109" t="str">
        <f t="shared" si="6"/>
        <v/>
      </c>
      <c r="J200" s="109" t="str">
        <f t="shared" si="7"/>
        <v/>
      </c>
    </row>
    <row r="201" spans="4:10">
      <c r="D201" s="113"/>
      <c r="E201" s="113"/>
      <c r="G201" s="114"/>
      <c r="H201" s="172"/>
      <c r="I201" s="109" t="str">
        <f t="shared" si="6"/>
        <v/>
      </c>
      <c r="J201" s="109" t="str">
        <f t="shared" si="7"/>
        <v/>
      </c>
    </row>
    <row r="202" spans="4:10">
      <c r="D202" s="113"/>
      <c r="E202" s="113"/>
      <c r="G202" s="114"/>
      <c r="H202" s="172"/>
      <c r="I202" s="109" t="str">
        <f t="shared" si="6"/>
        <v/>
      </c>
      <c r="J202" s="109" t="str">
        <f t="shared" si="7"/>
        <v/>
      </c>
    </row>
    <row r="203" spans="4:10">
      <c r="D203" s="113"/>
      <c r="E203" s="113"/>
      <c r="G203" s="114"/>
      <c r="H203" s="172"/>
      <c r="I203" s="109" t="str">
        <f t="shared" si="6"/>
        <v/>
      </c>
      <c r="J203" s="109" t="str">
        <f t="shared" si="7"/>
        <v/>
      </c>
    </row>
    <row r="204" spans="4:10">
      <c r="D204" s="113"/>
      <c r="E204" s="113"/>
      <c r="G204" s="114"/>
      <c r="H204" s="172"/>
      <c r="I204" s="109" t="str">
        <f t="shared" si="6"/>
        <v/>
      </c>
      <c r="J204" s="109" t="str">
        <f t="shared" si="7"/>
        <v/>
      </c>
    </row>
    <row r="205" spans="4:10">
      <c r="D205" s="113"/>
      <c r="E205" s="113"/>
      <c r="G205" s="114"/>
      <c r="H205" s="172"/>
      <c r="I205" s="109" t="str">
        <f t="shared" si="6"/>
        <v/>
      </c>
      <c r="J205" s="109" t="str">
        <f t="shared" si="7"/>
        <v/>
      </c>
    </row>
    <row r="206" spans="4:10">
      <c r="D206" s="113"/>
      <c r="E206" s="113"/>
      <c r="G206" s="114"/>
      <c r="H206" s="172"/>
      <c r="I206" s="109" t="str">
        <f t="shared" si="6"/>
        <v/>
      </c>
      <c r="J206" s="109" t="str">
        <f t="shared" si="7"/>
        <v/>
      </c>
    </row>
    <row r="207" spans="4:10">
      <c r="D207" s="113"/>
      <c r="E207" s="113"/>
      <c r="G207" s="114"/>
      <c r="H207" s="172"/>
      <c r="I207" s="109" t="str">
        <f t="shared" si="6"/>
        <v/>
      </c>
      <c r="J207" s="109" t="str">
        <f t="shared" si="7"/>
        <v/>
      </c>
    </row>
    <row r="208" spans="4:10">
      <c r="D208" s="113"/>
      <c r="E208" s="152"/>
      <c r="G208" s="114"/>
      <c r="H208" s="172"/>
      <c r="I208" s="109" t="str">
        <f t="shared" si="6"/>
        <v/>
      </c>
      <c r="J208" s="109" t="str">
        <f t="shared" si="7"/>
        <v/>
      </c>
    </row>
    <row r="209" spans="4:10">
      <c r="D209" s="113"/>
      <c r="E209" s="152"/>
      <c r="G209" s="114"/>
      <c r="H209" s="172"/>
      <c r="I209" s="109" t="str">
        <f t="shared" si="6"/>
        <v/>
      </c>
      <c r="J209" s="109" t="str">
        <f t="shared" si="7"/>
        <v/>
      </c>
    </row>
    <row r="210" spans="4:10">
      <c r="D210" s="113"/>
      <c r="E210" s="113"/>
      <c r="G210" s="114"/>
      <c r="H210" s="172"/>
      <c r="I210" s="109" t="str">
        <f t="shared" si="6"/>
        <v/>
      </c>
      <c r="J210" s="109" t="str">
        <f t="shared" si="7"/>
        <v/>
      </c>
    </row>
    <row r="211" spans="4:10">
      <c r="D211" s="113"/>
      <c r="E211" s="113"/>
      <c r="G211" s="114"/>
      <c r="H211" s="172"/>
      <c r="I211" s="109" t="str">
        <f t="shared" si="6"/>
        <v/>
      </c>
      <c r="J211" s="109" t="str">
        <f t="shared" si="7"/>
        <v/>
      </c>
    </row>
    <row r="212" spans="4:10">
      <c r="D212" s="113"/>
      <c r="E212" s="152"/>
      <c r="G212" s="114"/>
      <c r="H212" s="172"/>
      <c r="I212" s="109" t="str">
        <f t="shared" si="6"/>
        <v/>
      </c>
      <c r="J212" s="109" t="str">
        <f t="shared" si="7"/>
        <v/>
      </c>
    </row>
    <row r="213" spans="4:10">
      <c r="D213" s="113"/>
      <c r="E213" s="113"/>
      <c r="G213" s="114"/>
      <c r="H213" s="114"/>
      <c r="I213" s="109" t="str">
        <f t="shared" si="6"/>
        <v/>
      </c>
      <c r="J213" s="109" t="str">
        <f t="shared" si="7"/>
        <v/>
      </c>
    </row>
    <row r="214" spans="4:10">
      <c r="D214" s="113"/>
      <c r="E214" s="113"/>
      <c r="G214" s="114"/>
      <c r="H214" s="114"/>
      <c r="I214" s="109" t="str">
        <f t="shared" si="6"/>
        <v/>
      </c>
      <c r="J214" s="109" t="str">
        <f t="shared" si="7"/>
        <v/>
      </c>
    </row>
    <row r="215" spans="4:10">
      <c r="D215" s="113"/>
      <c r="E215" s="113"/>
      <c r="G215" s="114"/>
      <c r="H215" s="114"/>
      <c r="I215" s="109" t="str">
        <f t="shared" si="6"/>
        <v/>
      </c>
      <c r="J215" s="109" t="str">
        <f t="shared" si="7"/>
        <v/>
      </c>
    </row>
    <row r="216" spans="4:10">
      <c r="D216" s="113"/>
      <c r="E216" s="113"/>
      <c r="G216" s="114"/>
      <c r="H216" s="114"/>
      <c r="I216" s="109" t="str">
        <f t="shared" si="6"/>
        <v/>
      </c>
      <c r="J216" s="109" t="str">
        <f t="shared" si="7"/>
        <v/>
      </c>
    </row>
    <row r="217" spans="4:10">
      <c r="D217" s="113"/>
      <c r="E217" s="113"/>
      <c r="G217" s="114"/>
      <c r="H217" s="114"/>
      <c r="I217" s="109" t="str">
        <f t="shared" si="6"/>
        <v/>
      </c>
      <c r="J217" s="109" t="str">
        <f t="shared" si="7"/>
        <v/>
      </c>
    </row>
    <row r="218" spans="4:10">
      <c r="D218" s="113"/>
      <c r="E218" s="113"/>
      <c r="G218" s="114"/>
      <c r="H218" s="114"/>
      <c r="I218" s="109" t="str">
        <f t="shared" si="6"/>
        <v/>
      </c>
      <c r="J218" s="109" t="str">
        <f t="shared" si="7"/>
        <v/>
      </c>
    </row>
    <row r="219" spans="4:10">
      <c r="D219" s="113"/>
      <c r="E219" s="113"/>
      <c r="G219" s="114"/>
      <c r="H219" s="172"/>
      <c r="I219" s="109" t="str">
        <f t="shared" si="6"/>
        <v/>
      </c>
      <c r="J219" s="109" t="str">
        <f t="shared" si="7"/>
        <v/>
      </c>
    </row>
    <row r="220" spans="4:10">
      <c r="D220" s="113"/>
      <c r="E220" s="113"/>
      <c r="G220" s="114"/>
      <c r="H220" s="156"/>
      <c r="I220" s="109" t="str">
        <f t="shared" si="6"/>
        <v/>
      </c>
      <c r="J220" s="109" t="str">
        <f t="shared" si="7"/>
        <v/>
      </c>
    </row>
    <row r="221" spans="4:10">
      <c r="D221" s="113"/>
      <c r="E221" s="113"/>
      <c r="G221" s="114"/>
      <c r="H221" s="114"/>
      <c r="I221" s="109" t="str">
        <f t="shared" si="6"/>
        <v/>
      </c>
      <c r="J221" s="109" t="str">
        <f t="shared" si="7"/>
        <v/>
      </c>
    </row>
    <row r="222" spans="4:10">
      <c r="D222" s="113"/>
      <c r="E222" s="113"/>
      <c r="G222" s="114"/>
      <c r="H222" s="114"/>
      <c r="I222" s="109" t="str">
        <f t="shared" si="6"/>
        <v/>
      </c>
      <c r="J222" s="109" t="str">
        <f t="shared" si="7"/>
        <v/>
      </c>
    </row>
    <row r="223" spans="4:10">
      <c r="D223" s="113"/>
      <c r="E223" s="113"/>
      <c r="G223" s="114"/>
      <c r="H223" s="114"/>
      <c r="I223" s="109" t="str">
        <f t="shared" si="6"/>
        <v/>
      </c>
      <c r="J223" s="109" t="str">
        <f t="shared" si="7"/>
        <v/>
      </c>
    </row>
    <row r="224" spans="4:10">
      <c r="D224" s="113"/>
      <c r="E224" s="113"/>
      <c r="G224" s="114"/>
      <c r="H224" s="114"/>
      <c r="I224" s="109" t="str">
        <f t="shared" si="6"/>
        <v/>
      </c>
      <c r="J224" s="109" t="str">
        <f t="shared" si="7"/>
        <v/>
      </c>
    </row>
    <row r="225" spans="4:10">
      <c r="D225" s="113"/>
      <c r="E225" s="174"/>
      <c r="G225" s="114"/>
      <c r="H225" s="114"/>
      <c r="I225" s="109" t="str">
        <f t="shared" si="6"/>
        <v/>
      </c>
      <c r="J225" s="109" t="str">
        <f t="shared" si="7"/>
        <v/>
      </c>
    </row>
    <row r="226" spans="4:10">
      <c r="D226" s="113"/>
      <c r="E226" s="113"/>
      <c r="G226" s="114"/>
      <c r="H226" s="114"/>
      <c r="I226" s="109" t="str">
        <f t="shared" si="6"/>
        <v/>
      </c>
      <c r="J226" s="109" t="str">
        <f t="shared" si="7"/>
        <v/>
      </c>
    </row>
    <row r="227" spans="4:10">
      <c r="D227" s="113"/>
      <c r="E227" s="113"/>
      <c r="G227" s="114"/>
      <c r="H227" s="114"/>
      <c r="I227" s="109" t="str">
        <f t="shared" si="6"/>
        <v/>
      </c>
      <c r="J227" s="109" t="str">
        <f t="shared" si="7"/>
        <v/>
      </c>
    </row>
    <row r="228" spans="4:10">
      <c r="D228" s="175"/>
      <c r="E228" s="175"/>
      <c r="G228" s="176"/>
      <c r="H228" s="176"/>
      <c r="I228" s="109" t="str">
        <f t="shared" si="6"/>
        <v/>
      </c>
      <c r="J228" s="109" t="str">
        <f t="shared" si="7"/>
        <v/>
      </c>
    </row>
    <row r="229" spans="4:10">
      <c r="D229" s="175"/>
      <c r="E229" s="175"/>
      <c r="G229" s="176"/>
      <c r="H229" s="176"/>
      <c r="I229" s="109" t="str">
        <f t="shared" si="6"/>
        <v/>
      </c>
      <c r="J229" s="109" t="str">
        <f t="shared" si="7"/>
        <v/>
      </c>
    </row>
    <row r="230" spans="4:10">
      <c r="D230" s="175"/>
      <c r="E230" s="175"/>
      <c r="G230" s="176"/>
      <c r="H230" s="176"/>
      <c r="I230" s="109" t="str">
        <f t="shared" si="6"/>
        <v/>
      </c>
      <c r="J230" s="109" t="str">
        <f t="shared" si="7"/>
        <v/>
      </c>
    </row>
    <row r="231" spans="4:10">
      <c r="D231" s="175"/>
      <c r="E231" s="175"/>
      <c r="G231" s="176"/>
      <c r="H231" s="176"/>
      <c r="I231" s="109" t="str">
        <f t="shared" si="6"/>
        <v/>
      </c>
      <c r="J231" s="109" t="str">
        <f t="shared" si="7"/>
        <v/>
      </c>
    </row>
    <row r="232" spans="4:10">
      <c r="D232" s="175"/>
      <c r="E232" s="175"/>
      <c r="G232" s="176"/>
      <c r="H232" s="176"/>
      <c r="I232" s="109" t="str">
        <f t="shared" si="6"/>
        <v/>
      </c>
      <c r="J232" s="109" t="str">
        <f t="shared" si="7"/>
        <v/>
      </c>
    </row>
    <row r="233" spans="4:10">
      <c r="D233" s="175"/>
      <c r="E233" s="175"/>
      <c r="G233" s="176"/>
      <c r="H233" s="176"/>
      <c r="I233" s="109" t="str">
        <f t="shared" si="6"/>
        <v/>
      </c>
      <c r="J233" s="109" t="str">
        <f t="shared" si="7"/>
        <v/>
      </c>
    </row>
    <row r="234" spans="4:10">
      <c r="D234" s="175"/>
      <c r="E234" s="175"/>
      <c r="G234" s="176"/>
      <c r="H234" s="176"/>
      <c r="I234" s="109" t="str">
        <f t="shared" si="6"/>
        <v/>
      </c>
      <c r="J234" s="109" t="str">
        <f t="shared" si="7"/>
        <v/>
      </c>
    </row>
    <row r="235" spans="4:10">
      <c r="D235" s="175"/>
      <c r="E235" s="175"/>
      <c r="G235" s="176"/>
      <c r="H235" s="176"/>
      <c r="I235" s="109" t="str">
        <f t="shared" si="6"/>
        <v/>
      </c>
      <c r="J235" s="109" t="str">
        <f t="shared" si="7"/>
        <v/>
      </c>
    </row>
    <row r="236" spans="4:10">
      <c r="D236" s="175"/>
      <c r="E236" s="175"/>
      <c r="G236" s="176"/>
      <c r="H236" s="176"/>
      <c r="I236" s="109" t="str">
        <f t="shared" si="6"/>
        <v/>
      </c>
      <c r="J236" s="109" t="str">
        <f t="shared" si="7"/>
        <v/>
      </c>
    </row>
    <row r="237" spans="4:10">
      <c r="D237" s="175"/>
      <c r="E237" s="175"/>
      <c r="G237" s="176"/>
      <c r="H237" s="176"/>
      <c r="I237" s="109" t="str">
        <f t="shared" si="6"/>
        <v/>
      </c>
      <c r="J237" s="109" t="str">
        <f t="shared" si="7"/>
        <v/>
      </c>
    </row>
    <row r="238" spans="4:10">
      <c r="D238" s="175"/>
      <c r="E238" s="175"/>
      <c r="G238" s="176"/>
      <c r="H238" s="176"/>
      <c r="I238" s="109" t="str">
        <f t="shared" si="6"/>
        <v/>
      </c>
      <c r="J238" s="109" t="str">
        <f t="shared" si="7"/>
        <v/>
      </c>
    </row>
    <row r="239" spans="4:10">
      <c r="D239" s="175"/>
      <c r="E239" s="175"/>
      <c r="G239" s="176"/>
      <c r="H239" s="176"/>
      <c r="I239" s="109" t="str">
        <f t="shared" si="6"/>
        <v/>
      </c>
      <c r="J239" s="109" t="str">
        <f t="shared" si="7"/>
        <v/>
      </c>
    </row>
    <row r="240" spans="4:10">
      <c r="D240" s="175"/>
      <c r="E240" s="175"/>
      <c r="G240" s="176"/>
      <c r="H240" s="176"/>
      <c r="I240" s="109" t="str">
        <f t="shared" si="6"/>
        <v/>
      </c>
      <c r="J240" s="109" t="str">
        <f t="shared" si="7"/>
        <v/>
      </c>
    </row>
    <row r="241" spans="4:10">
      <c r="D241" s="175"/>
      <c r="E241" s="175"/>
      <c r="G241" s="176"/>
      <c r="H241" s="176"/>
      <c r="I241" s="109" t="str">
        <f t="shared" si="6"/>
        <v/>
      </c>
      <c r="J241" s="109" t="str">
        <f t="shared" si="7"/>
        <v/>
      </c>
    </row>
    <row r="242" spans="4:10">
      <c r="D242" s="175"/>
      <c r="E242" s="175"/>
      <c r="G242" s="176"/>
      <c r="H242" s="176"/>
      <c r="I242" s="109" t="str">
        <f t="shared" si="6"/>
        <v/>
      </c>
      <c r="J242" s="109" t="str">
        <f t="shared" si="7"/>
        <v/>
      </c>
    </row>
    <row r="243" spans="4:10">
      <c r="D243" s="175"/>
      <c r="E243" s="175"/>
      <c r="G243" s="176"/>
      <c r="H243" s="176"/>
      <c r="I243" s="109" t="str">
        <f t="shared" si="6"/>
        <v/>
      </c>
      <c r="J243" s="109" t="str">
        <f t="shared" si="7"/>
        <v/>
      </c>
    </row>
    <row r="244" spans="4:10">
      <c r="D244" s="175"/>
      <c r="E244" s="175"/>
      <c r="G244" s="176"/>
      <c r="H244" s="176"/>
      <c r="I244" s="109" t="str">
        <f t="shared" si="6"/>
        <v/>
      </c>
      <c r="J244" s="109" t="str">
        <f t="shared" si="7"/>
        <v/>
      </c>
    </row>
    <row r="245" spans="4:10">
      <c r="D245" s="175"/>
      <c r="E245" s="175"/>
      <c r="G245" s="176"/>
      <c r="H245" s="176"/>
      <c r="I245" s="109" t="str">
        <f t="shared" si="6"/>
        <v/>
      </c>
      <c r="J245" s="109" t="str">
        <f t="shared" si="7"/>
        <v/>
      </c>
    </row>
    <row r="246" spans="4:10">
      <c r="D246" s="175"/>
      <c r="E246" s="175"/>
      <c r="G246" s="176"/>
      <c r="H246" s="176"/>
      <c r="I246" s="109" t="str">
        <f t="shared" si="6"/>
        <v/>
      </c>
      <c r="J246" s="109" t="str">
        <f t="shared" si="7"/>
        <v/>
      </c>
    </row>
    <row r="247" spans="4:10">
      <c r="D247" s="175"/>
      <c r="E247" s="175"/>
      <c r="G247" s="176"/>
      <c r="H247" s="176"/>
      <c r="I247" s="109" t="str">
        <f t="shared" si="6"/>
        <v/>
      </c>
      <c r="J247" s="109" t="str">
        <f t="shared" si="7"/>
        <v/>
      </c>
    </row>
    <row r="248" spans="4:10">
      <c r="D248" s="175"/>
      <c r="E248" s="175"/>
      <c r="G248" s="176"/>
      <c r="H248" s="176"/>
      <c r="I248" s="109" t="str">
        <f t="shared" si="6"/>
        <v/>
      </c>
      <c r="J248" s="109" t="str">
        <f t="shared" si="7"/>
        <v/>
      </c>
    </row>
    <row r="249" spans="4:10">
      <c r="D249" s="175"/>
      <c r="E249" s="175"/>
      <c r="G249" s="176"/>
      <c r="H249" s="176"/>
      <c r="I249" s="109" t="str">
        <f t="shared" si="6"/>
        <v/>
      </c>
      <c r="J249" s="109" t="str">
        <f t="shared" si="7"/>
        <v/>
      </c>
    </row>
    <row r="250" spans="4:10">
      <c r="D250" s="175"/>
      <c r="E250" s="175"/>
      <c r="G250" s="176"/>
      <c r="H250" s="176"/>
      <c r="I250" s="109" t="str">
        <f t="shared" si="6"/>
        <v/>
      </c>
      <c r="J250" s="109" t="str">
        <f t="shared" si="7"/>
        <v/>
      </c>
    </row>
    <row r="251" spans="4:10">
      <c r="D251" s="175"/>
      <c r="E251" s="175"/>
      <c r="G251" s="176"/>
      <c r="H251" s="176"/>
      <c r="I251" s="109" t="str">
        <f t="shared" si="6"/>
        <v/>
      </c>
      <c r="J251" s="109" t="str">
        <f t="shared" si="7"/>
        <v/>
      </c>
    </row>
    <row r="252" spans="4:10">
      <c r="D252" s="175"/>
      <c r="E252" s="175"/>
      <c r="G252" s="176"/>
      <c r="H252" s="176"/>
      <c r="I252" s="109" t="str">
        <f t="shared" si="6"/>
        <v/>
      </c>
      <c r="J252" s="109" t="str">
        <f t="shared" si="7"/>
        <v/>
      </c>
    </row>
    <row r="253" spans="4:10">
      <c r="D253" s="175"/>
      <c r="E253" s="175"/>
      <c r="G253" s="176"/>
      <c r="H253" s="176"/>
      <c r="I253" s="109" t="str">
        <f t="shared" si="6"/>
        <v/>
      </c>
      <c r="J253" s="109" t="str">
        <f t="shared" si="7"/>
        <v/>
      </c>
    </row>
    <row r="254" spans="4:10">
      <c r="D254" s="175"/>
      <c r="E254" s="175"/>
      <c r="G254" s="176"/>
      <c r="H254" s="176"/>
      <c r="I254" s="109" t="str">
        <f t="shared" si="6"/>
        <v/>
      </c>
      <c r="J254" s="109" t="str">
        <f t="shared" si="7"/>
        <v/>
      </c>
    </row>
    <row r="255" spans="4:10">
      <c r="D255" s="175"/>
      <c r="E255" s="175"/>
      <c r="G255" s="176"/>
      <c r="H255" s="176"/>
      <c r="I255" s="109" t="str">
        <f t="shared" si="6"/>
        <v/>
      </c>
      <c r="J255" s="109" t="str">
        <f t="shared" si="7"/>
        <v/>
      </c>
    </row>
    <row r="256" spans="4:10">
      <c r="D256" s="175"/>
      <c r="E256" s="175"/>
      <c r="G256" s="176"/>
      <c r="H256" s="176"/>
      <c r="I256" s="109" t="str">
        <f t="shared" si="6"/>
        <v/>
      </c>
      <c r="J256" s="109" t="str">
        <f t="shared" si="7"/>
        <v/>
      </c>
    </row>
    <row r="257" spans="4:10">
      <c r="D257" s="175"/>
      <c r="E257" s="175"/>
      <c r="G257" s="176"/>
      <c r="H257" s="176"/>
      <c r="I257" s="109" t="str">
        <f t="shared" si="6"/>
        <v/>
      </c>
      <c r="J257" s="109" t="str">
        <f t="shared" si="7"/>
        <v/>
      </c>
    </row>
    <row r="258" spans="4:10">
      <c r="D258" s="175"/>
      <c r="E258" s="175"/>
      <c r="G258" s="176"/>
      <c r="H258" s="176"/>
      <c r="I258" s="109" t="str">
        <f t="shared" si="6"/>
        <v/>
      </c>
      <c r="J258" s="109" t="str">
        <f t="shared" si="7"/>
        <v/>
      </c>
    </row>
    <row r="259" spans="4:10">
      <c r="D259" s="175"/>
      <c r="E259" s="175"/>
      <c r="G259" s="176"/>
      <c r="H259" s="176"/>
      <c r="I259" s="109" t="str">
        <f t="shared" si="6"/>
        <v/>
      </c>
      <c r="J259" s="109" t="str">
        <f t="shared" si="7"/>
        <v/>
      </c>
    </row>
    <row r="260" spans="4:10">
      <c r="D260" s="175"/>
      <c r="E260" s="175"/>
      <c r="G260" s="176"/>
      <c r="H260" s="176"/>
      <c r="I260" s="109" t="str">
        <f t="shared" ref="I260:I323" si="8">IF(ISBLANK(D260),"",IF(IFERROR(VLOOKUP(LEFT($D260,2),$A$4:$A$899,1,FALSE),"Error")="Error","Error",IF(VLOOKUP(LEFT($D260,2),$A$4:$A$899,1,FALSE)&lt;&gt;"","OK",)))</f>
        <v/>
      </c>
      <c r="J260" s="109" t="str">
        <f t="shared" si="7"/>
        <v/>
      </c>
    </row>
    <row r="261" spans="4:10">
      <c r="D261" s="175"/>
      <c r="E261" s="175"/>
      <c r="G261" s="176"/>
      <c r="H261" s="176"/>
      <c r="I261" s="109" t="str">
        <f t="shared" si="8"/>
        <v/>
      </c>
      <c r="J261" s="109" t="str">
        <f t="shared" ref="J261:J324" si="9">IF(ISBLANK(G261),"",IF(IFERROR(VLOOKUP($G261,$A$4:$A$899,1,FALSE),"Error")="Error","Error",IF(VLOOKUP($G261,$A$4:$A$899,1,FALSE)&lt;&gt;"","OK",)))</f>
        <v/>
      </c>
    </row>
    <row r="262" spans="4:10">
      <c r="D262" s="113"/>
      <c r="E262" s="112"/>
      <c r="G262" s="120"/>
      <c r="H262" s="120"/>
      <c r="I262" s="109" t="str">
        <f t="shared" si="8"/>
        <v/>
      </c>
      <c r="J262" s="109" t="str">
        <f t="shared" si="9"/>
        <v/>
      </c>
    </row>
    <row r="263" spans="4:10">
      <c r="D263" s="113"/>
      <c r="E263" s="166"/>
      <c r="G263" s="120"/>
      <c r="H263" s="120"/>
      <c r="I263" s="109" t="str">
        <f t="shared" si="8"/>
        <v/>
      </c>
      <c r="J263" s="109" t="str">
        <f t="shared" si="9"/>
        <v/>
      </c>
    </row>
    <row r="264" spans="4:10">
      <c r="D264" s="113"/>
      <c r="E264" s="112"/>
      <c r="G264" s="120"/>
      <c r="H264" s="120"/>
      <c r="I264" s="109" t="str">
        <f t="shared" si="8"/>
        <v/>
      </c>
      <c r="J264" s="109" t="str">
        <f t="shared" si="9"/>
        <v/>
      </c>
    </row>
    <row r="265" spans="4:10">
      <c r="D265" s="113"/>
      <c r="E265"/>
      <c r="G265" s="120"/>
      <c r="H265" s="120"/>
      <c r="I265" s="109" t="str">
        <f t="shared" si="8"/>
        <v/>
      </c>
      <c r="J265" s="109" t="str">
        <f t="shared" si="9"/>
        <v/>
      </c>
    </row>
    <row r="266" spans="4:10">
      <c r="D266" s="113"/>
      <c r="E266" s="112"/>
      <c r="G266" s="120"/>
      <c r="H266" s="120"/>
      <c r="I266" s="109" t="str">
        <f t="shared" si="8"/>
        <v/>
      </c>
      <c r="J266" s="109" t="str">
        <f t="shared" si="9"/>
        <v/>
      </c>
    </row>
    <row r="267" spans="4:10">
      <c r="D267" s="113"/>
      <c r="E267" s="112"/>
      <c r="G267" s="120"/>
      <c r="H267" s="120"/>
      <c r="I267" s="109" t="str">
        <f t="shared" si="8"/>
        <v/>
      </c>
      <c r="J267" s="109" t="str">
        <f t="shared" si="9"/>
        <v/>
      </c>
    </row>
    <row r="268" spans="4:10">
      <c r="D268" s="113"/>
      <c r="E268" s="112"/>
      <c r="G268" s="120"/>
      <c r="H268" s="120"/>
      <c r="I268" s="109" t="str">
        <f t="shared" si="8"/>
        <v/>
      </c>
      <c r="J268" s="109" t="str">
        <f t="shared" si="9"/>
        <v/>
      </c>
    </row>
    <row r="269" spans="4:10">
      <c r="D269" s="113"/>
      <c r="E269" s="166"/>
      <c r="G269" s="120"/>
      <c r="H269" s="120"/>
      <c r="I269" s="109" t="str">
        <f t="shared" si="8"/>
        <v/>
      </c>
      <c r="J269" s="109" t="str">
        <f t="shared" si="9"/>
        <v/>
      </c>
    </row>
    <row r="270" spans="4:10">
      <c r="D270" s="112"/>
      <c r="E270" s="166"/>
      <c r="G270" s="120"/>
      <c r="H270" s="120"/>
      <c r="I270" s="109" t="str">
        <f t="shared" si="8"/>
        <v/>
      </c>
      <c r="J270" s="109" t="str">
        <f t="shared" si="9"/>
        <v/>
      </c>
    </row>
    <row r="271" spans="4:10">
      <c r="D271" s="113"/>
      <c r="E271" s="112"/>
      <c r="G271" s="120"/>
      <c r="H271" s="120"/>
      <c r="I271" s="109" t="str">
        <f t="shared" si="8"/>
        <v/>
      </c>
      <c r="J271" s="109" t="str">
        <f t="shared" si="9"/>
        <v/>
      </c>
    </row>
    <row r="272" spans="4:10">
      <c r="D272" s="113"/>
      <c r="E272" s="166"/>
      <c r="G272" s="120"/>
      <c r="H272" s="120"/>
      <c r="I272" s="109" t="str">
        <f t="shared" si="8"/>
        <v/>
      </c>
      <c r="J272" s="109" t="str">
        <f t="shared" si="9"/>
        <v/>
      </c>
    </row>
    <row r="273" spans="4:10">
      <c r="D273" s="113"/>
      <c r="E273" s="112"/>
      <c r="G273" s="120"/>
      <c r="H273" s="120"/>
      <c r="I273" s="109" t="str">
        <f t="shared" si="8"/>
        <v/>
      </c>
      <c r="J273" s="109" t="str">
        <f t="shared" si="9"/>
        <v/>
      </c>
    </row>
    <row r="274" spans="4:10">
      <c r="D274" s="113"/>
      <c r="E274" s="112"/>
      <c r="G274" s="120"/>
      <c r="H274" s="120"/>
      <c r="I274" s="109" t="str">
        <f t="shared" si="8"/>
        <v/>
      </c>
      <c r="J274" s="109" t="str">
        <f t="shared" si="9"/>
        <v/>
      </c>
    </row>
    <row r="275" spans="4:10">
      <c r="D275" s="113"/>
      <c r="E275" s="112"/>
      <c r="G275" s="120"/>
      <c r="H275" s="177"/>
      <c r="I275" s="109" t="str">
        <f t="shared" si="8"/>
        <v/>
      </c>
      <c r="J275" s="109" t="str">
        <f t="shared" si="9"/>
        <v/>
      </c>
    </row>
    <row r="276" spans="4:10">
      <c r="D276" s="113"/>
      <c r="E276" s="112"/>
      <c r="G276" s="120"/>
      <c r="H276" s="120"/>
      <c r="I276" s="109" t="str">
        <f t="shared" si="8"/>
        <v/>
      </c>
      <c r="J276" s="109" t="str">
        <f t="shared" si="9"/>
        <v/>
      </c>
    </row>
    <row r="277" spans="4:10">
      <c r="D277" s="113"/>
      <c r="E277" s="112"/>
      <c r="G277" s="120"/>
      <c r="H277" s="120"/>
      <c r="I277" s="109" t="str">
        <f t="shared" si="8"/>
        <v/>
      </c>
      <c r="J277" s="109" t="str">
        <f t="shared" si="9"/>
        <v/>
      </c>
    </row>
    <row r="278" spans="4:10">
      <c r="D278" s="113"/>
      <c r="E278" s="112"/>
      <c r="G278" s="120"/>
      <c r="H278" s="120"/>
      <c r="I278" s="109" t="str">
        <f t="shared" si="8"/>
        <v/>
      </c>
      <c r="J278" s="109" t="str">
        <f t="shared" si="9"/>
        <v/>
      </c>
    </row>
    <row r="279" spans="4:10">
      <c r="D279" s="113"/>
      <c r="E279" s="112"/>
      <c r="G279" s="120"/>
      <c r="H279" s="120"/>
      <c r="I279" s="109" t="str">
        <f t="shared" si="8"/>
        <v/>
      </c>
      <c r="J279" s="109" t="str">
        <f t="shared" si="9"/>
        <v/>
      </c>
    </row>
    <row r="280" spans="4:10">
      <c r="D280" s="113"/>
      <c r="E280" s="112"/>
      <c r="G280" s="120"/>
      <c r="H280" s="120"/>
      <c r="I280" s="109" t="str">
        <f t="shared" si="8"/>
        <v/>
      </c>
      <c r="J280" s="109" t="str">
        <f t="shared" si="9"/>
        <v/>
      </c>
    </row>
    <row r="281" spans="4:10">
      <c r="D281" s="113"/>
      <c r="E281" s="112"/>
      <c r="G281" s="120"/>
      <c r="H281" s="120"/>
      <c r="I281" s="109" t="str">
        <f t="shared" si="8"/>
        <v/>
      </c>
      <c r="J281" s="109" t="str">
        <f t="shared" si="9"/>
        <v/>
      </c>
    </row>
    <row r="282" spans="4:10">
      <c r="D282" s="112"/>
      <c r="E282" s="112"/>
      <c r="G282" s="120"/>
      <c r="H282" s="120"/>
      <c r="I282" s="109" t="str">
        <f t="shared" si="8"/>
        <v/>
      </c>
      <c r="J282" s="109" t="str">
        <f t="shared" si="9"/>
        <v/>
      </c>
    </row>
    <row r="283" spans="4:10">
      <c r="D283" s="112"/>
      <c r="E283" s="112"/>
      <c r="G283" s="120"/>
      <c r="H283" s="120"/>
      <c r="I283" s="109" t="str">
        <f t="shared" si="8"/>
        <v/>
      </c>
      <c r="J283" s="109" t="str">
        <f t="shared" si="9"/>
        <v/>
      </c>
    </row>
    <row r="284" spans="4:10">
      <c r="D284" s="112"/>
      <c r="E284" s="112"/>
      <c r="G284" s="120"/>
      <c r="H284" s="120"/>
      <c r="I284" s="109" t="str">
        <f t="shared" si="8"/>
        <v/>
      </c>
      <c r="J284" s="109" t="str">
        <f t="shared" si="9"/>
        <v/>
      </c>
    </row>
    <row r="285" spans="4:10">
      <c r="D285" s="112"/>
      <c r="E285" s="112"/>
      <c r="G285" s="120"/>
      <c r="H285" s="120"/>
      <c r="I285" s="109" t="str">
        <f t="shared" si="8"/>
        <v/>
      </c>
      <c r="J285" s="109" t="str">
        <f t="shared" si="9"/>
        <v/>
      </c>
    </row>
    <row r="286" spans="4:10">
      <c r="D286" s="112"/>
      <c r="E286" s="112"/>
      <c r="G286" s="120"/>
      <c r="H286" s="120"/>
      <c r="I286" s="109" t="str">
        <f t="shared" si="8"/>
        <v/>
      </c>
      <c r="J286" s="109" t="str">
        <f t="shared" si="9"/>
        <v/>
      </c>
    </row>
    <row r="287" spans="4:10">
      <c r="D287" s="112"/>
      <c r="E287" s="112"/>
      <c r="G287" s="120"/>
      <c r="H287" s="120"/>
      <c r="I287" s="109" t="str">
        <f t="shared" si="8"/>
        <v/>
      </c>
      <c r="J287" s="109" t="str">
        <f t="shared" si="9"/>
        <v/>
      </c>
    </row>
    <row r="288" spans="4:10">
      <c r="D288" s="112"/>
      <c r="E288" s="112"/>
      <c r="G288" s="120"/>
      <c r="H288" s="120"/>
      <c r="I288" s="109" t="str">
        <f t="shared" si="8"/>
        <v/>
      </c>
      <c r="J288" s="109" t="str">
        <f t="shared" si="9"/>
        <v/>
      </c>
    </row>
    <row r="289" spans="4:10">
      <c r="D289" s="112"/>
      <c r="E289" s="112"/>
      <c r="G289" s="120"/>
      <c r="H289" s="120"/>
      <c r="I289" s="109" t="str">
        <f t="shared" si="8"/>
        <v/>
      </c>
      <c r="J289" s="109" t="str">
        <f t="shared" si="9"/>
        <v/>
      </c>
    </row>
    <row r="290" spans="4:10">
      <c r="D290" s="112"/>
      <c r="E290" s="112"/>
      <c r="G290" s="120"/>
      <c r="H290" s="120"/>
      <c r="I290" s="109" t="str">
        <f t="shared" si="8"/>
        <v/>
      </c>
      <c r="J290" s="109" t="str">
        <f t="shared" si="9"/>
        <v/>
      </c>
    </row>
    <row r="291" spans="4:10">
      <c r="D291" s="112"/>
      <c r="E291" s="112"/>
      <c r="G291" s="120"/>
      <c r="H291" s="120"/>
      <c r="I291" s="109" t="str">
        <f t="shared" si="8"/>
        <v/>
      </c>
      <c r="J291" s="109" t="str">
        <f t="shared" si="9"/>
        <v/>
      </c>
    </row>
    <row r="292" spans="4:10">
      <c r="D292" s="112"/>
      <c r="E292" s="112"/>
      <c r="G292" s="120"/>
      <c r="H292" s="120"/>
      <c r="I292" s="109" t="str">
        <f t="shared" si="8"/>
        <v/>
      </c>
      <c r="J292" s="109" t="str">
        <f t="shared" si="9"/>
        <v/>
      </c>
    </row>
    <row r="293" spans="4:10">
      <c r="D293" s="112"/>
      <c r="E293" s="112"/>
      <c r="G293" s="120"/>
      <c r="H293" s="120"/>
      <c r="I293" s="109" t="str">
        <f t="shared" si="8"/>
        <v/>
      </c>
      <c r="J293" s="109" t="str">
        <f t="shared" si="9"/>
        <v/>
      </c>
    </row>
    <row r="294" spans="4:10">
      <c r="D294" s="112"/>
      <c r="E294" s="112"/>
      <c r="G294" s="120"/>
      <c r="H294" s="120"/>
      <c r="I294" s="109" t="str">
        <f t="shared" si="8"/>
        <v/>
      </c>
      <c r="J294" s="109" t="str">
        <f t="shared" si="9"/>
        <v/>
      </c>
    </row>
    <row r="295" spans="4:10">
      <c r="D295" s="112"/>
      <c r="E295" s="112"/>
      <c r="G295" s="120"/>
      <c r="H295" s="120"/>
      <c r="I295" s="109" t="str">
        <f t="shared" si="8"/>
        <v/>
      </c>
      <c r="J295" s="109" t="str">
        <f t="shared" si="9"/>
        <v/>
      </c>
    </row>
    <row r="296" spans="4:10">
      <c r="D296" s="112"/>
      <c r="E296" s="112"/>
      <c r="G296" s="120"/>
      <c r="H296" s="120"/>
      <c r="I296" s="109" t="str">
        <f t="shared" si="8"/>
        <v/>
      </c>
      <c r="J296" s="109" t="str">
        <f t="shared" si="9"/>
        <v/>
      </c>
    </row>
    <row r="297" spans="4:10">
      <c r="D297" s="112"/>
      <c r="E297" s="112"/>
      <c r="G297" s="120"/>
      <c r="H297" s="120"/>
      <c r="I297" s="109" t="str">
        <f t="shared" si="8"/>
        <v/>
      </c>
      <c r="J297" s="109" t="str">
        <f t="shared" si="9"/>
        <v/>
      </c>
    </row>
    <row r="298" spans="4:10">
      <c r="D298" s="112"/>
      <c r="E298" s="112"/>
      <c r="G298" s="120"/>
      <c r="H298" s="120"/>
      <c r="I298" s="109" t="str">
        <f t="shared" si="8"/>
        <v/>
      </c>
      <c r="J298" s="109" t="str">
        <f t="shared" si="9"/>
        <v/>
      </c>
    </row>
    <row r="299" spans="4:10">
      <c r="D299" s="112"/>
      <c r="E299" s="112"/>
      <c r="G299" s="120"/>
      <c r="H299" s="120"/>
      <c r="I299" s="109" t="str">
        <f t="shared" si="8"/>
        <v/>
      </c>
      <c r="J299" s="109" t="str">
        <f t="shared" si="9"/>
        <v/>
      </c>
    </row>
    <row r="300" spans="4:10">
      <c r="D300" s="112"/>
      <c r="E300" s="112"/>
      <c r="G300" s="120"/>
      <c r="H300" s="120"/>
      <c r="I300" s="109" t="str">
        <f t="shared" si="8"/>
        <v/>
      </c>
      <c r="J300" s="109" t="str">
        <f t="shared" si="9"/>
        <v/>
      </c>
    </row>
    <row r="301" spans="4:10">
      <c r="D301" s="112"/>
      <c r="E301" s="112"/>
      <c r="G301" s="120"/>
      <c r="H301" s="120"/>
      <c r="I301" s="109" t="str">
        <f t="shared" si="8"/>
        <v/>
      </c>
      <c r="J301" s="109" t="str">
        <f t="shared" si="9"/>
        <v/>
      </c>
    </row>
    <row r="302" spans="4:10">
      <c r="D302" s="112"/>
      <c r="E302" s="112"/>
      <c r="G302" s="120"/>
      <c r="H302" s="120"/>
      <c r="I302" s="109" t="str">
        <f t="shared" si="8"/>
        <v/>
      </c>
      <c r="J302" s="109" t="str">
        <f t="shared" si="9"/>
        <v/>
      </c>
    </row>
    <row r="303" spans="4:10">
      <c r="D303" s="112"/>
      <c r="E303" s="112"/>
      <c r="G303" s="120"/>
      <c r="H303" s="120"/>
      <c r="I303" s="109" t="str">
        <f t="shared" si="8"/>
        <v/>
      </c>
      <c r="J303" s="109" t="str">
        <f t="shared" si="9"/>
        <v/>
      </c>
    </row>
    <row r="304" spans="4:10">
      <c r="D304" s="112"/>
      <c r="E304" s="112"/>
      <c r="G304" s="120"/>
      <c r="H304" s="120"/>
      <c r="I304" s="109" t="str">
        <f t="shared" si="8"/>
        <v/>
      </c>
      <c r="J304" s="109" t="str">
        <f t="shared" si="9"/>
        <v/>
      </c>
    </row>
    <row r="305" spans="4:10">
      <c r="D305" s="112"/>
      <c r="E305" s="112"/>
      <c r="G305" s="120"/>
      <c r="H305" s="120"/>
      <c r="I305" s="109" t="str">
        <f t="shared" si="8"/>
        <v/>
      </c>
      <c r="J305" s="109" t="str">
        <f t="shared" si="9"/>
        <v/>
      </c>
    </row>
    <row r="306" spans="4:10">
      <c r="D306" s="112"/>
      <c r="E306" s="112"/>
      <c r="G306" s="120"/>
      <c r="H306" s="120"/>
      <c r="I306" s="109" t="str">
        <f t="shared" si="8"/>
        <v/>
      </c>
      <c r="J306" s="109" t="str">
        <f t="shared" si="9"/>
        <v/>
      </c>
    </row>
    <row r="307" spans="4:10">
      <c r="D307" s="112"/>
      <c r="E307" s="112"/>
      <c r="G307" s="120"/>
      <c r="H307" s="120"/>
      <c r="I307" s="109" t="str">
        <f t="shared" si="8"/>
        <v/>
      </c>
      <c r="J307" s="109" t="str">
        <f t="shared" si="9"/>
        <v/>
      </c>
    </row>
    <row r="308" spans="4:10">
      <c r="D308" s="112"/>
      <c r="E308" s="112"/>
      <c r="G308" s="120"/>
      <c r="H308" s="120"/>
      <c r="I308" s="109" t="str">
        <f t="shared" si="8"/>
        <v/>
      </c>
      <c r="J308" s="109" t="str">
        <f t="shared" si="9"/>
        <v/>
      </c>
    </row>
    <row r="309" spans="4:10">
      <c r="D309" s="112"/>
      <c r="E309" s="112"/>
      <c r="G309" s="120"/>
      <c r="H309" s="120"/>
      <c r="I309" s="109" t="str">
        <f t="shared" si="8"/>
        <v/>
      </c>
      <c r="J309" s="109" t="str">
        <f t="shared" si="9"/>
        <v/>
      </c>
    </row>
    <row r="310" spans="4:10">
      <c r="D310" s="112"/>
      <c r="E310" s="112"/>
      <c r="G310" s="120"/>
      <c r="H310" s="120"/>
      <c r="I310" s="109" t="str">
        <f t="shared" si="8"/>
        <v/>
      </c>
      <c r="J310" s="109" t="str">
        <f t="shared" si="9"/>
        <v/>
      </c>
    </row>
    <row r="311" spans="4:10">
      <c r="D311" s="112"/>
      <c r="E311" s="112"/>
      <c r="G311" s="120"/>
      <c r="H311" s="120"/>
      <c r="I311" s="109" t="str">
        <f t="shared" si="8"/>
        <v/>
      </c>
      <c r="J311" s="109" t="str">
        <f t="shared" si="9"/>
        <v/>
      </c>
    </row>
    <row r="312" spans="4:10">
      <c r="D312" s="112"/>
      <c r="E312" s="112"/>
      <c r="G312" s="120"/>
      <c r="H312" s="120"/>
      <c r="I312" s="109" t="str">
        <f t="shared" si="8"/>
        <v/>
      </c>
      <c r="J312" s="109" t="str">
        <f t="shared" si="9"/>
        <v/>
      </c>
    </row>
    <row r="313" spans="4:10">
      <c r="D313" s="112"/>
      <c r="E313" s="112"/>
      <c r="G313" s="120"/>
      <c r="H313" s="120"/>
      <c r="I313" s="109" t="str">
        <f t="shared" si="8"/>
        <v/>
      </c>
      <c r="J313" s="109" t="str">
        <f t="shared" si="9"/>
        <v/>
      </c>
    </row>
    <row r="314" spans="4:10">
      <c r="D314" s="112"/>
      <c r="E314" s="112"/>
      <c r="G314" s="120"/>
      <c r="H314" s="120"/>
      <c r="I314" s="109" t="str">
        <f t="shared" si="8"/>
        <v/>
      </c>
      <c r="J314" s="109" t="str">
        <f t="shared" si="9"/>
        <v/>
      </c>
    </row>
    <row r="315" spans="4:10">
      <c r="D315" s="112"/>
      <c r="E315" s="112"/>
      <c r="G315" s="120"/>
      <c r="H315" s="120"/>
      <c r="I315" s="109" t="str">
        <f t="shared" si="8"/>
        <v/>
      </c>
      <c r="J315" s="109" t="str">
        <f t="shared" si="9"/>
        <v/>
      </c>
    </row>
    <row r="316" spans="4:10">
      <c r="D316" s="112"/>
      <c r="E316" s="112"/>
      <c r="G316" s="120"/>
      <c r="H316" s="120"/>
      <c r="I316" s="109" t="str">
        <f t="shared" si="8"/>
        <v/>
      </c>
      <c r="J316" s="109" t="str">
        <f t="shared" si="9"/>
        <v/>
      </c>
    </row>
    <row r="317" spans="4:10">
      <c r="D317" s="112"/>
      <c r="E317" s="112"/>
      <c r="G317" s="120"/>
      <c r="H317" s="120"/>
      <c r="I317" s="109" t="str">
        <f t="shared" si="8"/>
        <v/>
      </c>
      <c r="J317" s="109" t="str">
        <f t="shared" si="9"/>
        <v/>
      </c>
    </row>
    <row r="318" spans="4:10">
      <c r="D318" s="112"/>
      <c r="E318" s="112"/>
      <c r="G318" s="120"/>
      <c r="H318" s="120"/>
      <c r="I318" s="109" t="str">
        <f t="shared" si="8"/>
        <v/>
      </c>
      <c r="J318" s="109" t="str">
        <f t="shared" si="9"/>
        <v/>
      </c>
    </row>
    <row r="319" spans="4:10">
      <c r="D319" s="112"/>
      <c r="E319" s="112"/>
      <c r="G319" s="120"/>
      <c r="H319" s="120"/>
      <c r="I319" s="109" t="str">
        <f t="shared" si="8"/>
        <v/>
      </c>
      <c r="J319" s="109" t="str">
        <f t="shared" si="9"/>
        <v/>
      </c>
    </row>
    <row r="320" spans="4:10">
      <c r="D320" s="112"/>
      <c r="E320" s="112"/>
      <c r="G320" s="120"/>
      <c r="H320" s="120"/>
      <c r="I320" s="109" t="str">
        <f t="shared" si="8"/>
        <v/>
      </c>
      <c r="J320" s="109" t="str">
        <f t="shared" si="9"/>
        <v/>
      </c>
    </row>
    <row r="321" spans="4:10">
      <c r="D321" s="112"/>
      <c r="E321" s="112"/>
      <c r="G321" s="120"/>
      <c r="H321" s="120"/>
      <c r="I321" s="109" t="str">
        <f t="shared" si="8"/>
        <v/>
      </c>
      <c r="J321" s="109" t="str">
        <f t="shared" si="9"/>
        <v/>
      </c>
    </row>
    <row r="322" spans="4:10">
      <c r="D322" s="112"/>
      <c r="E322" s="112"/>
      <c r="G322" s="120"/>
      <c r="H322" s="120"/>
      <c r="I322" s="109" t="str">
        <f t="shared" si="8"/>
        <v/>
      </c>
      <c r="J322" s="109" t="str">
        <f t="shared" si="9"/>
        <v/>
      </c>
    </row>
    <row r="323" spans="4:10">
      <c r="D323" s="112"/>
      <c r="E323" s="112"/>
      <c r="G323" s="120"/>
      <c r="H323" s="120"/>
      <c r="I323" s="109" t="str">
        <f t="shared" si="8"/>
        <v/>
      </c>
      <c r="J323" s="109" t="str">
        <f t="shared" si="9"/>
        <v/>
      </c>
    </row>
    <row r="324" spans="4:10">
      <c r="D324" s="112"/>
      <c r="E324" s="112"/>
      <c r="G324" s="120"/>
      <c r="H324" s="120"/>
      <c r="I324" s="109" t="str">
        <f t="shared" ref="I324:I387" si="10">IF(ISBLANK(D324),"",IF(IFERROR(VLOOKUP(LEFT($D324,2),$A$4:$A$899,1,FALSE),"Error")="Error","Error",IF(VLOOKUP(LEFT($D324,2),$A$4:$A$899,1,FALSE)&lt;&gt;"","OK",)))</f>
        <v/>
      </c>
      <c r="J324" s="109" t="str">
        <f t="shared" si="9"/>
        <v/>
      </c>
    </row>
    <row r="325" spans="4:10">
      <c r="D325" s="112"/>
      <c r="E325" s="112"/>
      <c r="G325" s="120"/>
      <c r="H325" s="120"/>
      <c r="I325" s="109" t="str">
        <f t="shared" si="10"/>
        <v/>
      </c>
      <c r="J325" s="109" t="str">
        <f t="shared" ref="J325:J388" si="11">IF(ISBLANK(G325),"",IF(IFERROR(VLOOKUP($G325,$A$4:$A$899,1,FALSE),"Error")="Error","Error",IF(VLOOKUP($G325,$A$4:$A$899,1,FALSE)&lt;&gt;"","OK",)))</f>
        <v/>
      </c>
    </row>
    <row r="326" spans="4:10">
      <c r="D326" s="112"/>
      <c r="E326" s="112"/>
      <c r="G326" s="120"/>
      <c r="H326" s="120"/>
      <c r="I326" s="109" t="str">
        <f t="shared" si="10"/>
        <v/>
      </c>
      <c r="J326" s="109" t="str">
        <f t="shared" si="11"/>
        <v/>
      </c>
    </row>
    <row r="327" spans="4:10">
      <c r="D327" s="112"/>
      <c r="E327" s="112"/>
      <c r="G327" s="120"/>
      <c r="H327" s="120"/>
      <c r="I327" s="109" t="str">
        <f t="shared" si="10"/>
        <v/>
      </c>
      <c r="J327" s="109" t="str">
        <f t="shared" si="11"/>
        <v/>
      </c>
    </row>
    <row r="328" spans="4:10">
      <c r="D328" s="165"/>
      <c r="E328" s="165"/>
      <c r="G328" s="120"/>
      <c r="H328" s="131"/>
      <c r="I328" s="109" t="str">
        <f t="shared" si="10"/>
        <v/>
      </c>
      <c r="J328" s="109" t="str">
        <f t="shared" si="11"/>
        <v/>
      </c>
    </row>
    <row r="329" spans="4:10">
      <c r="D329" s="119"/>
      <c r="E329" s="112"/>
      <c r="G329" s="120"/>
      <c r="H329" s="120"/>
      <c r="I329" s="109" t="str">
        <f t="shared" si="10"/>
        <v/>
      </c>
      <c r="J329" s="109" t="str">
        <f t="shared" si="11"/>
        <v/>
      </c>
    </row>
    <row r="330" spans="4:10">
      <c r="D330" s="119"/>
      <c r="E330" s="112"/>
      <c r="G330" s="120"/>
      <c r="H330" s="120"/>
      <c r="I330" s="109" t="str">
        <f t="shared" si="10"/>
        <v/>
      </c>
      <c r="J330" s="109" t="str">
        <f t="shared" si="11"/>
        <v/>
      </c>
    </row>
    <row r="331" spans="4:10">
      <c r="D331" s="119"/>
      <c r="E331" s="112"/>
      <c r="G331" s="120"/>
      <c r="H331" s="120"/>
      <c r="I331" s="109" t="str">
        <f t="shared" si="10"/>
        <v/>
      </c>
      <c r="J331" s="109" t="str">
        <f t="shared" si="11"/>
        <v/>
      </c>
    </row>
    <row r="332" spans="4:10">
      <c r="D332" s="166"/>
      <c r="E332" s="166"/>
      <c r="G332" s="120"/>
      <c r="H332" s="177"/>
      <c r="I332" s="109" t="str">
        <f t="shared" si="10"/>
        <v/>
      </c>
      <c r="J332" s="109" t="str">
        <f t="shared" si="11"/>
        <v/>
      </c>
    </row>
    <row r="333" spans="4:10">
      <c r="D333" s="112"/>
      <c r="E333" s="112"/>
      <c r="G333" s="120"/>
      <c r="H333" s="120"/>
      <c r="I333" s="109" t="str">
        <f t="shared" si="10"/>
        <v/>
      </c>
      <c r="J333" s="109" t="str">
        <f t="shared" si="11"/>
        <v/>
      </c>
    </row>
    <row r="334" spans="4:10">
      <c r="D334" s="112"/>
      <c r="E334" s="112"/>
      <c r="G334" s="120"/>
      <c r="H334" s="120"/>
      <c r="I334" s="109" t="str">
        <f t="shared" si="10"/>
        <v/>
      </c>
      <c r="J334" s="109" t="str">
        <f t="shared" si="11"/>
        <v/>
      </c>
    </row>
    <row r="335" spans="4:10">
      <c r="D335" s="112"/>
      <c r="E335" s="112"/>
      <c r="G335" s="120"/>
      <c r="H335" s="120"/>
      <c r="I335" s="109" t="str">
        <f t="shared" si="10"/>
        <v/>
      </c>
      <c r="J335" s="109" t="str">
        <f t="shared" si="11"/>
        <v/>
      </c>
    </row>
    <row r="336" spans="4:10">
      <c r="D336" s="112"/>
      <c r="E336" s="112"/>
      <c r="G336" s="120"/>
      <c r="H336" s="120"/>
      <c r="I336" s="109" t="str">
        <f t="shared" si="10"/>
        <v/>
      </c>
      <c r="J336" s="109" t="str">
        <f t="shared" si="11"/>
        <v/>
      </c>
    </row>
    <row r="337" spans="4:10">
      <c r="D337" s="112"/>
      <c r="E337" s="112"/>
      <c r="G337" s="120"/>
      <c r="H337" s="120"/>
      <c r="I337" s="109" t="str">
        <f t="shared" si="10"/>
        <v/>
      </c>
      <c r="J337" s="109" t="str">
        <f t="shared" si="11"/>
        <v/>
      </c>
    </row>
    <row r="338" spans="4:10">
      <c r="D338" s="112"/>
      <c r="E338" s="112"/>
      <c r="G338" s="120"/>
      <c r="H338" s="120"/>
      <c r="I338" s="109" t="str">
        <f t="shared" si="10"/>
        <v/>
      </c>
      <c r="J338" s="109" t="str">
        <f t="shared" si="11"/>
        <v/>
      </c>
    </row>
    <row r="339" spans="4:10">
      <c r="D339" s="112"/>
      <c r="E339" s="112"/>
      <c r="G339" s="120"/>
      <c r="H339" s="120"/>
      <c r="I339" s="109" t="str">
        <f t="shared" si="10"/>
        <v/>
      </c>
      <c r="J339" s="109" t="str">
        <f t="shared" si="11"/>
        <v/>
      </c>
    </row>
    <row r="340" spans="4:10">
      <c r="D340" s="112"/>
      <c r="E340" s="112"/>
      <c r="G340" s="120"/>
      <c r="H340" s="120"/>
      <c r="I340" s="109" t="str">
        <f t="shared" si="10"/>
        <v/>
      </c>
      <c r="J340" s="109" t="str">
        <f t="shared" si="11"/>
        <v/>
      </c>
    </row>
    <row r="341" spans="4:10">
      <c r="D341" s="112"/>
      <c r="E341" s="112"/>
      <c r="G341" s="120"/>
      <c r="H341" s="120"/>
      <c r="I341" s="109" t="str">
        <f t="shared" si="10"/>
        <v/>
      </c>
      <c r="J341" s="109" t="str">
        <f t="shared" si="11"/>
        <v/>
      </c>
    </row>
    <row r="342" spans="4:10">
      <c r="D342" s="112"/>
      <c r="E342" s="112"/>
      <c r="G342" s="120"/>
      <c r="H342" s="120"/>
      <c r="I342" s="109" t="str">
        <f t="shared" si="10"/>
        <v/>
      </c>
      <c r="J342" s="109" t="str">
        <f t="shared" si="11"/>
        <v/>
      </c>
    </row>
    <row r="343" spans="4:10">
      <c r="D343" s="112"/>
      <c r="E343" s="112"/>
      <c r="G343" s="120"/>
      <c r="H343" s="120"/>
      <c r="I343" s="109" t="str">
        <f t="shared" si="10"/>
        <v/>
      </c>
      <c r="J343" s="109" t="str">
        <f t="shared" si="11"/>
        <v/>
      </c>
    </row>
    <row r="344" spans="4:10">
      <c r="D344" s="112"/>
      <c r="E344" s="112"/>
      <c r="G344" s="120"/>
      <c r="H344" s="120"/>
      <c r="I344" s="109" t="str">
        <f t="shared" si="10"/>
        <v/>
      </c>
      <c r="J344" s="109" t="str">
        <f t="shared" si="11"/>
        <v/>
      </c>
    </row>
    <row r="345" spans="4:10">
      <c r="D345" s="112"/>
      <c r="E345" s="112"/>
      <c r="G345" s="120"/>
      <c r="H345" s="120"/>
      <c r="I345" s="109" t="str">
        <f t="shared" si="10"/>
        <v/>
      </c>
      <c r="J345" s="109" t="str">
        <f t="shared" si="11"/>
        <v/>
      </c>
    </row>
    <row r="346" spans="4:10">
      <c r="D346" s="112"/>
      <c r="E346" s="112"/>
      <c r="G346" s="120"/>
      <c r="H346" s="120"/>
      <c r="I346" s="109" t="str">
        <f t="shared" si="10"/>
        <v/>
      </c>
      <c r="J346" s="109" t="str">
        <f t="shared" si="11"/>
        <v/>
      </c>
    </row>
    <row r="347" spans="4:10">
      <c r="D347" s="112"/>
      <c r="E347" s="112"/>
      <c r="G347" s="120"/>
      <c r="H347" s="120"/>
      <c r="I347" s="109" t="str">
        <f t="shared" si="10"/>
        <v/>
      </c>
      <c r="J347" s="109" t="str">
        <f t="shared" si="11"/>
        <v/>
      </c>
    </row>
    <row r="348" spans="4:10">
      <c r="D348" s="112"/>
      <c r="E348" s="112"/>
      <c r="G348" s="120"/>
      <c r="H348" s="120"/>
      <c r="I348" s="109" t="str">
        <f t="shared" si="10"/>
        <v/>
      </c>
      <c r="J348" s="109" t="str">
        <f t="shared" si="11"/>
        <v/>
      </c>
    </row>
    <row r="349" spans="4:10">
      <c r="D349" s="112"/>
      <c r="E349" s="112"/>
      <c r="G349" s="120"/>
      <c r="H349" s="120"/>
      <c r="I349" s="109" t="str">
        <f t="shared" si="10"/>
        <v/>
      </c>
      <c r="J349" s="109" t="str">
        <f t="shared" si="11"/>
        <v/>
      </c>
    </row>
    <row r="350" spans="4:10">
      <c r="D350" s="112"/>
      <c r="E350" s="112"/>
      <c r="G350" s="120"/>
      <c r="H350" s="120"/>
      <c r="I350" s="109" t="str">
        <f t="shared" si="10"/>
        <v/>
      </c>
      <c r="J350" s="109" t="str">
        <f t="shared" si="11"/>
        <v/>
      </c>
    </row>
    <row r="351" spans="4:10">
      <c r="D351" s="112"/>
      <c r="E351" s="112"/>
      <c r="G351" s="120"/>
      <c r="H351" s="120"/>
      <c r="I351" s="109" t="str">
        <f t="shared" si="10"/>
        <v/>
      </c>
      <c r="J351" s="109" t="str">
        <f t="shared" si="11"/>
        <v/>
      </c>
    </row>
    <row r="352" spans="4:10">
      <c r="D352" s="112"/>
      <c r="E352" s="112"/>
      <c r="G352" s="120"/>
      <c r="H352" s="120"/>
      <c r="I352" s="109" t="str">
        <f t="shared" si="10"/>
        <v/>
      </c>
      <c r="J352" s="109" t="str">
        <f t="shared" si="11"/>
        <v/>
      </c>
    </row>
    <row r="353" spans="4:10">
      <c r="D353" s="112"/>
      <c r="E353" s="112"/>
      <c r="G353" s="120"/>
      <c r="H353" s="120"/>
      <c r="I353" s="109" t="str">
        <f t="shared" si="10"/>
        <v/>
      </c>
      <c r="J353" s="109" t="str">
        <f t="shared" si="11"/>
        <v/>
      </c>
    </row>
    <row r="354" spans="4:10">
      <c r="D354" s="112"/>
      <c r="E354" s="112"/>
      <c r="G354" s="120"/>
      <c r="H354" s="120"/>
      <c r="I354" s="109" t="str">
        <f t="shared" si="10"/>
        <v/>
      </c>
      <c r="J354" s="109" t="str">
        <f t="shared" si="11"/>
        <v/>
      </c>
    </row>
    <row r="355" spans="4:10">
      <c r="D355" s="112"/>
      <c r="E355" s="112"/>
      <c r="G355" s="120"/>
      <c r="H355" s="120"/>
      <c r="I355" s="109" t="str">
        <f t="shared" si="10"/>
        <v/>
      </c>
      <c r="J355" s="109" t="str">
        <f t="shared" si="11"/>
        <v/>
      </c>
    </row>
    <row r="356" spans="4:10">
      <c r="D356" s="112"/>
      <c r="E356" s="112"/>
      <c r="G356" s="120"/>
      <c r="H356" s="120"/>
      <c r="I356" s="109" t="str">
        <f t="shared" si="10"/>
        <v/>
      </c>
      <c r="J356" s="109" t="str">
        <f t="shared" si="11"/>
        <v/>
      </c>
    </row>
    <row r="357" spans="4:10">
      <c r="D357" s="112"/>
      <c r="E357" s="112"/>
      <c r="G357" s="120"/>
      <c r="H357" s="120"/>
      <c r="I357" s="109" t="str">
        <f t="shared" si="10"/>
        <v/>
      </c>
      <c r="J357" s="109" t="str">
        <f t="shared" si="11"/>
        <v/>
      </c>
    </row>
    <row r="358" spans="4:10">
      <c r="D358" s="112"/>
      <c r="E358" s="112"/>
      <c r="G358" s="120"/>
      <c r="H358" s="120"/>
      <c r="I358" s="109" t="str">
        <f t="shared" si="10"/>
        <v/>
      </c>
      <c r="J358" s="109" t="str">
        <f t="shared" si="11"/>
        <v/>
      </c>
    </row>
    <row r="359" spans="4:10">
      <c r="D359" s="112"/>
      <c r="E359" s="112"/>
      <c r="G359" s="120"/>
      <c r="H359" s="120"/>
      <c r="I359" s="109" t="str">
        <f t="shared" si="10"/>
        <v/>
      </c>
      <c r="J359" s="109" t="str">
        <f t="shared" si="11"/>
        <v/>
      </c>
    </row>
    <row r="360" spans="4:10">
      <c r="D360" s="112"/>
      <c r="E360" s="112"/>
      <c r="G360" s="120"/>
      <c r="H360" s="120"/>
      <c r="I360" s="109" t="str">
        <f t="shared" si="10"/>
        <v/>
      </c>
      <c r="J360" s="109" t="str">
        <f t="shared" si="11"/>
        <v/>
      </c>
    </row>
    <row r="361" spans="4:10">
      <c r="D361" s="112"/>
      <c r="E361" s="112"/>
      <c r="G361" s="120"/>
      <c r="H361" s="120"/>
      <c r="I361" s="109" t="str">
        <f t="shared" si="10"/>
        <v/>
      </c>
      <c r="J361" s="109" t="str">
        <f t="shared" si="11"/>
        <v/>
      </c>
    </row>
    <row r="362" spans="4:10">
      <c r="D362" s="112"/>
      <c r="E362" s="112"/>
      <c r="G362" s="120"/>
      <c r="H362" s="120"/>
      <c r="I362" s="109" t="str">
        <f t="shared" si="10"/>
        <v/>
      </c>
      <c r="J362" s="109" t="str">
        <f t="shared" si="11"/>
        <v/>
      </c>
    </row>
    <row r="363" spans="4:10">
      <c r="D363" s="112"/>
      <c r="E363" s="112"/>
      <c r="G363" s="120"/>
      <c r="H363" s="120"/>
      <c r="I363" s="109" t="str">
        <f t="shared" si="10"/>
        <v/>
      </c>
      <c r="J363" s="109" t="str">
        <f t="shared" si="11"/>
        <v/>
      </c>
    </row>
    <row r="364" spans="4:10">
      <c r="D364" s="112"/>
      <c r="E364" s="112"/>
      <c r="G364" s="120"/>
      <c r="H364" s="120"/>
      <c r="I364" s="109" t="str">
        <f t="shared" si="10"/>
        <v/>
      </c>
      <c r="J364" s="109" t="str">
        <f t="shared" si="11"/>
        <v/>
      </c>
    </row>
    <row r="365" spans="4:10">
      <c r="D365" s="112"/>
      <c r="E365" s="112"/>
      <c r="G365" s="120"/>
      <c r="H365" s="120"/>
      <c r="I365" s="109" t="str">
        <f t="shared" si="10"/>
        <v/>
      </c>
      <c r="J365" s="109" t="str">
        <f t="shared" si="11"/>
        <v/>
      </c>
    </row>
    <row r="366" spans="4:10">
      <c r="D366" s="112"/>
      <c r="E366" s="112"/>
      <c r="G366" s="120"/>
      <c r="H366" s="120"/>
      <c r="I366" s="109" t="str">
        <f t="shared" si="10"/>
        <v/>
      </c>
      <c r="J366" s="109" t="str">
        <f t="shared" si="11"/>
        <v/>
      </c>
    </row>
    <row r="367" spans="4:10">
      <c r="D367" s="112"/>
      <c r="E367" s="112"/>
      <c r="G367" s="120"/>
      <c r="H367" s="120"/>
      <c r="I367" s="109" t="str">
        <f t="shared" si="10"/>
        <v/>
      </c>
      <c r="J367" s="109" t="str">
        <f t="shared" si="11"/>
        <v/>
      </c>
    </row>
    <row r="368" spans="4:10">
      <c r="D368" s="112"/>
      <c r="E368" s="112"/>
      <c r="G368" s="120"/>
      <c r="H368" s="120"/>
      <c r="I368" s="109" t="str">
        <f t="shared" si="10"/>
        <v/>
      </c>
      <c r="J368" s="109" t="str">
        <f t="shared" si="11"/>
        <v/>
      </c>
    </row>
    <row r="369" spans="4:10">
      <c r="D369" s="112"/>
      <c r="E369" s="112"/>
      <c r="G369" s="120"/>
      <c r="H369" s="120"/>
      <c r="I369" s="109" t="str">
        <f t="shared" si="10"/>
        <v/>
      </c>
      <c r="J369" s="109" t="str">
        <f t="shared" si="11"/>
        <v/>
      </c>
    </row>
    <row r="370" spans="4:10">
      <c r="D370" s="112"/>
      <c r="E370" s="112"/>
      <c r="G370" s="120"/>
      <c r="H370" s="120"/>
      <c r="I370" s="109" t="str">
        <f t="shared" si="10"/>
        <v/>
      </c>
      <c r="J370" s="109" t="str">
        <f t="shared" si="11"/>
        <v/>
      </c>
    </row>
    <row r="371" spans="4:10">
      <c r="D371" s="112"/>
      <c r="E371" s="112"/>
      <c r="G371" s="120"/>
      <c r="H371" s="120"/>
      <c r="I371" s="109" t="str">
        <f t="shared" si="10"/>
        <v/>
      </c>
      <c r="J371" s="109" t="str">
        <f t="shared" si="11"/>
        <v/>
      </c>
    </row>
    <row r="372" spans="4:10">
      <c r="D372" s="112"/>
      <c r="E372" s="112"/>
      <c r="G372" s="120"/>
      <c r="H372" s="120"/>
      <c r="I372" s="109" t="str">
        <f t="shared" si="10"/>
        <v/>
      </c>
      <c r="J372" s="109" t="str">
        <f t="shared" si="11"/>
        <v/>
      </c>
    </row>
    <row r="373" spans="4:10">
      <c r="D373" s="112"/>
      <c r="E373" s="112"/>
      <c r="G373" s="120"/>
      <c r="H373" s="120"/>
      <c r="I373" s="109" t="str">
        <f t="shared" si="10"/>
        <v/>
      </c>
      <c r="J373" s="109" t="str">
        <f t="shared" si="11"/>
        <v/>
      </c>
    </row>
    <row r="374" spans="4:10">
      <c r="D374" s="112"/>
      <c r="E374" s="112"/>
      <c r="G374" s="120"/>
      <c r="H374" s="120"/>
      <c r="I374" s="109" t="str">
        <f t="shared" si="10"/>
        <v/>
      </c>
      <c r="J374" s="109" t="str">
        <f t="shared" si="11"/>
        <v/>
      </c>
    </row>
    <row r="375" spans="4:10">
      <c r="D375" s="112"/>
      <c r="E375" s="112"/>
      <c r="G375" s="120"/>
      <c r="H375" s="120"/>
      <c r="I375" s="109" t="str">
        <f t="shared" si="10"/>
        <v/>
      </c>
      <c r="J375" s="109" t="str">
        <f t="shared" si="11"/>
        <v/>
      </c>
    </row>
    <row r="376" spans="4:10">
      <c r="D376" s="112"/>
      <c r="E376" s="112"/>
      <c r="G376" s="120"/>
      <c r="H376" s="120"/>
      <c r="I376" s="109" t="str">
        <f t="shared" si="10"/>
        <v/>
      </c>
      <c r="J376" s="109" t="str">
        <f t="shared" si="11"/>
        <v/>
      </c>
    </row>
    <row r="377" spans="4:10">
      <c r="D377" s="112"/>
      <c r="E377" s="112"/>
      <c r="G377" s="120"/>
      <c r="H377" s="120"/>
      <c r="I377" s="109" t="str">
        <f t="shared" si="10"/>
        <v/>
      </c>
      <c r="J377" s="109" t="str">
        <f t="shared" si="11"/>
        <v/>
      </c>
    </row>
    <row r="378" spans="4:10">
      <c r="D378" s="112"/>
      <c r="E378" s="112"/>
      <c r="G378" s="120"/>
      <c r="H378" s="120"/>
      <c r="I378" s="109" t="str">
        <f t="shared" si="10"/>
        <v/>
      </c>
      <c r="J378" s="109" t="str">
        <f t="shared" si="11"/>
        <v/>
      </c>
    </row>
    <row r="379" spans="4:10">
      <c r="D379" s="112"/>
      <c r="E379" s="112"/>
      <c r="G379" s="120"/>
      <c r="H379" s="120"/>
      <c r="I379" s="109" t="str">
        <f t="shared" si="10"/>
        <v/>
      </c>
      <c r="J379" s="109" t="str">
        <f t="shared" si="11"/>
        <v/>
      </c>
    </row>
    <row r="380" spans="4:10">
      <c r="D380" s="112"/>
      <c r="E380" s="112"/>
      <c r="G380" s="120"/>
      <c r="H380" s="120"/>
      <c r="I380" s="109" t="str">
        <f t="shared" si="10"/>
        <v/>
      </c>
      <c r="J380" s="109" t="str">
        <f t="shared" si="11"/>
        <v/>
      </c>
    </row>
    <row r="381" spans="4:10">
      <c r="D381" s="112"/>
      <c r="E381" s="112"/>
      <c r="G381" s="120"/>
      <c r="H381" s="120"/>
      <c r="I381" s="109" t="str">
        <f t="shared" si="10"/>
        <v/>
      </c>
      <c r="J381" s="109" t="str">
        <f t="shared" si="11"/>
        <v/>
      </c>
    </row>
    <row r="382" spans="4:10">
      <c r="D382" s="112"/>
      <c r="E382" s="112"/>
      <c r="G382" s="120"/>
      <c r="H382" s="120"/>
      <c r="I382" s="109" t="str">
        <f t="shared" si="10"/>
        <v/>
      </c>
      <c r="J382" s="109" t="str">
        <f t="shared" si="11"/>
        <v/>
      </c>
    </row>
    <row r="383" spans="4:10">
      <c r="D383" s="112"/>
      <c r="E383" s="112"/>
      <c r="G383" s="120"/>
      <c r="H383" s="120"/>
      <c r="I383" s="109" t="str">
        <f t="shared" si="10"/>
        <v/>
      </c>
      <c r="J383" s="109" t="str">
        <f t="shared" si="11"/>
        <v/>
      </c>
    </row>
    <row r="384" spans="4:10">
      <c r="D384" s="112"/>
      <c r="E384" s="112"/>
      <c r="G384" s="120"/>
      <c r="H384" s="120"/>
      <c r="I384" s="109" t="str">
        <f t="shared" si="10"/>
        <v/>
      </c>
      <c r="J384" s="109" t="str">
        <f t="shared" si="11"/>
        <v/>
      </c>
    </row>
    <row r="385" spans="4:10">
      <c r="D385" s="112"/>
      <c r="E385" s="112"/>
      <c r="G385" s="120"/>
      <c r="H385" s="120"/>
      <c r="I385" s="109" t="str">
        <f t="shared" si="10"/>
        <v/>
      </c>
      <c r="J385" s="109" t="str">
        <f t="shared" si="11"/>
        <v/>
      </c>
    </row>
    <row r="386" spans="4:10">
      <c r="D386" s="112"/>
      <c r="E386" s="112"/>
      <c r="G386" s="120"/>
      <c r="H386" s="120"/>
      <c r="I386" s="109" t="str">
        <f t="shared" si="10"/>
        <v/>
      </c>
      <c r="J386" s="109" t="str">
        <f t="shared" si="11"/>
        <v/>
      </c>
    </row>
    <row r="387" spans="4:10">
      <c r="D387" s="112"/>
      <c r="E387" s="112"/>
      <c r="G387" s="120"/>
      <c r="H387" s="120"/>
      <c r="I387" s="109" t="str">
        <f t="shared" si="10"/>
        <v/>
      </c>
      <c r="J387" s="109" t="str">
        <f t="shared" si="11"/>
        <v/>
      </c>
    </row>
    <row r="388" spans="4:10">
      <c r="D388" s="112"/>
      <c r="E388" s="112"/>
      <c r="G388" s="120"/>
      <c r="H388" s="120"/>
      <c r="I388" s="109" t="str">
        <f t="shared" ref="I388:I451" si="12">IF(ISBLANK(D388),"",IF(IFERROR(VLOOKUP(LEFT($D388,2),$A$4:$A$899,1,FALSE),"Error")="Error","Error",IF(VLOOKUP(LEFT($D388,2),$A$4:$A$899,1,FALSE)&lt;&gt;"","OK",)))</f>
        <v/>
      </c>
      <c r="J388" s="109" t="str">
        <f t="shared" si="11"/>
        <v/>
      </c>
    </row>
    <row r="389" spans="4:10">
      <c r="D389" s="112"/>
      <c r="E389" s="112"/>
      <c r="G389" s="120"/>
      <c r="H389" s="120"/>
      <c r="I389" s="109" t="str">
        <f t="shared" si="12"/>
        <v/>
      </c>
      <c r="J389" s="109" t="str">
        <f t="shared" ref="J389:J452" si="13">IF(ISBLANK(G389),"",IF(IFERROR(VLOOKUP($G389,$A$4:$A$899,1,FALSE),"Error")="Error","Error",IF(VLOOKUP($G389,$A$4:$A$899,1,FALSE)&lt;&gt;"","OK",)))</f>
        <v/>
      </c>
    </row>
    <row r="390" spans="4:10">
      <c r="D390" s="112"/>
      <c r="E390" s="112"/>
      <c r="G390" s="120"/>
      <c r="H390" s="120"/>
      <c r="I390" s="109" t="str">
        <f t="shared" si="12"/>
        <v/>
      </c>
      <c r="J390" s="109" t="str">
        <f t="shared" si="13"/>
        <v/>
      </c>
    </row>
    <row r="391" spans="4:10">
      <c r="D391" s="112"/>
      <c r="E391" s="112"/>
      <c r="G391" s="120"/>
      <c r="H391" s="120"/>
      <c r="I391" s="109" t="str">
        <f t="shared" si="12"/>
        <v/>
      </c>
      <c r="J391" s="109" t="str">
        <f t="shared" si="13"/>
        <v/>
      </c>
    </row>
    <row r="392" spans="4:10">
      <c r="D392" s="112"/>
      <c r="E392" s="112"/>
      <c r="G392" s="120"/>
      <c r="H392" s="120"/>
      <c r="I392" s="109" t="str">
        <f t="shared" si="12"/>
        <v/>
      </c>
      <c r="J392" s="109" t="str">
        <f t="shared" si="13"/>
        <v/>
      </c>
    </row>
    <row r="393" spans="4:10">
      <c r="D393" s="112"/>
      <c r="E393" s="112"/>
      <c r="G393" s="120"/>
      <c r="H393" s="120"/>
      <c r="I393" s="109" t="str">
        <f t="shared" si="12"/>
        <v/>
      </c>
      <c r="J393" s="109" t="str">
        <f t="shared" si="13"/>
        <v/>
      </c>
    </row>
    <row r="394" spans="4:10">
      <c r="D394" s="112"/>
      <c r="E394" s="112"/>
      <c r="G394" s="120"/>
      <c r="H394" s="120"/>
      <c r="I394" s="109" t="str">
        <f t="shared" si="12"/>
        <v/>
      </c>
      <c r="J394" s="109" t="str">
        <f t="shared" si="13"/>
        <v/>
      </c>
    </row>
    <row r="395" spans="4:10">
      <c r="D395" s="112"/>
      <c r="E395" s="112"/>
      <c r="G395" s="120"/>
      <c r="H395" s="120"/>
      <c r="I395" s="109" t="str">
        <f t="shared" si="12"/>
        <v/>
      </c>
      <c r="J395" s="109" t="str">
        <f t="shared" si="13"/>
        <v/>
      </c>
    </row>
    <row r="396" spans="4:10">
      <c r="D396" s="112"/>
      <c r="E396" s="112"/>
      <c r="G396" s="120"/>
      <c r="H396" s="120"/>
      <c r="I396" s="109" t="str">
        <f t="shared" si="12"/>
        <v/>
      </c>
      <c r="J396" s="109" t="str">
        <f t="shared" si="13"/>
        <v/>
      </c>
    </row>
    <row r="397" spans="4:10">
      <c r="D397" s="112"/>
      <c r="E397" s="119"/>
      <c r="G397" s="120"/>
      <c r="H397" s="120"/>
      <c r="I397" s="109" t="str">
        <f t="shared" si="12"/>
        <v/>
      </c>
      <c r="J397" s="109" t="str">
        <f t="shared" si="13"/>
        <v/>
      </c>
    </row>
    <row r="398" spans="4:10">
      <c r="D398" s="165"/>
      <c r="E398" s="119"/>
      <c r="G398" s="120"/>
      <c r="H398" s="120"/>
      <c r="I398" s="109" t="str">
        <f t="shared" si="12"/>
        <v/>
      </c>
      <c r="J398" s="109" t="str">
        <f t="shared" si="13"/>
        <v/>
      </c>
    </row>
    <row r="399" spans="4:10">
      <c r="D399" s="112"/>
      <c r="E399" s="112"/>
      <c r="G399" s="120"/>
      <c r="H399" s="120"/>
      <c r="I399" s="109" t="str">
        <f t="shared" si="12"/>
        <v/>
      </c>
      <c r="J399" s="109" t="str">
        <f t="shared" si="13"/>
        <v/>
      </c>
    </row>
    <row r="400" spans="4:10">
      <c r="D400" s="112"/>
      <c r="E400" s="112"/>
      <c r="G400" s="120"/>
      <c r="H400" s="120"/>
      <c r="I400" s="109" t="str">
        <f t="shared" si="12"/>
        <v/>
      </c>
      <c r="J400" s="109" t="str">
        <f t="shared" si="13"/>
        <v/>
      </c>
    </row>
    <row r="401" spans="4:10">
      <c r="D401" s="112"/>
      <c r="E401" s="112"/>
      <c r="G401" s="120"/>
      <c r="H401" s="120"/>
      <c r="I401" s="109" t="str">
        <f t="shared" si="12"/>
        <v/>
      </c>
      <c r="J401" s="109" t="str">
        <f t="shared" si="13"/>
        <v/>
      </c>
    </row>
    <row r="402" spans="4:10">
      <c r="D402" s="112"/>
      <c r="E402" s="112"/>
      <c r="G402" s="120"/>
      <c r="H402" s="120"/>
      <c r="I402" s="109" t="str">
        <f t="shared" si="12"/>
        <v/>
      </c>
      <c r="J402" s="109" t="str">
        <f t="shared" si="13"/>
        <v/>
      </c>
    </row>
    <row r="403" spans="4:10">
      <c r="D403" s="112"/>
      <c r="E403" s="112"/>
      <c r="G403" s="120"/>
      <c r="H403" s="120"/>
      <c r="I403" s="109" t="str">
        <f t="shared" si="12"/>
        <v/>
      </c>
      <c r="J403" s="109" t="str">
        <f t="shared" si="13"/>
        <v/>
      </c>
    </row>
    <row r="404" spans="4:10">
      <c r="D404" s="112"/>
      <c r="E404" s="112"/>
      <c r="G404" s="120"/>
      <c r="H404" s="120"/>
      <c r="I404" s="109" t="str">
        <f t="shared" si="12"/>
        <v/>
      </c>
      <c r="J404" s="109" t="str">
        <f t="shared" si="13"/>
        <v/>
      </c>
    </row>
    <row r="405" spans="4:10">
      <c r="D405" s="112"/>
      <c r="E405" s="112"/>
      <c r="G405" s="120"/>
      <c r="H405" s="120"/>
      <c r="I405" s="109" t="str">
        <f t="shared" si="12"/>
        <v/>
      </c>
      <c r="J405" s="109" t="str">
        <f t="shared" si="13"/>
        <v/>
      </c>
    </row>
    <row r="406" spans="4:10">
      <c r="D406" s="112"/>
      <c r="E406" s="112"/>
      <c r="G406" s="120"/>
      <c r="H406" s="120"/>
      <c r="I406" s="109" t="str">
        <f t="shared" si="12"/>
        <v/>
      </c>
      <c r="J406" s="109" t="str">
        <f t="shared" si="13"/>
        <v/>
      </c>
    </row>
    <row r="407" spans="4:10">
      <c r="D407" s="112"/>
      <c r="E407" s="112"/>
      <c r="G407" s="120"/>
      <c r="H407" s="120"/>
      <c r="I407" s="109" t="str">
        <f t="shared" si="12"/>
        <v/>
      </c>
      <c r="J407" s="109" t="str">
        <f t="shared" si="13"/>
        <v/>
      </c>
    </row>
    <row r="408" spans="4:10">
      <c r="D408" s="112"/>
      <c r="E408" s="112"/>
      <c r="G408" s="120"/>
      <c r="H408" s="120"/>
      <c r="I408" s="109" t="str">
        <f t="shared" si="12"/>
        <v/>
      </c>
      <c r="J408" s="109" t="str">
        <f t="shared" si="13"/>
        <v/>
      </c>
    </row>
    <row r="409" spans="4:10">
      <c r="D409" s="112"/>
      <c r="E409" s="112"/>
      <c r="G409" s="120"/>
      <c r="H409" s="120"/>
      <c r="I409" s="109" t="str">
        <f t="shared" si="12"/>
        <v/>
      </c>
      <c r="J409" s="109" t="str">
        <f t="shared" si="13"/>
        <v/>
      </c>
    </row>
    <row r="410" spans="4:10">
      <c r="D410" s="112"/>
      <c r="E410" s="112"/>
      <c r="G410" s="120"/>
      <c r="H410" s="120"/>
      <c r="I410" s="109" t="str">
        <f t="shared" si="12"/>
        <v/>
      </c>
      <c r="J410" s="109" t="str">
        <f t="shared" si="13"/>
        <v/>
      </c>
    </row>
    <row r="411" spans="4:10">
      <c r="D411" s="112"/>
      <c r="E411" s="112"/>
      <c r="G411" s="120"/>
      <c r="H411" s="120"/>
      <c r="I411" s="109" t="str">
        <f t="shared" si="12"/>
        <v/>
      </c>
      <c r="J411" s="109" t="str">
        <f t="shared" si="13"/>
        <v/>
      </c>
    </row>
    <row r="412" spans="4:10">
      <c r="D412" s="112"/>
      <c r="E412" s="112"/>
      <c r="G412" s="120"/>
      <c r="H412" s="120"/>
      <c r="I412" s="109" t="str">
        <f t="shared" si="12"/>
        <v/>
      </c>
      <c r="J412" s="109" t="str">
        <f t="shared" si="13"/>
        <v/>
      </c>
    </row>
    <row r="413" spans="4:10">
      <c r="D413" s="112"/>
      <c r="E413" s="112"/>
      <c r="G413" s="120"/>
      <c r="H413" s="120"/>
      <c r="I413" s="109" t="str">
        <f t="shared" si="12"/>
        <v/>
      </c>
      <c r="J413" s="109" t="str">
        <f t="shared" si="13"/>
        <v/>
      </c>
    </row>
    <row r="414" spans="4:10">
      <c r="D414" s="112"/>
      <c r="E414" s="112"/>
      <c r="G414" s="120"/>
      <c r="H414" s="120"/>
      <c r="I414" s="109" t="str">
        <f t="shared" si="12"/>
        <v/>
      </c>
      <c r="J414" s="109" t="str">
        <f t="shared" si="13"/>
        <v/>
      </c>
    </row>
    <row r="415" spans="4:10">
      <c r="D415" s="112"/>
      <c r="E415" s="112"/>
      <c r="G415" s="120"/>
      <c r="H415" s="120"/>
      <c r="I415" s="109" t="str">
        <f t="shared" si="12"/>
        <v/>
      </c>
      <c r="J415" s="109" t="str">
        <f t="shared" si="13"/>
        <v/>
      </c>
    </row>
    <row r="416" spans="4:10">
      <c r="D416" s="112"/>
      <c r="E416" s="112"/>
      <c r="G416" s="120"/>
      <c r="H416" s="120"/>
      <c r="I416" s="109" t="str">
        <f t="shared" si="12"/>
        <v/>
      </c>
      <c r="J416" s="109" t="str">
        <f t="shared" si="13"/>
        <v/>
      </c>
    </row>
    <row r="417" spans="4:10">
      <c r="D417" s="112"/>
      <c r="E417" s="112"/>
      <c r="G417" s="120"/>
      <c r="H417" s="120"/>
      <c r="I417" s="109" t="str">
        <f t="shared" si="12"/>
        <v/>
      </c>
      <c r="J417" s="109" t="str">
        <f t="shared" si="13"/>
        <v/>
      </c>
    </row>
    <row r="418" spans="4:10">
      <c r="D418" s="112"/>
      <c r="E418" s="112"/>
      <c r="G418" s="120"/>
      <c r="H418" s="120"/>
      <c r="I418" s="109" t="str">
        <f t="shared" si="12"/>
        <v/>
      </c>
      <c r="J418" s="109" t="str">
        <f t="shared" si="13"/>
        <v/>
      </c>
    </row>
    <row r="419" spans="4:10">
      <c r="D419" s="112"/>
      <c r="E419" s="112"/>
      <c r="G419" s="120"/>
      <c r="H419" s="120"/>
      <c r="I419" s="109" t="str">
        <f t="shared" si="12"/>
        <v/>
      </c>
      <c r="J419" s="109" t="str">
        <f t="shared" si="13"/>
        <v/>
      </c>
    </row>
    <row r="420" spans="4:10">
      <c r="D420" s="112"/>
      <c r="E420" s="112"/>
      <c r="G420" s="120"/>
      <c r="H420" s="120"/>
      <c r="I420" s="109" t="str">
        <f t="shared" si="12"/>
        <v/>
      </c>
      <c r="J420" s="109" t="str">
        <f t="shared" si="13"/>
        <v/>
      </c>
    </row>
    <row r="421" spans="4:10">
      <c r="D421" s="112"/>
      <c r="E421" s="112"/>
      <c r="G421" s="120"/>
      <c r="H421" s="120"/>
      <c r="I421" s="109" t="str">
        <f t="shared" si="12"/>
        <v/>
      </c>
      <c r="J421" s="109" t="str">
        <f t="shared" si="13"/>
        <v/>
      </c>
    </row>
    <row r="422" spans="4:10">
      <c r="D422" s="112"/>
      <c r="E422" s="112"/>
      <c r="G422" s="120"/>
      <c r="H422" s="120"/>
      <c r="I422" s="109" t="str">
        <f t="shared" si="12"/>
        <v/>
      </c>
      <c r="J422" s="109" t="str">
        <f t="shared" si="13"/>
        <v/>
      </c>
    </row>
    <row r="423" spans="4:10">
      <c r="D423" s="112"/>
      <c r="E423" s="112"/>
      <c r="G423" s="120"/>
      <c r="H423" s="120"/>
      <c r="I423" s="109" t="str">
        <f t="shared" si="12"/>
        <v/>
      </c>
      <c r="J423" s="109" t="str">
        <f t="shared" si="13"/>
        <v/>
      </c>
    </row>
    <row r="424" spans="4:10">
      <c r="D424" s="112"/>
      <c r="E424" s="112"/>
      <c r="G424" s="120"/>
      <c r="H424" s="120"/>
      <c r="I424" s="109" t="str">
        <f t="shared" si="12"/>
        <v/>
      </c>
      <c r="J424" s="109" t="str">
        <f t="shared" si="13"/>
        <v/>
      </c>
    </row>
    <row r="425" spans="4:10">
      <c r="D425" s="112"/>
      <c r="E425" s="112"/>
      <c r="G425" s="120"/>
      <c r="H425" s="120"/>
      <c r="I425" s="109" t="str">
        <f t="shared" si="12"/>
        <v/>
      </c>
      <c r="J425" s="109" t="str">
        <f t="shared" si="13"/>
        <v/>
      </c>
    </row>
    <row r="426" spans="4:10">
      <c r="D426" s="112"/>
      <c r="E426" s="112"/>
      <c r="G426" s="120"/>
      <c r="H426" s="120"/>
      <c r="I426" s="109" t="str">
        <f t="shared" si="12"/>
        <v/>
      </c>
      <c r="J426" s="109" t="str">
        <f t="shared" si="13"/>
        <v/>
      </c>
    </row>
    <row r="427" spans="4:10">
      <c r="D427" s="112"/>
      <c r="E427" s="112"/>
      <c r="G427" s="120"/>
      <c r="H427" s="120"/>
      <c r="I427" s="109" t="str">
        <f t="shared" si="12"/>
        <v/>
      </c>
      <c r="J427" s="109" t="str">
        <f t="shared" si="13"/>
        <v/>
      </c>
    </row>
    <row r="428" spans="4:10">
      <c r="D428" s="112"/>
      <c r="E428" s="112"/>
      <c r="G428" s="120"/>
      <c r="H428" s="120"/>
      <c r="I428" s="109" t="str">
        <f t="shared" si="12"/>
        <v/>
      </c>
      <c r="J428" s="109" t="str">
        <f t="shared" si="13"/>
        <v/>
      </c>
    </row>
    <row r="429" spans="4:10">
      <c r="D429" s="112"/>
      <c r="E429" s="112"/>
      <c r="G429" s="120"/>
      <c r="H429" s="120"/>
      <c r="I429" s="109" t="str">
        <f t="shared" si="12"/>
        <v/>
      </c>
      <c r="J429" s="109" t="str">
        <f t="shared" si="13"/>
        <v/>
      </c>
    </row>
    <row r="430" spans="4:10">
      <c r="D430" s="112"/>
      <c r="E430" s="112"/>
      <c r="G430" s="120"/>
      <c r="H430" s="120"/>
      <c r="I430" s="109" t="str">
        <f t="shared" si="12"/>
        <v/>
      </c>
      <c r="J430" s="109" t="str">
        <f t="shared" si="13"/>
        <v/>
      </c>
    </row>
    <row r="431" spans="4:10">
      <c r="D431" s="112"/>
      <c r="E431" s="112"/>
      <c r="G431" s="120"/>
      <c r="H431" s="120"/>
      <c r="I431" s="109" t="str">
        <f t="shared" si="12"/>
        <v/>
      </c>
      <c r="J431" s="109" t="str">
        <f t="shared" si="13"/>
        <v/>
      </c>
    </row>
    <row r="432" spans="4:10">
      <c r="D432" s="112"/>
      <c r="E432" s="112"/>
      <c r="G432" s="120"/>
      <c r="H432" s="120"/>
      <c r="I432" s="109" t="str">
        <f t="shared" si="12"/>
        <v/>
      </c>
      <c r="J432" s="109" t="str">
        <f t="shared" si="13"/>
        <v/>
      </c>
    </row>
    <row r="433" spans="4:10">
      <c r="D433" s="112"/>
      <c r="E433" s="112"/>
      <c r="G433" s="120"/>
      <c r="H433" s="120"/>
      <c r="I433" s="109" t="str">
        <f t="shared" si="12"/>
        <v/>
      </c>
      <c r="J433" s="109" t="str">
        <f t="shared" si="13"/>
        <v/>
      </c>
    </row>
    <row r="434" spans="4:10">
      <c r="D434" s="112"/>
      <c r="E434" s="112"/>
      <c r="G434" s="120"/>
      <c r="H434" s="120"/>
      <c r="I434" s="109" t="str">
        <f t="shared" si="12"/>
        <v/>
      </c>
      <c r="J434" s="109" t="str">
        <f t="shared" si="13"/>
        <v/>
      </c>
    </row>
    <row r="435" spans="4:10">
      <c r="D435" s="112"/>
      <c r="E435" s="112"/>
      <c r="G435" s="120"/>
      <c r="H435" s="120"/>
      <c r="I435" s="109" t="str">
        <f t="shared" si="12"/>
        <v/>
      </c>
      <c r="J435" s="109" t="str">
        <f t="shared" si="13"/>
        <v/>
      </c>
    </row>
    <row r="436" spans="4:10">
      <c r="D436" s="112"/>
      <c r="E436" s="112"/>
      <c r="G436" s="120"/>
      <c r="H436" s="120"/>
      <c r="I436" s="109" t="str">
        <f t="shared" si="12"/>
        <v/>
      </c>
      <c r="J436" s="109" t="str">
        <f t="shared" si="13"/>
        <v/>
      </c>
    </row>
    <row r="437" spans="4:10">
      <c r="D437" s="112"/>
      <c r="E437" s="112"/>
      <c r="G437" s="120"/>
      <c r="H437" s="120"/>
      <c r="I437" s="109" t="str">
        <f t="shared" si="12"/>
        <v/>
      </c>
      <c r="J437" s="109" t="str">
        <f t="shared" si="13"/>
        <v/>
      </c>
    </row>
    <row r="438" spans="4:10">
      <c r="D438" s="112"/>
      <c r="E438" s="112"/>
      <c r="G438" s="120"/>
      <c r="H438" s="120"/>
      <c r="I438" s="109" t="str">
        <f t="shared" si="12"/>
        <v/>
      </c>
      <c r="J438" s="109" t="str">
        <f t="shared" si="13"/>
        <v/>
      </c>
    </row>
    <row r="439" spans="4:10">
      <c r="D439" s="112"/>
      <c r="E439" s="112"/>
      <c r="G439" s="120"/>
      <c r="H439" s="120"/>
      <c r="I439" s="109" t="str">
        <f t="shared" si="12"/>
        <v/>
      </c>
      <c r="J439" s="109" t="str">
        <f t="shared" si="13"/>
        <v/>
      </c>
    </row>
    <row r="440" spans="4:10">
      <c r="D440" s="112"/>
      <c r="E440" s="112"/>
      <c r="G440" s="120"/>
      <c r="H440" s="120"/>
      <c r="I440" s="109" t="str">
        <f t="shared" si="12"/>
        <v/>
      </c>
      <c r="J440" s="109" t="str">
        <f t="shared" si="13"/>
        <v/>
      </c>
    </row>
    <row r="441" spans="4:10">
      <c r="D441" s="112"/>
      <c r="E441" s="112"/>
      <c r="G441" s="120"/>
      <c r="H441" s="120"/>
      <c r="I441" s="109" t="str">
        <f t="shared" si="12"/>
        <v/>
      </c>
      <c r="J441" s="109" t="str">
        <f t="shared" si="13"/>
        <v/>
      </c>
    </row>
    <row r="442" spans="4:10">
      <c r="D442" s="112"/>
      <c r="E442" s="112"/>
      <c r="G442" s="120"/>
      <c r="H442" s="120"/>
      <c r="I442" s="109" t="str">
        <f t="shared" si="12"/>
        <v/>
      </c>
      <c r="J442" s="109" t="str">
        <f t="shared" si="13"/>
        <v/>
      </c>
    </row>
    <row r="443" spans="4:10">
      <c r="D443" s="112"/>
      <c r="E443" s="112"/>
      <c r="G443" s="120"/>
      <c r="H443" s="120"/>
      <c r="I443" s="109" t="str">
        <f t="shared" si="12"/>
        <v/>
      </c>
      <c r="J443" s="109" t="str">
        <f t="shared" si="13"/>
        <v/>
      </c>
    </row>
    <row r="444" spans="4:10">
      <c r="D444" s="112"/>
      <c r="E444" s="112"/>
      <c r="G444" s="120"/>
      <c r="H444" s="120"/>
      <c r="I444" s="109" t="str">
        <f t="shared" si="12"/>
        <v/>
      </c>
      <c r="J444" s="109" t="str">
        <f t="shared" si="13"/>
        <v/>
      </c>
    </row>
    <row r="445" spans="4:10">
      <c r="D445" s="165"/>
      <c r="E445" s="165"/>
      <c r="G445" s="120"/>
      <c r="H445" s="131"/>
      <c r="I445" s="109" t="str">
        <f t="shared" si="12"/>
        <v/>
      </c>
      <c r="J445" s="109" t="str">
        <f t="shared" si="13"/>
        <v/>
      </c>
    </row>
    <row r="446" spans="4:10">
      <c r="D446" s="112"/>
      <c r="E446" s="112"/>
      <c r="G446" s="120"/>
      <c r="H446" s="120"/>
      <c r="I446" s="109" t="str">
        <f t="shared" si="12"/>
        <v/>
      </c>
      <c r="J446" s="109" t="str">
        <f t="shared" si="13"/>
        <v/>
      </c>
    </row>
    <row r="447" spans="4:10">
      <c r="D447" s="112"/>
      <c r="E447" s="112"/>
      <c r="G447" s="120"/>
      <c r="H447" s="120"/>
      <c r="I447" s="109" t="str">
        <f t="shared" si="12"/>
        <v/>
      </c>
      <c r="J447" s="109" t="str">
        <f t="shared" si="13"/>
        <v/>
      </c>
    </row>
    <row r="448" spans="4:10">
      <c r="D448" s="112"/>
      <c r="E448" s="112"/>
      <c r="G448" s="120"/>
      <c r="H448" s="120"/>
      <c r="I448" s="109" t="str">
        <f t="shared" si="12"/>
        <v/>
      </c>
      <c r="J448" s="109" t="str">
        <f t="shared" si="13"/>
        <v/>
      </c>
    </row>
    <row r="449" spans="4:10">
      <c r="D449" s="112"/>
      <c r="E449" s="112"/>
      <c r="G449" s="120"/>
      <c r="H449" s="120"/>
      <c r="I449" s="109" t="str">
        <f t="shared" si="12"/>
        <v/>
      </c>
      <c r="J449" s="109" t="str">
        <f t="shared" si="13"/>
        <v/>
      </c>
    </row>
    <row r="450" spans="4:10">
      <c r="D450" s="112"/>
      <c r="E450" s="112"/>
      <c r="G450" s="120"/>
      <c r="H450" s="120"/>
      <c r="I450" s="109" t="str">
        <f t="shared" si="12"/>
        <v/>
      </c>
      <c r="J450" s="109" t="str">
        <f t="shared" si="13"/>
        <v/>
      </c>
    </row>
    <row r="451" spans="4:10">
      <c r="D451" s="112"/>
      <c r="E451" s="112"/>
      <c r="G451" s="120"/>
      <c r="H451" s="120"/>
      <c r="I451" s="109" t="str">
        <f t="shared" si="12"/>
        <v/>
      </c>
      <c r="J451" s="109" t="str">
        <f t="shared" si="13"/>
        <v/>
      </c>
    </row>
    <row r="452" spans="4:10">
      <c r="D452" s="112"/>
      <c r="E452" s="112"/>
      <c r="G452" s="120"/>
      <c r="H452" s="120"/>
      <c r="I452" s="109" t="str">
        <f t="shared" ref="I452:I515" si="14">IF(ISBLANK(D452),"",IF(IFERROR(VLOOKUP(LEFT($D452,2),$A$4:$A$899,1,FALSE),"Error")="Error","Error",IF(VLOOKUP(LEFT($D452,2),$A$4:$A$899,1,FALSE)&lt;&gt;"","OK",)))</f>
        <v/>
      </c>
      <c r="J452" s="109" t="str">
        <f t="shared" si="13"/>
        <v/>
      </c>
    </row>
    <row r="453" spans="4:10">
      <c r="D453" s="112"/>
      <c r="E453" s="112"/>
      <c r="G453" s="120"/>
      <c r="H453" s="120"/>
      <c r="I453" s="109" t="str">
        <f t="shared" si="14"/>
        <v/>
      </c>
      <c r="J453" s="109" t="str">
        <f t="shared" ref="J453:J516" si="15">IF(ISBLANK(G453),"",IF(IFERROR(VLOOKUP($G453,$A$4:$A$899,1,FALSE),"Error")="Error","Error",IF(VLOOKUP($G453,$A$4:$A$899,1,FALSE)&lt;&gt;"","OK",)))</f>
        <v/>
      </c>
    </row>
    <row r="454" spans="4:10">
      <c r="D454" s="112"/>
      <c r="E454" s="112"/>
      <c r="G454" s="120"/>
      <c r="H454" s="120"/>
      <c r="I454" s="109" t="str">
        <f t="shared" si="14"/>
        <v/>
      </c>
      <c r="J454" s="109" t="str">
        <f t="shared" si="15"/>
        <v/>
      </c>
    </row>
    <row r="455" spans="4:10">
      <c r="D455" s="112"/>
      <c r="E455" s="112"/>
      <c r="G455" s="120"/>
      <c r="H455" s="120"/>
      <c r="I455" s="109" t="str">
        <f t="shared" si="14"/>
        <v/>
      </c>
      <c r="J455" s="109" t="str">
        <f t="shared" si="15"/>
        <v/>
      </c>
    </row>
    <row r="456" spans="4:10">
      <c r="D456" s="112"/>
      <c r="E456" s="112"/>
      <c r="G456" s="120"/>
      <c r="H456" s="120"/>
      <c r="I456" s="109" t="str">
        <f t="shared" si="14"/>
        <v/>
      </c>
      <c r="J456" s="109" t="str">
        <f t="shared" si="15"/>
        <v/>
      </c>
    </row>
    <row r="457" spans="4:10">
      <c r="D457" s="112"/>
      <c r="E457" s="112"/>
      <c r="G457" s="120"/>
      <c r="H457" s="120"/>
      <c r="I457" s="109" t="str">
        <f t="shared" si="14"/>
        <v/>
      </c>
      <c r="J457" s="109" t="str">
        <f t="shared" si="15"/>
        <v/>
      </c>
    </row>
    <row r="458" spans="4:10">
      <c r="D458" s="112"/>
      <c r="E458" s="112"/>
      <c r="G458" s="120"/>
      <c r="H458" s="120"/>
      <c r="I458" s="109" t="str">
        <f t="shared" si="14"/>
        <v/>
      </c>
      <c r="J458" s="109" t="str">
        <f t="shared" si="15"/>
        <v/>
      </c>
    </row>
    <row r="459" spans="4:10">
      <c r="D459" s="166"/>
      <c r="E459" s="112"/>
      <c r="G459" s="120"/>
      <c r="H459" s="120"/>
      <c r="I459" s="109" t="str">
        <f t="shared" si="14"/>
        <v/>
      </c>
      <c r="J459" s="109" t="str">
        <f t="shared" si="15"/>
        <v/>
      </c>
    </row>
    <row r="460" spans="4:10">
      <c r="D460" s="112"/>
      <c r="E460" s="112"/>
      <c r="G460" s="120"/>
      <c r="H460" s="120"/>
      <c r="I460" s="109" t="str">
        <f t="shared" si="14"/>
        <v/>
      </c>
      <c r="J460" s="109" t="str">
        <f t="shared" si="15"/>
        <v/>
      </c>
    </row>
    <row r="461" spans="4:10">
      <c r="D461" s="112"/>
      <c r="E461" s="119"/>
      <c r="G461" s="120"/>
      <c r="H461" s="120"/>
      <c r="I461" s="109" t="str">
        <f t="shared" si="14"/>
        <v/>
      </c>
      <c r="J461" s="109" t="str">
        <f t="shared" si="15"/>
        <v/>
      </c>
    </row>
    <row r="462" spans="4:10">
      <c r="D462" s="112"/>
      <c r="E462" s="112"/>
      <c r="G462" s="120"/>
      <c r="H462" s="120"/>
      <c r="I462" s="109" t="str">
        <f t="shared" si="14"/>
        <v/>
      </c>
      <c r="J462" s="109" t="str">
        <f t="shared" si="15"/>
        <v/>
      </c>
    </row>
    <row r="463" spans="4:10">
      <c r="D463" s="112"/>
      <c r="E463" s="112"/>
      <c r="G463" s="120"/>
      <c r="H463" s="120"/>
      <c r="I463" s="109" t="str">
        <f t="shared" si="14"/>
        <v/>
      </c>
      <c r="J463" s="109" t="str">
        <f t="shared" si="15"/>
        <v/>
      </c>
    </row>
    <row r="464" spans="4:10">
      <c r="D464" s="157"/>
      <c r="E464" s="158"/>
      <c r="G464" s="159"/>
      <c r="H464" s="160"/>
      <c r="I464" s="109" t="str">
        <f t="shared" si="14"/>
        <v/>
      </c>
      <c r="J464" s="109" t="str">
        <f t="shared" si="15"/>
        <v/>
      </c>
    </row>
    <row r="465" spans="4:10">
      <c r="D465" s="157"/>
      <c r="E465" s="158"/>
      <c r="G465" s="159"/>
      <c r="H465" s="160"/>
      <c r="I465" s="109" t="str">
        <f t="shared" si="14"/>
        <v/>
      </c>
      <c r="J465" s="109" t="str">
        <f t="shared" si="15"/>
        <v/>
      </c>
    </row>
    <row r="466" spans="4:10">
      <c r="D466" s="157"/>
      <c r="E466" s="158"/>
      <c r="G466" s="159"/>
      <c r="H466" s="160"/>
      <c r="I466" s="109" t="str">
        <f t="shared" si="14"/>
        <v/>
      </c>
      <c r="J466" s="109" t="str">
        <f t="shared" si="15"/>
        <v/>
      </c>
    </row>
    <row r="467" spans="4:10">
      <c r="D467" s="157"/>
      <c r="E467" s="158"/>
      <c r="G467" s="159"/>
      <c r="H467" s="157"/>
      <c r="I467" s="109" t="str">
        <f t="shared" si="14"/>
        <v/>
      </c>
      <c r="J467" s="109" t="str">
        <f t="shared" si="15"/>
        <v/>
      </c>
    </row>
    <row r="468" spans="4:10">
      <c r="D468" s="157"/>
      <c r="E468" s="158"/>
      <c r="G468" s="159"/>
      <c r="H468" s="160"/>
      <c r="I468" s="109" t="str">
        <f t="shared" si="14"/>
        <v/>
      </c>
      <c r="J468" s="109" t="str">
        <f t="shared" si="15"/>
        <v/>
      </c>
    </row>
    <row r="469" spans="4:10">
      <c r="D469" s="157"/>
      <c r="E469" s="158"/>
      <c r="G469" s="159"/>
      <c r="H469" s="160"/>
      <c r="I469" s="109" t="str">
        <f t="shared" si="14"/>
        <v/>
      </c>
      <c r="J469" s="109" t="str">
        <f t="shared" si="15"/>
        <v/>
      </c>
    </row>
    <row r="470" spans="4:10">
      <c r="D470" s="157"/>
      <c r="E470" s="158"/>
      <c r="G470" s="159"/>
      <c r="H470" s="157"/>
      <c r="I470" s="109" t="str">
        <f t="shared" si="14"/>
        <v/>
      </c>
      <c r="J470" s="109" t="str">
        <f t="shared" si="15"/>
        <v/>
      </c>
    </row>
    <row r="471" spans="4:10">
      <c r="D471" s="157"/>
      <c r="E471" s="158"/>
      <c r="G471" s="159"/>
      <c r="H471" s="160"/>
      <c r="I471" s="109" t="str">
        <f t="shared" si="14"/>
        <v/>
      </c>
      <c r="J471" s="109" t="str">
        <f t="shared" si="15"/>
        <v/>
      </c>
    </row>
    <row r="472" spans="4:10">
      <c r="D472" s="157"/>
      <c r="E472" s="158"/>
      <c r="G472" s="159"/>
      <c r="H472" s="160"/>
      <c r="I472" s="109" t="str">
        <f t="shared" si="14"/>
        <v/>
      </c>
      <c r="J472" s="109" t="str">
        <f t="shared" si="15"/>
        <v/>
      </c>
    </row>
    <row r="473" spans="4:10">
      <c r="D473" s="157"/>
      <c r="E473" s="158"/>
      <c r="G473" s="159"/>
      <c r="H473" s="160"/>
      <c r="I473" s="109" t="str">
        <f t="shared" si="14"/>
        <v/>
      </c>
      <c r="J473" s="109" t="str">
        <f t="shared" si="15"/>
        <v/>
      </c>
    </row>
    <row r="474" spans="4:10">
      <c r="D474" s="159"/>
      <c r="E474" s="158"/>
      <c r="G474" s="159"/>
      <c r="H474" s="160"/>
      <c r="I474" s="109" t="str">
        <f t="shared" si="14"/>
        <v/>
      </c>
      <c r="J474" s="109" t="str">
        <f t="shared" si="15"/>
        <v/>
      </c>
    </row>
    <row r="475" spans="4:10">
      <c r="D475" s="159"/>
      <c r="E475" s="158"/>
      <c r="G475" s="159"/>
      <c r="H475" s="160"/>
      <c r="I475" s="109" t="str">
        <f t="shared" si="14"/>
        <v/>
      </c>
      <c r="J475" s="109" t="str">
        <f t="shared" si="15"/>
        <v/>
      </c>
    </row>
    <row r="476" spans="4:10">
      <c r="D476" s="159"/>
      <c r="E476" s="158"/>
      <c r="G476" s="159"/>
      <c r="H476" s="160"/>
      <c r="I476" s="109" t="str">
        <f t="shared" si="14"/>
        <v/>
      </c>
      <c r="J476" s="109" t="str">
        <f t="shared" si="15"/>
        <v/>
      </c>
    </row>
    <row r="477" spans="4:10">
      <c r="D477" s="159"/>
      <c r="E477" s="158"/>
      <c r="G477" s="159"/>
      <c r="H477" s="160"/>
      <c r="I477" s="109" t="str">
        <f t="shared" si="14"/>
        <v/>
      </c>
      <c r="J477" s="109" t="str">
        <f t="shared" si="15"/>
        <v/>
      </c>
    </row>
    <row r="478" spans="4:10">
      <c r="D478" s="159"/>
      <c r="E478" s="158"/>
      <c r="G478" s="159"/>
      <c r="H478" s="160"/>
      <c r="I478" s="109" t="str">
        <f t="shared" si="14"/>
        <v/>
      </c>
      <c r="J478" s="109" t="str">
        <f t="shared" si="15"/>
        <v/>
      </c>
    </row>
    <row r="479" spans="4:10">
      <c r="D479" s="159"/>
      <c r="E479" s="158"/>
      <c r="G479" s="159"/>
      <c r="H479" s="160"/>
      <c r="I479" s="109" t="str">
        <f t="shared" si="14"/>
        <v/>
      </c>
      <c r="J479" s="109" t="str">
        <f t="shared" si="15"/>
        <v/>
      </c>
    </row>
    <row r="480" spans="4:10">
      <c r="D480" s="159"/>
      <c r="E480" s="158"/>
      <c r="G480" s="159"/>
      <c r="H480" s="160"/>
      <c r="I480" s="109" t="str">
        <f t="shared" si="14"/>
        <v/>
      </c>
      <c r="J480" s="109" t="str">
        <f t="shared" si="15"/>
        <v/>
      </c>
    </row>
    <row r="481" spans="4:10">
      <c r="D481" s="159"/>
      <c r="E481" s="158"/>
      <c r="G481" s="159"/>
      <c r="H481" s="160"/>
      <c r="I481" s="109" t="str">
        <f t="shared" si="14"/>
        <v/>
      </c>
      <c r="J481" s="109" t="str">
        <f t="shared" si="15"/>
        <v/>
      </c>
    </row>
    <row r="482" spans="4:10">
      <c r="D482" s="159"/>
      <c r="E482" s="158"/>
      <c r="G482" s="159"/>
      <c r="H482" s="160"/>
      <c r="I482" s="109" t="str">
        <f t="shared" si="14"/>
        <v/>
      </c>
      <c r="J482" s="109" t="str">
        <f t="shared" si="15"/>
        <v/>
      </c>
    </row>
    <row r="483" spans="4:10">
      <c r="D483" s="159"/>
      <c r="E483" s="158"/>
      <c r="G483" s="159"/>
      <c r="H483" s="160"/>
      <c r="I483" s="109" t="str">
        <f t="shared" si="14"/>
        <v/>
      </c>
      <c r="J483" s="109" t="str">
        <f t="shared" si="15"/>
        <v/>
      </c>
    </row>
    <row r="484" spans="4:10">
      <c r="D484" s="159"/>
      <c r="E484" s="158"/>
      <c r="G484" s="159"/>
      <c r="H484" s="160"/>
      <c r="I484" s="109" t="str">
        <f t="shared" si="14"/>
        <v/>
      </c>
      <c r="J484" s="109" t="str">
        <f t="shared" si="15"/>
        <v/>
      </c>
    </row>
    <row r="485" spans="4:10">
      <c r="D485" s="159"/>
      <c r="E485" s="158"/>
      <c r="G485" s="159"/>
      <c r="H485" s="160"/>
      <c r="I485" s="109" t="str">
        <f t="shared" si="14"/>
        <v/>
      </c>
      <c r="J485" s="109" t="str">
        <f t="shared" si="15"/>
        <v/>
      </c>
    </row>
    <row r="486" spans="4:10">
      <c r="D486" s="159"/>
      <c r="E486" s="158"/>
      <c r="G486" s="159"/>
      <c r="H486" s="160"/>
      <c r="I486" s="109" t="str">
        <f t="shared" si="14"/>
        <v/>
      </c>
      <c r="J486" s="109" t="str">
        <f t="shared" si="15"/>
        <v/>
      </c>
    </row>
    <row r="487" spans="4:10">
      <c r="D487" s="159"/>
      <c r="E487" s="158"/>
      <c r="G487" s="159"/>
      <c r="H487" s="160"/>
      <c r="I487" s="109" t="str">
        <f t="shared" si="14"/>
        <v/>
      </c>
      <c r="J487" s="109" t="str">
        <f t="shared" si="15"/>
        <v/>
      </c>
    </row>
    <row r="488" spans="4:10">
      <c r="D488" s="159"/>
      <c r="E488" s="158"/>
      <c r="G488" s="159"/>
      <c r="H488" s="160"/>
      <c r="I488" s="109" t="str">
        <f t="shared" si="14"/>
        <v/>
      </c>
      <c r="J488" s="109" t="str">
        <f t="shared" si="15"/>
        <v/>
      </c>
    </row>
    <row r="489" spans="4:10">
      <c r="D489" s="159"/>
      <c r="E489" s="158"/>
      <c r="G489" s="159"/>
      <c r="H489" s="160"/>
      <c r="I489" s="109" t="str">
        <f t="shared" si="14"/>
        <v/>
      </c>
      <c r="J489" s="109" t="str">
        <f t="shared" si="15"/>
        <v/>
      </c>
    </row>
    <row r="490" spans="4:10">
      <c r="D490" s="159"/>
      <c r="E490" s="158"/>
      <c r="G490" s="159"/>
      <c r="H490" s="160"/>
      <c r="I490" s="109" t="str">
        <f t="shared" si="14"/>
        <v/>
      </c>
      <c r="J490" s="109" t="str">
        <f t="shared" si="15"/>
        <v/>
      </c>
    </row>
    <row r="491" spans="4:10">
      <c r="D491" s="159"/>
      <c r="E491" s="158"/>
      <c r="G491" s="159"/>
      <c r="H491" s="160"/>
      <c r="I491" s="109" t="str">
        <f t="shared" si="14"/>
        <v/>
      </c>
      <c r="J491" s="109" t="str">
        <f t="shared" si="15"/>
        <v/>
      </c>
    </row>
    <row r="492" spans="4:10">
      <c r="D492" s="159"/>
      <c r="E492" s="158"/>
      <c r="G492" s="159"/>
      <c r="H492" s="160"/>
      <c r="I492" s="109" t="str">
        <f t="shared" si="14"/>
        <v/>
      </c>
      <c r="J492" s="109" t="str">
        <f t="shared" si="15"/>
        <v/>
      </c>
    </row>
    <row r="493" spans="4:10">
      <c r="D493" s="159"/>
      <c r="E493" s="158"/>
      <c r="G493" s="159"/>
      <c r="H493" s="160"/>
      <c r="I493" s="109" t="str">
        <f t="shared" si="14"/>
        <v/>
      </c>
      <c r="J493" s="109" t="str">
        <f t="shared" si="15"/>
        <v/>
      </c>
    </row>
    <row r="494" spans="4:10">
      <c r="D494" s="159"/>
      <c r="E494" s="158"/>
      <c r="G494" s="159"/>
      <c r="H494" s="160"/>
      <c r="I494" s="109" t="str">
        <f t="shared" si="14"/>
        <v/>
      </c>
      <c r="J494" s="109" t="str">
        <f t="shared" si="15"/>
        <v/>
      </c>
    </row>
    <row r="495" spans="4:10">
      <c r="D495" s="159"/>
      <c r="E495" s="158"/>
      <c r="G495" s="159"/>
      <c r="H495" s="160"/>
      <c r="I495" s="109" t="str">
        <f t="shared" si="14"/>
        <v/>
      </c>
      <c r="J495" s="109" t="str">
        <f t="shared" si="15"/>
        <v/>
      </c>
    </row>
    <row r="496" spans="4:10">
      <c r="D496" s="159"/>
      <c r="E496" s="158"/>
      <c r="G496" s="159"/>
      <c r="H496" s="160"/>
      <c r="I496" s="109" t="str">
        <f t="shared" si="14"/>
        <v/>
      </c>
      <c r="J496" s="109" t="str">
        <f t="shared" si="15"/>
        <v/>
      </c>
    </row>
    <row r="497" spans="4:10">
      <c r="D497" s="159"/>
      <c r="E497" s="158"/>
      <c r="G497" s="159"/>
      <c r="H497" s="160"/>
      <c r="I497" s="109" t="str">
        <f t="shared" si="14"/>
        <v/>
      </c>
      <c r="J497" s="109" t="str">
        <f t="shared" si="15"/>
        <v/>
      </c>
    </row>
    <row r="498" spans="4:10">
      <c r="D498" s="159"/>
      <c r="E498" s="158"/>
      <c r="G498" s="159"/>
      <c r="H498" s="160"/>
      <c r="I498" s="109" t="str">
        <f t="shared" si="14"/>
        <v/>
      </c>
      <c r="J498" s="109" t="str">
        <f t="shared" si="15"/>
        <v/>
      </c>
    </row>
    <row r="499" spans="4:10">
      <c r="D499" s="159"/>
      <c r="E499" s="158"/>
      <c r="G499" s="159"/>
      <c r="H499" s="160"/>
      <c r="I499" s="109" t="str">
        <f t="shared" si="14"/>
        <v/>
      </c>
      <c r="J499" s="109" t="str">
        <f t="shared" si="15"/>
        <v/>
      </c>
    </row>
    <row r="500" spans="4:10">
      <c r="D500" s="159"/>
      <c r="E500" s="158"/>
      <c r="G500" s="159"/>
      <c r="H500" s="160"/>
      <c r="I500" s="109" t="str">
        <f t="shared" si="14"/>
        <v/>
      </c>
      <c r="J500" s="109" t="str">
        <f t="shared" si="15"/>
        <v/>
      </c>
    </row>
    <row r="501" spans="4:10">
      <c r="D501" s="159"/>
      <c r="E501" s="158"/>
      <c r="G501" s="159"/>
      <c r="H501" s="160"/>
      <c r="I501" s="109" t="str">
        <f t="shared" si="14"/>
        <v/>
      </c>
      <c r="J501" s="109" t="str">
        <f t="shared" si="15"/>
        <v/>
      </c>
    </row>
    <row r="502" spans="4:10">
      <c r="D502" s="159"/>
      <c r="E502" s="158"/>
      <c r="G502" s="159"/>
      <c r="H502" s="160"/>
      <c r="I502" s="109" t="str">
        <f t="shared" si="14"/>
        <v/>
      </c>
      <c r="J502" s="109" t="str">
        <f t="shared" si="15"/>
        <v/>
      </c>
    </row>
    <row r="503" spans="4:10">
      <c r="D503" s="159"/>
      <c r="E503" s="158"/>
      <c r="G503" s="159"/>
      <c r="H503" s="160"/>
      <c r="I503" s="109" t="str">
        <f t="shared" si="14"/>
        <v/>
      </c>
      <c r="J503" s="109" t="str">
        <f t="shared" si="15"/>
        <v/>
      </c>
    </row>
    <row r="504" spans="4:10">
      <c r="D504" s="159"/>
      <c r="E504" s="158"/>
      <c r="G504" s="159"/>
      <c r="H504" s="160"/>
      <c r="I504" s="109" t="str">
        <f t="shared" si="14"/>
        <v/>
      </c>
      <c r="J504" s="109" t="str">
        <f t="shared" si="15"/>
        <v/>
      </c>
    </row>
    <row r="505" spans="4:10">
      <c r="D505" s="159"/>
      <c r="E505" s="158"/>
      <c r="G505" s="159"/>
      <c r="H505" s="160"/>
      <c r="I505" s="109" t="str">
        <f t="shared" si="14"/>
        <v/>
      </c>
      <c r="J505" s="109" t="str">
        <f t="shared" si="15"/>
        <v/>
      </c>
    </row>
    <row r="506" spans="4:10">
      <c r="D506" s="159"/>
      <c r="E506" s="158"/>
      <c r="G506" s="159"/>
      <c r="H506" s="160"/>
      <c r="I506" s="109" t="str">
        <f t="shared" si="14"/>
        <v/>
      </c>
      <c r="J506" s="109" t="str">
        <f t="shared" si="15"/>
        <v/>
      </c>
    </row>
    <row r="507" spans="4:10">
      <c r="D507" s="159"/>
      <c r="E507" s="158"/>
      <c r="G507" s="159"/>
      <c r="H507" s="160"/>
      <c r="I507" s="109" t="str">
        <f t="shared" si="14"/>
        <v/>
      </c>
      <c r="J507" s="109" t="str">
        <f t="shared" si="15"/>
        <v/>
      </c>
    </row>
    <row r="508" spans="4:10">
      <c r="D508" s="114"/>
      <c r="E508" s="113"/>
      <c r="G508" s="114"/>
      <c r="H508" s="120"/>
      <c r="I508" s="109" t="str">
        <f t="shared" si="14"/>
        <v/>
      </c>
      <c r="J508" s="109" t="str">
        <f t="shared" si="15"/>
        <v/>
      </c>
    </row>
    <row r="509" spans="4:10">
      <c r="D509" s="159"/>
      <c r="E509" s="161"/>
      <c r="G509" s="159"/>
      <c r="H509" s="160"/>
      <c r="I509" s="109" t="str">
        <f t="shared" si="14"/>
        <v/>
      </c>
      <c r="J509" s="109" t="str">
        <f t="shared" si="15"/>
        <v/>
      </c>
    </row>
    <row r="510" spans="4:10">
      <c r="D510" s="114"/>
      <c r="E510" s="162"/>
      <c r="G510" s="114"/>
      <c r="H510" s="120"/>
      <c r="I510" s="109" t="str">
        <f t="shared" si="14"/>
        <v/>
      </c>
      <c r="J510" s="109" t="str">
        <f t="shared" si="15"/>
        <v/>
      </c>
    </row>
    <row r="511" spans="4:10">
      <c r="D511" s="134"/>
      <c r="E511" s="135"/>
      <c r="G511" s="134"/>
      <c r="H511" s="134"/>
      <c r="I511" s="109" t="str">
        <f t="shared" si="14"/>
        <v/>
      </c>
      <c r="J511" s="109" t="str">
        <f t="shared" si="15"/>
        <v/>
      </c>
    </row>
    <row r="512" spans="4:10">
      <c r="D512" s="114"/>
      <c r="E512" s="113"/>
      <c r="G512" s="114"/>
      <c r="H512" s="114"/>
      <c r="I512" s="109" t="str">
        <f t="shared" si="14"/>
        <v/>
      </c>
      <c r="J512" s="109" t="str">
        <f t="shared" si="15"/>
        <v/>
      </c>
    </row>
    <row r="513" spans="4:10">
      <c r="D513" s="114"/>
      <c r="E513" s="113"/>
      <c r="G513" s="114"/>
      <c r="H513" s="114"/>
      <c r="I513" s="109" t="str">
        <f t="shared" si="14"/>
        <v/>
      </c>
      <c r="J513" s="109" t="str">
        <f t="shared" si="15"/>
        <v/>
      </c>
    </row>
    <row r="514" spans="4:10">
      <c r="D514" s="163"/>
      <c r="E514" s="164"/>
      <c r="G514" s="163"/>
      <c r="H514" s="163"/>
      <c r="I514" s="109" t="str">
        <f t="shared" si="14"/>
        <v/>
      </c>
      <c r="J514" s="109" t="str">
        <f t="shared" si="15"/>
        <v/>
      </c>
    </row>
    <row r="515" spans="4:10">
      <c r="D515" s="120"/>
      <c r="E515" s="133"/>
      <c r="G515" s="120"/>
      <c r="H515" s="120"/>
      <c r="I515" s="109" t="str">
        <f t="shared" si="14"/>
        <v/>
      </c>
      <c r="J515" s="109" t="str">
        <f t="shared" si="15"/>
        <v/>
      </c>
    </row>
    <row r="516" spans="4:10">
      <c r="D516" s="120"/>
      <c r="E516" s="133"/>
      <c r="G516" s="120"/>
      <c r="H516" s="120"/>
      <c r="I516" s="109" t="str">
        <f t="shared" ref="I516:I579" si="16">IF(ISBLANK(D516),"",IF(IFERROR(VLOOKUP(LEFT($D516,2),$A$4:$A$899,1,FALSE),"Error")="Error","Error",IF(VLOOKUP(LEFT($D516,2),$A$4:$A$899,1,FALSE)&lt;&gt;"","OK",)))</f>
        <v/>
      </c>
      <c r="J516" s="109" t="str">
        <f t="shared" si="15"/>
        <v/>
      </c>
    </row>
    <row r="517" spans="4:10">
      <c r="D517" s="120"/>
      <c r="E517" s="133"/>
      <c r="G517" s="120"/>
      <c r="H517" s="120"/>
      <c r="I517" s="109" t="str">
        <f t="shared" si="16"/>
        <v/>
      </c>
      <c r="J517" s="109" t="str">
        <f t="shared" ref="J517:J569" si="17">IF(ISBLANK(G517),"",IF(IFERROR(VLOOKUP($G517,$A$4:$A$899,1,FALSE),"Error")="Error","Error",IF(VLOOKUP($G517,$A$4:$A$899,1,FALSE)&lt;&gt;"","OK",)))</f>
        <v/>
      </c>
    </row>
    <row r="518" spans="4:10">
      <c r="D518" s="120"/>
      <c r="E518" s="133"/>
      <c r="G518" s="120"/>
      <c r="H518" s="120"/>
      <c r="I518" s="109" t="str">
        <f t="shared" si="16"/>
        <v/>
      </c>
      <c r="J518" s="109" t="str">
        <f t="shared" si="17"/>
        <v/>
      </c>
    </row>
    <row r="519" spans="4:10">
      <c r="D519" s="120"/>
      <c r="E519" s="133"/>
      <c r="G519" s="120"/>
      <c r="H519" s="120"/>
      <c r="I519" s="109" t="str">
        <f t="shared" si="16"/>
        <v/>
      </c>
      <c r="J519" s="109" t="str">
        <f t="shared" si="17"/>
        <v/>
      </c>
    </row>
    <row r="520" spans="4:10" ht="15" thickBot="1">
      <c r="D520" s="136"/>
      <c r="E520" s="137"/>
      <c r="G520" s="136"/>
      <c r="H520" s="138"/>
      <c r="I520" s="109" t="str">
        <f t="shared" si="16"/>
        <v/>
      </c>
      <c r="J520" s="109" t="str">
        <f t="shared" si="17"/>
        <v/>
      </c>
    </row>
    <row r="521" spans="4:10" ht="15" thickBot="1">
      <c r="D521" s="136"/>
      <c r="E521" s="137"/>
      <c r="G521" s="136"/>
      <c r="H521" s="138"/>
      <c r="I521" s="109" t="str">
        <f t="shared" si="16"/>
        <v/>
      </c>
      <c r="J521" s="109" t="str">
        <f t="shared" si="17"/>
        <v/>
      </c>
    </row>
    <row r="522" spans="4:10" ht="15" thickBot="1">
      <c r="D522" s="136"/>
      <c r="E522" s="137"/>
      <c r="G522" s="136"/>
      <c r="H522" s="138"/>
      <c r="I522" s="109" t="str">
        <f t="shared" si="16"/>
        <v/>
      </c>
      <c r="J522" s="109" t="str">
        <f t="shared" si="17"/>
        <v/>
      </c>
    </row>
    <row r="523" spans="4:10" ht="15" thickBot="1">
      <c r="D523" s="136"/>
      <c r="E523" s="137"/>
      <c r="G523" s="136"/>
      <c r="H523" s="138"/>
      <c r="I523" s="109" t="str">
        <f t="shared" si="16"/>
        <v/>
      </c>
      <c r="J523" s="109" t="str">
        <f t="shared" si="17"/>
        <v/>
      </c>
    </row>
    <row r="524" spans="4:10" ht="15" thickBot="1">
      <c r="D524" s="136"/>
      <c r="E524" s="137"/>
      <c r="G524" s="136"/>
      <c r="H524" s="138"/>
      <c r="I524" s="109" t="str">
        <f t="shared" si="16"/>
        <v/>
      </c>
      <c r="J524" s="109" t="str">
        <f t="shared" si="17"/>
        <v/>
      </c>
    </row>
    <row r="525" spans="4:10" ht="15" thickBot="1">
      <c r="D525" s="136"/>
      <c r="E525" s="137"/>
      <c r="G525" s="136"/>
      <c r="H525" s="138"/>
      <c r="I525" s="109" t="str">
        <f t="shared" si="16"/>
        <v/>
      </c>
      <c r="J525" s="109" t="str">
        <f t="shared" si="17"/>
        <v/>
      </c>
    </row>
    <row r="526" spans="4:10" ht="15" thickBot="1">
      <c r="D526" s="136"/>
      <c r="E526" s="137"/>
      <c r="G526" s="136"/>
      <c r="H526" s="138"/>
      <c r="I526" s="109" t="str">
        <f t="shared" si="16"/>
        <v/>
      </c>
      <c r="J526" s="109" t="str">
        <f t="shared" si="17"/>
        <v/>
      </c>
    </row>
    <row r="527" spans="4:10" ht="15" thickBot="1">
      <c r="D527" s="136"/>
      <c r="E527" s="137"/>
      <c r="G527" s="136"/>
      <c r="H527" s="138"/>
      <c r="I527" s="109" t="str">
        <f t="shared" si="16"/>
        <v/>
      </c>
      <c r="J527" s="109" t="str">
        <f t="shared" si="17"/>
        <v/>
      </c>
    </row>
    <row r="528" spans="4:10" ht="15" thickBot="1">
      <c r="D528" s="136"/>
      <c r="E528" s="137"/>
      <c r="G528" s="136"/>
      <c r="H528" s="138"/>
      <c r="I528" s="109" t="str">
        <f t="shared" si="16"/>
        <v/>
      </c>
      <c r="J528" s="109" t="str">
        <f t="shared" si="17"/>
        <v/>
      </c>
    </row>
    <row r="529" spans="4:10" ht="15" thickBot="1">
      <c r="D529" s="136"/>
      <c r="E529" s="137"/>
      <c r="G529" s="136"/>
      <c r="H529" s="138"/>
      <c r="I529" s="109" t="str">
        <f t="shared" si="16"/>
        <v/>
      </c>
      <c r="J529" s="109" t="str">
        <f t="shared" si="17"/>
        <v/>
      </c>
    </row>
    <row r="530" spans="4:10" ht="15" thickBot="1">
      <c r="D530" s="136"/>
      <c r="E530" s="137"/>
      <c r="G530" s="136"/>
      <c r="H530" s="138"/>
      <c r="I530" s="109" t="str">
        <f t="shared" si="16"/>
        <v/>
      </c>
      <c r="J530" s="109" t="str">
        <f t="shared" si="17"/>
        <v/>
      </c>
    </row>
    <row r="531" spans="4:10" ht="15" thickBot="1">
      <c r="D531" s="136"/>
      <c r="E531" s="137"/>
      <c r="G531" s="136"/>
      <c r="H531" s="138"/>
      <c r="I531" s="109" t="str">
        <f t="shared" si="16"/>
        <v/>
      </c>
      <c r="J531" s="109" t="str">
        <f t="shared" si="17"/>
        <v/>
      </c>
    </row>
    <row r="532" spans="4:10" ht="15" thickBot="1">
      <c r="D532" s="136"/>
      <c r="E532" s="137"/>
      <c r="G532" s="136"/>
      <c r="H532" s="138"/>
      <c r="I532" s="109" t="str">
        <f t="shared" si="16"/>
        <v/>
      </c>
      <c r="J532" s="109" t="str">
        <f t="shared" si="17"/>
        <v/>
      </c>
    </row>
    <row r="533" spans="4:10" ht="15" thickBot="1">
      <c r="D533" s="136"/>
      <c r="E533" s="137"/>
      <c r="G533" s="136"/>
      <c r="H533" s="138"/>
      <c r="I533" s="109" t="str">
        <f t="shared" si="16"/>
        <v/>
      </c>
      <c r="J533" s="109" t="str">
        <f t="shared" si="17"/>
        <v/>
      </c>
    </row>
    <row r="534" spans="4:10" ht="15" thickBot="1">
      <c r="D534" s="136"/>
      <c r="E534" s="137"/>
      <c r="G534" s="136"/>
      <c r="H534" s="138"/>
      <c r="I534" s="109" t="str">
        <f t="shared" si="16"/>
        <v/>
      </c>
      <c r="J534" s="109" t="str">
        <f t="shared" si="17"/>
        <v/>
      </c>
    </row>
    <row r="535" spans="4:10" ht="15" thickBot="1">
      <c r="D535" s="136"/>
      <c r="E535" s="137"/>
      <c r="G535" s="136"/>
      <c r="H535" s="138"/>
      <c r="I535" s="109" t="str">
        <f t="shared" si="16"/>
        <v/>
      </c>
      <c r="J535" s="109" t="str">
        <f t="shared" si="17"/>
        <v/>
      </c>
    </row>
    <row r="536" spans="4:10" ht="15" thickBot="1">
      <c r="D536" s="136"/>
      <c r="E536" s="137"/>
      <c r="G536" s="136"/>
      <c r="H536" s="138"/>
      <c r="I536" s="109" t="str">
        <f t="shared" si="16"/>
        <v/>
      </c>
      <c r="J536" s="109" t="str">
        <f t="shared" si="17"/>
        <v/>
      </c>
    </row>
    <row r="537" spans="4:10" ht="15" thickBot="1">
      <c r="D537" s="136"/>
      <c r="E537" s="137"/>
      <c r="G537" s="136"/>
      <c r="H537" s="138"/>
      <c r="I537" s="109" t="str">
        <f t="shared" si="16"/>
        <v/>
      </c>
      <c r="J537" s="109" t="str">
        <f t="shared" si="17"/>
        <v/>
      </c>
    </row>
    <row r="538" spans="4:10" ht="15" thickBot="1">
      <c r="D538" s="136"/>
      <c r="E538" s="137"/>
      <c r="G538" s="136"/>
      <c r="H538" s="138"/>
      <c r="I538" s="109" t="str">
        <f t="shared" si="16"/>
        <v/>
      </c>
      <c r="J538" s="109" t="str">
        <f t="shared" si="17"/>
        <v/>
      </c>
    </row>
    <row r="539" spans="4:10" ht="15" thickBot="1">
      <c r="D539" s="136"/>
      <c r="E539" s="137"/>
      <c r="G539" s="136"/>
      <c r="H539" s="138"/>
      <c r="I539" s="109" t="str">
        <f t="shared" si="16"/>
        <v/>
      </c>
      <c r="J539" s="109" t="str">
        <f t="shared" si="17"/>
        <v/>
      </c>
    </row>
    <row r="540" spans="4:10" ht="15" thickBot="1">
      <c r="D540" s="136"/>
      <c r="E540" s="137"/>
      <c r="G540" s="136"/>
      <c r="H540" s="138"/>
      <c r="I540" s="109" t="str">
        <f t="shared" si="16"/>
        <v/>
      </c>
      <c r="J540" s="109" t="str">
        <f t="shared" si="17"/>
        <v/>
      </c>
    </row>
    <row r="541" spans="4:10" ht="15" thickBot="1">
      <c r="D541" s="136"/>
      <c r="E541" s="137"/>
      <c r="G541" s="136"/>
      <c r="H541" s="138"/>
      <c r="I541" s="109" t="str">
        <f t="shared" si="16"/>
        <v/>
      </c>
      <c r="J541" s="109" t="str">
        <f t="shared" si="17"/>
        <v/>
      </c>
    </row>
    <row r="542" spans="4:10" ht="15" thickBot="1">
      <c r="D542" s="136"/>
      <c r="E542" s="137"/>
      <c r="G542" s="136"/>
      <c r="H542" s="138"/>
      <c r="I542" s="109" t="str">
        <f t="shared" si="16"/>
        <v/>
      </c>
      <c r="J542" s="109" t="str">
        <f t="shared" si="17"/>
        <v/>
      </c>
    </row>
    <row r="543" spans="4:10" ht="15" thickBot="1">
      <c r="D543" s="136"/>
      <c r="E543" s="137"/>
      <c r="G543" s="136"/>
      <c r="H543" s="138"/>
      <c r="I543" s="109" t="str">
        <f t="shared" si="16"/>
        <v/>
      </c>
      <c r="J543" s="109" t="str">
        <f t="shared" si="17"/>
        <v/>
      </c>
    </row>
    <row r="544" spans="4:10" ht="15" thickBot="1">
      <c r="D544" s="136"/>
      <c r="E544" s="137"/>
      <c r="G544" s="136"/>
      <c r="H544" s="138"/>
      <c r="I544" s="109" t="str">
        <f t="shared" si="16"/>
        <v/>
      </c>
      <c r="J544" s="109" t="str">
        <f t="shared" si="17"/>
        <v/>
      </c>
    </row>
    <row r="545" spans="4:10" ht="15" thickBot="1">
      <c r="D545" s="136"/>
      <c r="E545" s="137"/>
      <c r="G545" s="136"/>
      <c r="H545" s="138"/>
      <c r="I545" s="109" t="str">
        <f t="shared" si="16"/>
        <v/>
      </c>
      <c r="J545" s="109" t="str">
        <f t="shared" si="17"/>
        <v/>
      </c>
    </row>
    <row r="546" spans="4:10" ht="15" thickBot="1">
      <c r="D546" s="136"/>
      <c r="E546" s="137"/>
      <c r="G546" s="136"/>
      <c r="H546" s="138"/>
      <c r="I546" s="109" t="str">
        <f t="shared" si="16"/>
        <v/>
      </c>
      <c r="J546" s="109" t="str">
        <f t="shared" si="17"/>
        <v/>
      </c>
    </row>
    <row r="547" spans="4:10" ht="15" thickBot="1">
      <c r="D547" s="136"/>
      <c r="E547" s="137"/>
      <c r="G547" s="136"/>
      <c r="H547" s="138"/>
      <c r="I547" s="109" t="str">
        <f t="shared" si="16"/>
        <v/>
      </c>
      <c r="J547" s="109" t="str">
        <f t="shared" si="17"/>
        <v/>
      </c>
    </row>
    <row r="548" spans="4:10" ht="15" thickBot="1">
      <c r="D548" s="136"/>
      <c r="E548" s="139"/>
      <c r="G548" s="140"/>
      <c r="H548" s="141"/>
      <c r="I548" s="109" t="str">
        <f t="shared" si="16"/>
        <v/>
      </c>
      <c r="J548" s="109" t="str">
        <f t="shared" si="17"/>
        <v/>
      </c>
    </row>
    <row r="549" spans="4:10">
      <c r="D549" s="142"/>
      <c r="E549" s="143"/>
      <c r="G549" s="144"/>
      <c r="H549" s="145"/>
      <c r="I549" s="109" t="str">
        <f t="shared" si="16"/>
        <v/>
      </c>
      <c r="J549" s="109" t="str">
        <f t="shared" si="17"/>
        <v/>
      </c>
    </row>
    <row r="550" spans="4:10">
      <c r="D550" s="120"/>
      <c r="E550" s="112"/>
      <c r="G550" s="120"/>
      <c r="H550" s="120"/>
      <c r="I550" s="109" t="str">
        <f t="shared" si="16"/>
        <v/>
      </c>
      <c r="J550" s="109" t="str">
        <f t="shared" si="17"/>
        <v/>
      </c>
    </row>
    <row r="551" spans="4:10">
      <c r="D551" s="120"/>
      <c r="E551" s="112"/>
      <c r="G551" s="120"/>
      <c r="H551" s="120"/>
      <c r="I551" s="109" t="str">
        <f t="shared" si="16"/>
        <v/>
      </c>
      <c r="J551" s="109" t="str">
        <f t="shared" si="17"/>
        <v/>
      </c>
    </row>
    <row r="552" spans="4:10">
      <c r="D552" s="120"/>
      <c r="E552" s="112"/>
      <c r="G552" s="120"/>
      <c r="H552" s="120"/>
      <c r="I552" s="109" t="str">
        <f t="shared" si="16"/>
        <v/>
      </c>
      <c r="J552" s="109" t="str">
        <f t="shared" si="17"/>
        <v/>
      </c>
    </row>
    <row r="553" spans="4:10">
      <c r="D553" s="120"/>
      <c r="E553" s="112"/>
      <c r="G553" s="120"/>
      <c r="H553" s="120"/>
      <c r="I553" s="109" t="str">
        <f t="shared" si="16"/>
        <v/>
      </c>
      <c r="J553" s="109" t="str">
        <f t="shared" si="17"/>
        <v/>
      </c>
    </row>
    <row r="554" spans="4:10">
      <c r="D554" s="120"/>
      <c r="E554" s="112"/>
      <c r="G554" s="120"/>
      <c r="H554" s="120"/>
      <c r="I554" s="109" t="str">
        <f t="shared" si="16"/>
        <v/>
      </c>
      <c r="J554" s="109" t="str">
        <f t="shared" si="17"/>
        <v/>
      </c>
    </row>
    <row r="555" spans="4:10">
      <c r="D555" s="120"/>
      <c r="E555" s="112"/>
      <c r="G555" s="120"/>
      <c r="H555" s="120"/>
      <c r="I555" s="109" t="str">
        <f t="shared" si="16"/>
        <v/>
      </c>
      <c r="J555" s="109" t="str">
        <f t="shared" si="17"/>
        <v/>
      </c>
    </row>
    <row r="556" spans="4:10">
      <c r="D556" s="120"/>
      <c r="E556" s="112"/>
      <c r="G556" s="120"/>
      <c r="H556" s="120"/>
      <c r="I556" s="109" t="str">
        <f t="shared" si="16"/>
        <v/>
      </c>
      <c r="J556" s="109" t="str">
        <f t="shared" si="17"/>
        <v/>
      </c>
    </row>
    <row r="557" spans="4:10">
      <c r="D557" s="120"/>
      <c r="E557" s="112"/>
      <c r="G557" s="120"/>
      <c r="H557" s="120"/>
      <c r="I557" s="109" t="str">
        <f t="shared" si="16"/>
        <v/>
      </c>
      <c r="J557" s="109" t="str">
        <f t="shared" si="17"/>
        <v/>
      </c>
    </row>
    <row r="558" spans="4:10">
      <c r="D558" s="120"/>
      <c r="E558" s="112"/>
      <c r="G558" s="120"/>
      <c r="H558" s="120"/>
      <c r="I558" s="109" t="str">
        <f t="shared" si="16"/>
        <v/>
      </c>
      <c r="J558" s="109" t="str">
        <f t="shared" si="17"/>
        <v/>
      </c>
    </row>
    <row r="559" spans="4:10">
      <c r="D559" s="120"/>
      <c r="E559" s="112"/>
      <c r="G559" s="120"/>
      <c r="H559" s="120"/>
      <c r="I559" s="109" t="str">
        <f t="shared" si="16"/>
        <v/>
      </c>
      <c r="J559" s="109" t="str">
        <f t="shared" si="17"/>
        <v/>
      </c>
    </row>
    <row r="560" spans="4:10">
      <c r="D560" s="120"/>
      <c r="E560" s="117"/>
      <c r="G560" s="120"/>
      <c r="H560" s="120"/>
      <c r="I560" s="109" t="str">
        <f t="shared" si="16"/>
        <v/>
      </c>
      <c r="J560" s="109" t="str">
        <f t="shared" si="17"/>
        <v/>
      </c>
    </row>
    <row r="561" spans="4:10">
      <c r="D561" s="120"/>
      <c r="E561" s="117"/>
      <c r="G561" s="120"/>
      <c r="H561" s="120"/>
      <c r="I561" s="109" t="str">
        <f t="shared" si="16"/>
        <v/>
      </c>
      <c r="J561" s="109" t="str">
        <f t="shared" si="17"/>
        <v/>
      </c>
    </row>
    <row r="562" spans="4:10">
      <c r="D562" s="120"/>
      <c r="E562" s="117"/>
      <c r="G562" s="120"/>
      <c r="H562" s="120"/>
      <c r="I562" s="109" t="str">
        <f t="shared" si="16"/>
        <v/>
      </c>
      <c r="J562" s="109" t="str">
        <f t="shared" si="17"/>
        <v/>
      </c>
    </row>
    <row r="563" spans="4:10">
      <c r="D563" s="120"/>
      <c r="E563" s="117"/>
      <c r="G563" s="120"/>
      <c r="H563" s="120"/>
      <c r="I563" s="109" t="str">
        <f t="shared" si="16"/>
        <v/>
      </c>
      <c r="J563" s="109" t="str">
        <f t="shared" si="17"/>
        <v/>
      </c>
    </row>
    <row r="564" spans="4:10">
      <c r="D564" s="120"/>
      <c r="E564" s="117"/>
      <c r="G564" s="120"/>
      <c r="H564" s="120"/>
      <c r="I564" s="109" t="str">
        <f t="shared" si="16"/>
        <v/>
      </c>
      <c r="J564" s="109" t="str">
        <f t="shared" si="17"/>
        <v/>
      </c>
    </row>
    <row r="565" spans="4:10">
      <c r="D565" s="120"/>
      <c r="E565" s="112"/>
      <c r="G565" s="120"/>
      <c r="H565" s="120"/>
      <c r="I565" s="109" t="str">
        <f t="shared" si="16"/>
        <v/>
      </c>
      <c r="J565" s="109" t="str">
        <f t="shared" si="17"/>
        <v/>
      </c>
    </row>
    <row r="566" spans="4:10">
      <c r="D566" s="130"/>
      <c r="E566" s="129"/>
      <c r="G566" s="130"/>
      <c r="H566" s="130"/>
      <c r="I566" s="109" t="str">
        <f t="shared" si="16"/>
        <v/>
      </c>
      <c r="J566" s="109" t="str">
        <f t="shared" si="17"/>
        <v/>
      </c>
    </row>
    <row r="567" spans="4:10">
      <c r="D567" s="120"/>
      <c r="E567" s="112"/>
      <c r="F567" s="146"/>
      <c r="G567" s="120"/>
      <c r="H567" s="120"/>
      <c r="I567" s="109" t="str">
        <f t="shared" si="16"/>
        <v/>
      </c>
      <c r="J567" s="109" t="str">
        <f t="shared" si="17"/>
        <v/>
      </c>
    </row>
    <row r="568" spans="4:10">
      <c r="D568" s="146"/>
      <c r="E568" s="147"/>
      <c r="F568" s="146"/>
      <c r="G568" s="146"/>
      <c r="H568" s="146"/>
      <c r="I568" s="109" t="str">
        <f t="shared" si="16"/>
        <v/>
      </c>
      <c r="J568" s="109" t="str">
        <f t="shared" si="17"/>
        <v/>
      </c>
    </row>
    <row r="569" spans="4:10">
      <c r="D569" s="146"/>
      <c r="E569" s="147"/>
      <c r="F569" s="146"/>
      <c r="G569" s="146"/>
      <c r="H569" s="146"/>
      <c r="I569" s="109" t="str">
        <f t="shared" si="16"/>
        <v/>
      </c>
      <c r="J569" s="109" t="str">
        <f t="shared" si="17"/>
        <v/>
      </c>
    </row>
    <row r="570" spans="4:10">
      <c r="I570" s="109" t="str">
        <f t="shared" si="16"/>
        <v/>
      </c>
      <c r="J570" s="109" t="str">
        <f t="shared" ref="J570:J579" si="18">IF(ISBLANK(G570),"",IF(IFERROR(VLOOKUP($G570,$A$4:$A$899,1,FALSE),"Error")="Error","Error",IF(VLOOKUP($G570,$A$4:$A$899,1,FALSE)&lt;&gt;"","OK",)))</f>
        <v/>
      </c>
    </row>
    <row r="571" spans="4:10">
      <c r="I571" s="109" t="str">
        <f t="shared" si="16"/>
        <v/>
      </c>
      <c r="J571" s="109" t="str">
        <f t="shared" si="18"/>
        <v/>
      </c>
    </row>
    <row r="572" spans="4:10">
      <c r="I572" s="109" t="str">
        <f t="shared" si="16"/>
        <v/>
      </c>
      <c r="J572" s="109" t="str">
        <f t="shared" si="18"/>
        <v/>
      </c>
    </row>
    <row r="573" spans="4:10">
      <c r="I573" s="109" t="str">
        <f t="shared" si="16"/>
        <v/>
      </c>
      <c r="J573" s="109" t="str">
        <f t="shared" si="18"/>
        <v/>
      </c>
    </row>
    <row r="574" spans="4:10">
      <c r="I574" s="109" t="str">
        <f t="shared" si="16"/>
        <v/>
      </c>
      <c r="J574" s="109" t="str">
        <f t="shared" si="18"/>
        <v/>
      </c>
    </row>
    <row r="575" spans="4:10">
      <c r="I575" s="109" t="str">
        <f t="shared" si="16"/>
        <v/>
      </c>
      <c r="J575" s="109" t="str">
        <f t="shared" si="18"/>
        <v/>
      </c>
    </row>
    <row r="576" spans="4:10">
      <c r="I576" s="109" t="str">
        <f t="shared" si="16"/>
        <v/>
      </c>
      <c r="J576" s="109" t="str">
        <f t="shared" si="18"/>
        <v/>
      </c>
    </row>
    <row r="577" spans="9:10">
      <c r="I577" s="109" t="str">
        <f t="shared" si="16"/>
        <v/>
      </c>
      <c r="J577" s="109" t="str">
        <f t="shared" si="18"/>
        <v/>
      </c>
    </row>
    <row r="578" spans="9:10">
      <c r="I578" s="109" t="str">
        <f t="shared" si="16"/>
        <v/>
      </c>
      <c r="J578" s="109" t="str">
        <f t="shared" si="18"/>
        <v/>
      </c>
    </row>
    <row r="579" spans="9:10">
      <c r="I579" s="109" t="str">
        <f t="shared" si="16"/>
        <v/>
      </c>
      <c r="J579" s="109" t="str">
        <f t="shared" si="18"/>
        <v/>
      </c>
    </row>
    <row r="580" spans="9:10">
      <c r="I580" s="109" t="str">
        <f t="shared" ref="I580:I643" si="19">IF(ISBLANK(D580),"",IF(IFERROR(VLOOKUP(LEFT($D580,2),$A$4:$A$899,1,FALSE),"Error")="Error","Error",IF(VLOOKUP(LEFT($D580,2),$A$4:$A$899,1,FALSE)&lt;&gt;"","OK",)))</f>
        <v/>
      </c>
      <c r="J580" s="109" t="str">
        <f t="shared" ref="J580:J637" si="20">IF(ISBLANK(G580),"",IF(IFERROR(VLOOKUP($G580,$A$4:$A$899,1,FALSE),"Error")="Error","Error",IF(VLOOKUP($G580,$A$4:$A$899,1,FALSE)&lt;&gt;"","OK",)))</f>
        <v/>
      </c>
    </row>
    <row r="581" spans="9:10">
      <c r="I581" s="109" t="str">
        <f t="shared" si="19"/>
        <v/>
      </c>
      <c r="J581" s="109" t="str">
        <f t="shared" si="20"/>
        <v/>
      </c>
    </row>
    <row r="582" spans="9:10">
      <c r="I582" s="109" t="str">
        <f t="shared" si="19"/>
        <v/>
      </c>
      <c r="J582" s="109" t="str">
        <f t="shared" si="20"/>
        <v/>
      </c>
    </row>
    <row r="583" spans="9:10">
      <c r="I583" s="109" t="str">
        <f t="shared" si="19"/>
        <v/>
      </c>
      <c r="J583" s="109" t="str">
        <f t="shared" si="20"/>
        <v/>
      </c>
    </row>
    <row r="584" spans="9:10">
      <c r="I584" s="109" t="str">
        <f t="shared" si="19"/>
        <v/>
      </c>
      <c r="J584" s="109" t="str">
        <f t="shared" si="20"/>
        <v/>
      </c>
    </row>
    <row r="585" spans="9:10">
      <c r="I585" s="109" t="str">
        <f t="shared" si="19"/>
        <v/>
      </c>
      <c r="J585" s="109" t="str">
        <f t="shared" si="20"/>
        <v/>
      </c>
    </row>
    <row r="586" spans="9:10">
      <c r="I586" s="109" t="str">
        <f t="shared" si="19"/>
        <v/>
      </c>
      <c r="J586" s="109" t="str">
        <f t="shared" si="20"/>
        <v/>
      </c>
    </row>
    <row r="587" spans="9:10">
      <c r="I587" s="109" t="str">
        <f t="shared" si="19"/>
        <v/>
      </c>
      <c r="J587" s="109" t="str">
        <f t="shared" si="20"/>
        <v/>
      </c>
    </row>
    <row r="588" spans="9:10">
      <c r="I588" s="109" t="str">
        <f t="shared" si="19"/>
        <v/>
      </c>
      <c r="J588" s="109" t="str">
        <f t="shared" si="20"/>
        <v/>
      </c>
    </row>
    <row r="589" spans="9:10">
      <c r="I589" s="109" t="str">
        <f t="shared" si="19"/>
        <v/>
      </c>
      <c r="J589" s="109" t="str">
        <f t="shared" si="20"/>
        <v/>
      </c>
    </row>
    <row r="590" spans="9:10">
      <c r="I590" s="109" t="str">
        <f t="shared" si="19"/>
        <v/>
      </c>
      <c r="J590" s="109" t="str">
        <f t="shared" si="20"/>
        <v/>
      </c>
    </row>
    <row r="591" spans="9:10">
      <c r="I591" s="109" t="str">
        <f t="shared" si="19"/>
        <v/>
      </c>
      <c r="J591" s="109" t="str">
        <f t="shared" si="20"/>
        <v/>
      </c>
    </row>
    <row r="592" spans="9:10">
      <c r="I592" s="109" t="str">
        <f t="shared" si="19"/>
        <v/>
      </c>
      <c r="J592" s="109" t="str">
        <f t="shared" si="20"/>
        <v/>
      </c>
    </row>
    <row r="593" spans="9:10">
      <c r="I593" s="109" t="str">
        <f t="shared" si="19"/>
        <v/>
      </c>
      <c r="J593" s="109" t="str">
        <f t="shared" si="20"/>
        <v/>
      </c>
    </row>
    <row r="594" spans="9:10">
      <c r="I594" s="109" t="str">
        <f t="shared" si="19"/>
        <v/>
      </c>
      <c r="J594" s="109" t="str">
        <f t="shared" si="20"/>
        <v/>
      </c>
    </row>
    <row r="595" spans="9:10">
      <c r="I595" s="109" t="str">
        <f t="shared" si="19"/>
        <v/>
      </c>
      <c r="J595" s="109" t="str">
        <f t="shared" si="20"/>
        <v/>
      </c>
    </row>
    <row r="596" spans="9:10">
      <c r="I596" s="109" t="str">
        <f t="shared" si="19"/>
        <v/>
      </c>
      <c r="J596" s="109" t="str">
        <f t="shared" si="20"/>
        <v/>
      </c>
    </row>
    <row r="597" spans="9:10">
      <c r="I597" s="109" t="str">
        <f t="shared" si="19"/>
        <v/>
      </c>
      <c r="J597" s="109" t="str">
        <f t="shared" si="20"/>
        <v/>
      </c>
    </row>
    <row r="598" spans="9:10">
      <c r="I598" s="109" t="str">
        <f t="shared" si="19"/>
        <v/>
      </c>
      <c r="J598" s="109" t="str">
        <f t="shared" si="20"/>
        <v/>
      </c>
    </row>
    <row r="599" spans="9:10">
      <c r="I599" s="109" t="str">
        <f t="shared" si="19"/>
        <v/>
      </c>
      <c r="J599" s="109" t="str">
        <f t="shared" si="20"/>
        <v/>
      </c>
    </row>
    <row r="600" spans="9:10">
      <c r="I600" s="109" t="str">
        <f t="shared" si="19"/>
        <v/>
      </c>
      <c r="J600" s="109" t="str">
        <f t="shared" si="20"/>
        <v/>
      </c>
    </row>
    <row r="601" spans="9:10">
      <c r="I601" s="109" t="str">
        <f t="shared" si="19"/>
        <v/>
      </c>
      <c r="J601" s="109" t="str">
        <f t="shared" si="20"/>
        <v/>
      </c>
    </row>
    <row r="602" spans="9:10">
      <c r="I602" s="109" t="str">
        <f t="shared" si="19"/>
        <v/>
      </c>
      <c r="J602" s="109" t="str">
        <f t="shared" si="20"/>
        <v/>
      </c>
    </row>
    <row r="603" spans="9:10">
      <c r="I603" s="109" t="str">
        <f t="shared" si="19"/>
        <v/>
      </c>
      <c r="J603" s="109" t="str">
        <f t="shared" si="20"/>
        <v/>
      </c>
    </row>
    <row r="604" spans="9:10">
      <c r="I604" s="109" t="str">
        <f t="shared" si="19"/>
        <v/>
      </c>
      <c r="J604" s="109" t="str">
        <f t="shared" si="20"/>
        <v/>
      </c>
    </row>
    <row r="605" spans="9:10">
      <c r="I605" s="109" t="str">
        <f t="shared" si="19"/>
        <v/>
      </c>
      <c r="J605" s="109" t="str">
        <f t="shared" si="20"/>
        <v/>
      </c>
    </row>
    <row r="606" spans="9:10">
      <c r="I606" s="109" t="str">
        <f t="shared" si="19"/>
        <v/>
      </c>
      <c r="J606" s="109" t="str">
        <f t="shared" si="20"/>
        <v/>
      </c>
    </row>
    <row r="607" spans="9:10">
      <c r="I607" s="109" t="str">
        <f t="shared" si="19"/>
        <v/>
      </c>
      <c r="J607" s="109" t="str">
        <f t="shared" si="20"/>
        <v/>
      </c>
    </row>
    <row r="608" spans="9:10">
      <c r="I608" s="109" t="str">
        <f t="shared" si="19"/>
        <v/>
      </c>
      <c r="J608" s="109" t="str">
        <f t="shared" si="20"/>
        <v/>
      </c>
    </row>
    <row r="609" spans="9:10">
      <c r="I609" s="109" t="str">
        <f t="shared" si="19"/>
        <v/>
      </c>
      <c r="J609" s="109" t="str">
        <f t="shared" si="20"/>
        <v/>
      </c>
    </row>
    <row r="610" spans="9:10">
      <c r="I610" s="109" t="str">
        <f t="shared" si="19"/>
        <v/>
      </c>
      <c r="J610" s="109" t="str">
        <f t="shared" si="20"/>
        <v/>
      </c>
    </row>
    <row r="611" spans="9:10">
      <c r="I611" s="109" t="str">
        <f t="shared" si="19"/>
        <v/>
      </c>
      <c r="J611" s="109" t="str">
        <f t="shared" si="20"/>
        <v/>
      </c>
    </row>
    <row r="612" spans="9:10">
      <c r="I612" s="109" t="str">
        <f t="shared" si="19"/>
        <v/>
      </c>
      <c r="J612" s="109" t="str">
        <f t="shared" si="20"/>
        <v/>
      </c>
    </row>
    <row r="613" spans="9:10">
      <c r="I613" s="109" t="str">
        <f t="shared" si="19"/>
        <v/>
      </c>
      <c r="J613" s="109" t="str">
        <f t="shared" si="20"/>
        <v/>
      </c>
    </row>
    <row r="614" spans="9:10">
      <c r="I614" s="109" t="str">
        <f t="shared" si="19"/>
        <v/>
      </c>
      <c r="J614" s="109" t="str">
        <f t="shared" si="20"/>
        <v/>
      </c>
    </row>
    <row r="615" spans="9:10">
      <c r="I615" s="109" t="str">
        <f t="shared" si="19"/>
        <v/>
      </c>
      <c r="J615" s="109" t="str">
        <f t="shared" si="20"/>
        <v/>
      </c>
    </row>
    <row r="616" spans="9:10">
      <c r="I616" s="109" t="str">
        <f t="shared" si="19"/>
        <v/>
      </c>
      <c r="J616" s="109" t="str">
        <f t="shared" si="20"/>
        <v/>
      </c>
    </row>
    <row r="617" spans="9:10">
      <c r="I617" s="109" t="str">
        <f t="shared" si="19"/>
        <v/>
      </c>
      <c r="J617" s="109" t="str">
        <f t="shared" si="20"/>
        <v/>
      </c>
    </row>
    <row r="618" spans="9:10">
      <c r="I618" s="109" t="str">
        <f t="shared" si="19"/>
        <v/>
      </c>
      <c r="J618" s="109" t="str">
        <f t="shared" si="20"/>
        <v/>
      </c>
    </row>
    <row r="619" spans="9:10">
      <c r="I619" s="109" t="str">
        <f t="shared" si="19"/>
        <v/>
      </c>
      <c r="J619" s="109" t="str">
        <f t="shared" si="20"/>
        <v/>
      </c>
    </row>
    <row r="620" spans="9:10">
      <c r="I620" s="109" t="str">
        <f t="shared" si="19"/>
        <v/>
      </c>
      <c r="J620" s="109" t="str">
        <f t="shared" si="20"/>
        <v/>
      </c>
    </row>
    <row r="621" spans="9:10">
      <c r="I621" s="109" t="str">
        <f t="shared" si="19"/>
        <v/>
      </c>
      <c r="J621" s="109" t="str">
        <f t="shared" si="20"/>
        <v/>
      </c>
    </row>
    <row r="622" spans="9:10">
      <c r="I622" s="109" t="str">
        <f t="shared" si="19"/>
        <v/>
      </c>
      <c r="J622" s="109" t="str">
        <f t="shared" si="20"/>
        <v/>
      </c>
    </row>
    <row r="623" spans="9:10">
      <c r="I623" s="109" t="str">
        <f t="shared" si="19"/>
        <v/>
      </c>
      <c r="J623" s="109" t="str">
        <f t="shared" si="20"/>
        <v/>
      </c>
    </row>
    <row r="624" spans="9:10">
      <c r="I624" s="109" t="str">
        <f t="shared" si="19"/>
        <v/>
      </c>
      <c r="J624" s="109" t="str">
        <f t="shared" si="20"/>
        <v/>
      </c>
    </row>
    <row r="625" spans="9:10">
      <c r="I625" s="109" t="str">
        <f t="shared" si="19"/>
        <v/>
      </c>
      <c r="J625" s="109" t="str">
        <f t="shared" si="20"/>
        <v/>
      </c>
    </row>
    <row r="626" spans="9:10">
      <c r="I626" s="109" t="str">
        <f t="shared" si="19"/>
        <v/>
      </c>
      <c r="J626" s="109" t="str">
        <f t="shared" si="20"/>
        <v/>
      </c>
    </row>
    <row r="627" spans="9:10">
      <c r="I627" s="109" t="str">
        <f t="shared" si="19"/>
        <v/>
      </c>
      <c r="J627" s="109" t="str">
        <f t="shared" si="20"/>
        <v/>
      </c>
    </row>
    <row r="628" spans="9:10">
      <c r="I628" s="109" t="str">
        <f t="shared" si="19"/>
        <v/>
      </c>
      <c r="J628" s="109" t="str">
        <f t="shared" si="20"/>
        <v/>
      </c>
    </row>
    <row r="629" spans="9:10">
      <c r="I629" s="109" t="str">
        <f t="shared" si="19"/>
        <v/>
      </c>
      <c r="J629" s="109" t="str">
        <f t="shared" si="20"/>
        <v/>
      </c>
    </row>
    <row r="630" spans="9:10">
      <c r="I630" s="109" t="str">
        <f t="shared" si="19"/>
        <v/>
      </c>
      <c r="J630" s="109" t="str">
        <f t="shared" si="20"/>
        <v/>
      </c>
    </row>
    <row r="631" spans="9:10">
      <c r="I631" s="109" t="str">
        <f t="shared" si="19"/>
        <v/>
      </c>
      <c r="J631" s="109" t="str">
        <f t="shared" si="20"/>
        <v/>
      </c>
    </row>
    <row r="632" spans="9:10">
      <c r="I632" s="109" t="str">
        <f t="shared" si="19"/>
        <v/>
      </c>
      <c r="J632" s="109" t="str">
        <f t="shared" si="20"/>
        <v/>
      </c>
    </row>
    <row r="633" spans="9:10">
      <c r="I633" s="109" t="str">
        <f t="shared" si="19"/>
        <v/>
      </c>
      <c r="J633" s="109" t="str">
        <f t="shared" si="20"/>
        <v/>
      </c>
    </row>
    <row r="634" spans="9:10">
      <c r="I634" s="109" t="str">
        <f t="shared" si="19"/>
        <v/>
      </c>
      <c r="J634" s="109" t="str">
        <f t="shared" si="20"/>
        <v/>
      </c>
    </row>
    <row r="635" spans="9:10">
      <c r="I635" s="109" t="str">
        <f t="shared" si="19"/>
        <v/>
      </c>
      <c r="J635" s="109" t="str">
        <f t="shared" si="20"/>
        <v/>
      </c>
    </row>
    <row r="636" spans="9:10">
      <c r="I636" s="109" t="str">
        <f t="shared" si="19"/>
        <v/>
      </c>
      <c r="J636" s="109" t="str">
        <f t="shared" si="20"/>
        <v/>
      </c>
    </row>
    <row r="637" spans="9:10">
      <c r="I637" s="109" t="str">
        <f t="shared" si="19"/>
        <v/>
      </c>
      <c r="J637" s="109" t="str">
        <f t="shared" si="20"/>
        <v/>
      </c>
    </row>
    <row r="638" spans="9:10">
      <c r="I638" s="109" t="str">
        <f t="shared" si="19"/>
        <v/>
      </c>
    </row>
    <row r="639" spans="9:10">
      <c r="I639" s="109" t="str">
        <f t="shared" si="19"/>
        <v/>
      </c>
    </row>
    <row r="640" spans="9:10">
      <c r="I640" s="109" t="str">
        <f t="shared" si="19"/>
        <v/>
      </c>
    </row>
    <row r="641" spans="9:9">
      <c r="I641" s="109" t="str">
        <f t="shared" si="19"/>
        <v/>
      </c>
    </row>
    <row r="642" spans="9:9">
      <c r="I642" s="109" t="str">
        <f t="shared" si="19"/>
        <v/>
      </c>
    </row>
    <row r="643" spans="9:9">
      <c r="I643" s="109" t="str">
        <f t="shared" si="19"/>
        <v/>
      </c>
    </row>
    <row r="644" spans="9:9">
      <c r="I644" s="109" t="str">
        <f t="shared" ref="I644:I707" si="21">IF(ISBLANK(D644),"",IF(IFERROR(VLOOKUP(LEFT($D644,2),$A$4:$A$899,1,FALSE),"Error")="Error","Error",IF(VLOOKUP(LEFT($D644,2),$A$4:$A$899,1,FALSE)&lt;&gt;"","OK",)))</f>
        <v/>
      </c>
    </row>
    <row r="645" spans="9:9">
      <c r="I645" s="109" t="str">
        <f t="shared" si="21"/>
        <v/>
      </c>
    </row>
    <row r="646" spans="9:9">
      <c r="I646" s="109" t="str">
        <f t="shared" si="21"/>
        <v/>
      </c>
    </row>
    <row r="647" spans="9:9">
      <c r="I647" s="109" t="str">
        <f t="shared" si="21"/>
        <v/>
      </c>
    </row>
    <row r="648" spans="9:9">
      <c r="I648" s="109" t="str">
        <f t="shared" si="21"/>
        <v/>
      </c>
    </row>
    <row r="649" spans="9:9">
      <c r="I649" s="109" t="str">
        <f t="shared" si="21"/>
        <v/>
      </c>
    </row>
    <row r="650" spans="9:9">
      <c r="I650" s="109" t="str">
        <f t="shared" si="21"/>
        <v/>
      </c>
    </row>
    <row r="651" spans="9:9">
      <c r="I651" s="109" t="str">
        <f t="shared" si="21"/>
        <v/>
      </c>
    </row>
    <row r="652" spans="9:9">
      <c r="I652" s="109" t="str">
        <f t="shared" si="21"/>
        <v/>
      </c>
    </row>
    <row r="653" spans="9:9">
      <c r="I653" s="109" t="str">
        <f t="shared" si="21"/>
        <v/>
      </c>
    </row>
    <row r="654" spans="9:9">
      <c r="I654" s="109" t="str">
        <f t="shared" si="21"/>
        <v/>
      </c>
    </row>
    <row r="655" spans="9:9">
      <c r="I655" s="109" t="str">
        <f t="shared" si="21"/>
        <v/>
      </c>
    </row>
    <row r="656" spans="9:9">
      <c r="I656" s="109" t="str">
        <f t="shared" si="21"/>
        <v/>
      </c>
    </row>
    <row r="657" spans="9:9">
      <c r="I657" s="109" t="str">
        <f t="shared" si="21"/>
        <v/>
      </c>
    </row>
    <row r="658" spans="9:9">
      <c r="I658" s="109" t="str">
        <f t="shared" si="21"/>
        <v/>
      </c>
    </row>
    <row r="659" spans="9:9">
      <c r="I659" s="109" t="str">
        <f t="shared" si="21"/>
        <v/>
      </c>
    </row>
    <row r="660" spans="9:9">
      <c r="I660" s="109" t="str">
        <f t="shared" si="21"/>
        <v/>
      </c>
    </row>
    <row r="661" spans="9:9">
      <c r="I661" s="109" t="str">
        <f t="shared" si="21"/>
        <v/>
      </c>
    </row>
    <row r="662" spans="9:9">
      <c r="I662" s="109" t="str">
        <f t="shared" si="21"/>
        <v/>
      </c>
    </row>
    <row r="663" spans="9:9">
      <c r="I663" s="109" t="str">
        <f t="shared" si="21"/>
        <v/>
      </c>
    </row>
    <row r="664" spans="9:9">
      <c r="I664" s="109" t="str">
        <f t="shared" si="21"/>
        <v/>
      </c>
    </row>
    <row r="665" spans="9:9">
      <c r="I665" s="109" t="str">
        <f t="shared" si="21"/>
        <v/>
      </c>
    </row>
    <row r="666" spans="9:9">
      <c r="I666" s="109" t="str">
        <f t="shared" si="21"/>
        <v/>
      </c>
    </row>
    <row r="667" spans="9:9">
      <c r="I667" s="109" t="str">
        <f t="shared" si="21"/>
        <v/>
      </c>
    </row>
    <row r="668" spans="9:9">
      <c r="I668" s="109" t="str">
        <f t="shared" si="21"/>
        <v/>
      </c>
    </row>
    <row r="669" spans="9:9">
      <c r="I669" s="109" t="str">
        <f t="shared" si="21"/>
        <v/>
      </c>
    </row>
    <row r="670" spans="9:9">
      <c r="I670" s="109" t="str">
        <f t="shared" si="21"/>
        <v/>
      </c>
    </row>
    <row r="671" spans="9:9">
      <c r="I671" s="109" t="str">
        <f t="shared" si="21"/>
        <v/>
      </c>
    </row>
    <row r="672" spans="9:9">
      <c r="I672" s="109" t="str">
        <f t="shared" si="21"/>
        <v/>
      </c>
    </row>
    <row r="673" spans="9:9">
      <c r="I673" s="109" t="str">
        <f t="shared" si="21"/>
        <v/>
      </c>
    </row>
    <row r="674" spans="9:9">
      <c r="I674" s="109" t="str">
        <f t="shared" si="21"/>
        <v/>
      </c>
    </row>
    <row r="675" spans="9:9">
      <c r="I675" s="109" t="str">
        <f t="shared" si="21"/>
        <v/>
      </c>
    </row>
    <row r="676" spans="9:9">
      <c r="I676" s="109" t="str">
        <f t="shared" si="21"/>
        <v/>
      </c>
    </row>
    <row r="677" spans="9:9">
      <c r="I677" s="109" t="str">
        <f t="shared" si="21"/>
        <v/>
      </c>
    </row>
    <row r="678" spans="9:9">
      <c r="I678" s="109" t="str">
        <f t="shared" si="21"/>
        <v/>
      </c>
    </row>
    <row r="679" spans="9:9">
      <c r="I679" s="109" t="str">
        <f t="shared" si="21"/>
        <v/>
      </c>
    </row>
    <row r="680" spans="9:9">
      <c r="I680" s="109" t="str">
        <f t="shared" si="21"/>
        <v/>
      </c>
    </row>
    <row r="681" spans="9:9">
      <c r="I681" s="109" t="str">
        <f t="shared" si="21"/>
        <v/>
      </c>
    </row>
    <row r="682" spans="9:9">
      <c r="I682" s="109" t="str">
        <f t="shared" si="21"/>
        <v/>
      </c>
    </row>
    <row r="683" spans="9:9">
      <c r="I683" s="109" t="str">
        <f t="shared" si="21"/>
        <v/>
      </c>
    </row>
    <row r="684" spans="9:9">
      <c r="I684" s="109" t="str">
        <f t="shared" si="21"/>
        <v/>
      </c>
    </row>
    <row r="685" spans="9:9">
      <c r="I685" s="109" t="str">
        <f t="shared" si="21"/>
        <v/>
      </c>
    </row>
    <row r="686" spans="9:9">
      <c r="I686" s="109" t="str">
        <f t="shared" si="21"/>
        <v/>
      </c>
    </row>
    <row r="687" spans="9:9">
      <c r="I687" s="109" t="str">
        <f t="shared" si="21"/>
        <v/>
      </c>
    </row>
    <row r="688" spans="9:9">
      <c r="I688" s="109" t="str">
        <f t="shared" si="21"/>
        <v/>
      </c>
    </row>
    <row r="689" spans="9:9">
      <c r="I689" s="109" t="str">
        <f t="shared" si="21"/>
        <v/>
      </c>
    </row>
    <row r="690" spans="9:9">
      <c r="I690" s="109" t="str">
        <f t="shared" si="21"/>
        <v/>
      </c>
    </row>
    <row r="691" spans="9:9">
      <c r="I691" s="109" t="str">
        <f t="shared" si="21"/>
        <v/>
      </c>
    </row>
    <row r="692" spans="9:9">
      <c r="I692" s="109" t="str">
        <f t="shared" si="21"/>
        <v/>
      </c>
    </row>
    <row r="693" spans="9:9">
      <c r="I693" s="109" t="str">
        <f t="shared" si="21"/>
        <v/>
      </c>
    </row>
    <row r="694" spans="9:9">
      <c r="I694" s="109" t="str">
        <f t="shared" si="21"/>
        <v/>
      </c>
    </row>
    <row r="695" spans="9:9">
      <c r="I695" s="109" t="str">
        <f t="shared" si="21"/>
        <v/>
      </c>
    </row>
    <row r="696" spans="9:9">
      <c r="I696" s="109" t="str">
        <f t="shared" si="21"/>
        <v/>
      </c>
    </row>
    <row r="697" spans="9:9">
      <c r="I697" s="109" t="str">
        <f t="shared" si="21"/>
        <v/>
      </c>
    </row>
    <row r="698" spans="9:9">
      <c r="I698" s="109" t="str">
        <f t="shared" si="21"/>
        <v/>
      </c>
    </row>
    <row r="699" spans="9:9">
      <c r="I699" s="109" t="str">
        <f t="shared" si="21"/>
        <v/>
      </c>
    </row>
    <row r="700" spans="9:9">
      <c r="I700" s="109" t="str">
        <f t="shared" si="21"/>
        <v/>
      </c>
    </row>
    <row r="701" spans="9:9">
      <c r="I701" s="109" t="str">
        <f t="shared" si="21"/>
        <v/>
      </c>
    </row>
    <row r="702" spans="9:9">
      <c r="I702" s="109" t="str">
        <f t="shared" si="21"/>
        <v/>
      </c>
    </row>
    <row r="703" spans="9:9">
      <c r="I703" s="109" t="str">
        <f t="shared" si="21"/>
        <v/>
      </c>
    </row>
    <row r="704" spans="9:9">
      <c r="I704" s="109" t="str">
        <f t="shared" si="21"/>
        <v/>
      </c>
    </row>
    <row r="705" spans="9:9">
      <c r="I705" s="109" t="str">
        <f t="shared" si="21"/>
        <v/>
      </c>
    </row>
    <row r="706" spans="9:9">
      <c r="I706" s="109" t="str">
        <f t="shared" si="21"/>
        <v/>
      </c>
    </row>
    <row r="707" spans="9:9">
      <c r="I707" s="109" t="str">
        <f t="shared" si="21"/>
        <v/>
      </c>
    </row>
    <row r="708" spans="9:9">
      <c r="I708" s="109" t="str">
        <f t="shared" ref="I708:I711" si="22">IF(ISBLANK(D708),"",IF(IFERROR(VLOOKUP(LEFT($D708,2),$A$4:$A$899,1,FALSE),"Error")="Error","Error",IF(VLOOKUP(LEFT($D708,2),$A$4:$A$899,1,FALSE)&lt;&gt;"","OK",)))</f>
        <v/>
      </c>
    </row>
    <row r="709" spans="9:9">
      <c r="I709" s="109" t="str">
        <f t="shared" si="22"/>
        <v/>
      </c>
    </row>
    <row r="710" spans="9:9">
      <c r="I710" s="109" t="str">
        <f t="shared" si="22"/>
        <v/>
      </c>
    </row>
    <row r="711" spans="9:9">
      <c r="I711" s="109" t="str">
        <f t="shared" si="22"/>
        <v/>
      </c>
    </row>
    <row r="712" spans="9:9">
      <c r="I712" s="109" t="str">
        <f t="shared" ref="I712:I721" si="23">IF(ISBLANK(D712),"",IF(IFERROR(VLOOKUP(LEFT($D712,2),$A$4:$A$899,1,FALSE),"Error")="Error","Error",IF(VLOOKUP(LEFT($D712,2),$A$4:$A$899,1,FALSE)&lt;&gt;"","OK",)))</f>
        <v/>
      </c>
    </row>
    <row r="713" spans="9:9">
      <c r="I713" s="109" t="str">
        <f t="shared" si="23"/>
        <v/>
      </c>
    </row>
    <row r="714" spans="9:9">
      <c r="I714" s="109" t="str">
        <f t="shared" si="23"/>
        <v/>
      </c>
    </row>
    <row r="715" spans="9:9">
      <c r="I715" s="109" t="str">
        <f t="shared" si="23"/>
        <v/>
      </c>
    </row>
    <row r="716" spans="9:9">
      <c r="I716" s="109" t="str">
        <f t="shared" si="23"/>
        <v/>
      </c>
    </row>
    <row r="717" spans="9:9">
      <c r="I717" s="109" t="str">
        <f t="shared" si="23"/>
        <v/>
      </c>
    </row>
    <row r="718" spans="9:9">
      <c r="I718" s="109" t="str">
        <f t="shared" si="23"/>
        <v/>
      </c>
    </row>
    <row r="719" spans="9:9">
      <c r="I719" s="109" t="str">
        <f t="shared" si="23"/>
        <v/>
      </c>
    </row>
    <row r="720" spans="9:9">
      <c r="I720" s="109" t="str">
        <f t="shared" si="23"/>
        <v/>
      </c>
    </row>
    <row r="721" spans="9:9">
      <c r="I721" s="109" t="str">
        <f t="shared" si="23"/>
        <v/>
      </c>
    </row>
  </sheetData>
  <sortState xmlns:xlrd2="http://schemas.microsoft.com/office/spreadsheetml/2017/richdata2" ref="D405:H460">
    <sortCondition ref="F405:F460"/>
  </sortState>
  <phoneticPr fontId="10" type="noConversion"/>
  <dataValidations count="1">
    <dataValidation type="list" allowBlank="1" showInputMessage="1" showErrorMessage="1" sqref="H315:H367" xr:uid="{00000000-0002-0000-0000-000000000000}">
      <formula1>IndAge</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X99"/>
  <sheetViews>
    <sheetView zoomScaleNormal="100" workbookViewId="0">
      <selection activeCell="H1" sqref="H1:N1"/>
    </sheetView>
  </sheetViews>
  <sheetFormatPr defaultColWidth="9.1796875" defaultRowHeight="14.5"/>
  <cols>
    <col min="1" max="1" width="6.7265625" style="65" customWidth="1"/>
    <col min="2" max="2" width="7.26953125" style="65" customWidth="1"/>
    <col min="3" max="3" width="7.81640625" style="65" customWidth="1"/>
    <col min="4" max="4" width="8.453125" style="65" customWidth="1"/>
    <col min="5" max="5" width="26" style="65" customWidth="1"/>
    <col min="6" max="6" width="5.7265625" style="71" customWidth="1"/>
    <col min="7" max="7" width="20.54296875" style="71" customWidth="1"/>
    <col min="8" max="8" width="7.1796875" style="65" customWidth="1"/>
    <col min="9" max="9" width="8.26953125" style="71" customWidth="1"/>
    <col min="10" max="10" width="8.7265625" style="65" customWidth="1"/>
    <col min="11" max="11" width="9" style="65" customWidth="1"/>
    <col min="12" max="12" width="19.81640625" style="93" customWidth="1"/>
    <col min="13" max="13" width="7" style="71" customWidth="1"/>
    <col min="14" max="14" width="22.453125" style="71" customWidth="1"/>
    <col min="15" max="16" width="9.1796875" style="65" customWidth="1"/>
    <col min="17" max="16384" width="9.1796875" style="65"/>
  </cols>
  <sheetData>
    <row r="1" spans="1:24" ht="23.5">
      <c r="A1" s="188" t="s">
        <v>25</v>
      </c>
      <c r="B1" s="189"/>
      <c r="C1" s="189"/>
      <c r="D1" s="189"/>
      <c r="E1" s="189"/>
      <c r="F1" s="189"/>
      <c r="G1" s="189"/>
      <c r="H1" s="190" t="s">
        <v>26</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8" t="s">
        <v>3</v>
      </c>
      <c r="C3" s="98" t="s">
        <v>4</v>
      </c>
      <c r="D3" s="80" t="s">
        <v>62</v>
      </c>
      <c r="E3" s="80" t="s">
        <v>5</v>
      </c>
      <c r="F3" s="81" t="s">
        <v>82</v>
      </c>
      <c r="G3" s="81" t="s">
        <v>8</v>
      </c>
      <c r="H3" s="98" t="s">
        <v>2</v>
      </c>
      <c r="I3" s="97" t="s">
        <v>3</v>
      </c>
      <c r="J3" s="80" t="s">
        <v>4</v>
      </c>
      <c r="K3" s="80" t="s">
        <v>62</v>
      </c>
      <c r="L3" s="94"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c r="D4" s="58"/>
      <c r="E4" s="65" t="str">
        <f>IF(C4&lt;&gt; "",VLOOKUP($C4,'Event Inputs'!$D$4:'Event Inputs'!$H$899,2,FALSE),"")</f>
        <v/>
      </c>
      <c r="F4" s="71" t="str">
        <f>IF(C4&lt;&gt; "",VLOOKUP($C4,'Event Inputs'!$D$4:'Event Inputs'!$H$899,5,FALSE),"")</f>
        <v/>
      </c>
      <c r="G4" s="65" t="str">
        <f>IF(C4&lt;&gt; "",VLOOKUP($C4,'Event Inputs'!$D$4:'Event Inputs'!$H$899,4,FALSE),"")</f>
        <v/>
      </c>
      <c r="H4" s="122">
        <f>IF(K4="",1,IF(K4=K3,H3,1))</f>
        <v>1</v>
      </c>
      <c r="I4" s="123">
        <f>IF(H4=H3,I3,IF(H4=H5,IF( H4=H6,(10+8+6)/3,IF(H4=H5,(10+8)/2)),10))</f>
        <v>10</v>
      </c>
      <c r="J4" s="58"/>
      <c r="K4" s="58"/>
      <c r="L4" s="93" t="str">
        <f>IF(J4&lt;&gt; "",VLOOKUP($J4,'Event Inputs'!$D$4:'Event Inputs'!$H$899,2,FALSE),"")</f>
        <v/>
      </c>
      <c r="M4" s="71" t="str">
        <f>IF(J4&lt;&gt; "",VLOOKUP($J4,'Event Inputs'!$D$4:'Event Inputs'!$H$899,5,FALSE),"")</f>
        <v/>
      </c>
      <c r="N4" s="93" t="str">
        <f>IF(J4&lt;&gt;"",VLOOKUP($J4,'Event Inputs'!$D$4:'Event Inputs'!$H$899,4,FALSE),"")</f>
        <v/>
      </c>
      <c r="O4" s="88" t="str">
        <f>'Event Inputs'!A4</f>
        <v>PT</v>
      </c>
      <c r="P4" s="89">
        <f>Q4+R4</f>
        <v>0</v>
      </c>
      <c r="Q4" s="90">
        <f>SUMIF($G$4:$G$21,O4,$B$4:$B$21)</f>
        <v>0</v>
      </c>
      <c r="R4" s="90">
        <f>SUMIF($N$4:$N$21,O4,$I$4:$I$21)</f>
        <v>0</v>
      </c>
      <c r="S4" s="91">
        <f>COUNTIFS($A$4:$A$21,1,$G$4:$G$21,$O4)*$U$1</f>
        <v>0</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c r="D5" s="58"/>
      <c r="E5" s="65" t="str">
        <f>IF(C5&lt;&gt; "",VLOOKUP($C5,'Event Inputs'!$D$4:'Event Inputs'!$H$899,2,FALSE),"")</f>
        <v/>
      </c>
      <c r="F5" s="71" t="str">
        <f>IF(C5&lt;&gt; "",VLOOKUP($C5,'Event Inputs'!$D$4:'Event Inputs'!$H$899,5,FALSE),"")</f>
        <v/>
      </c>
      <c r="G5" s="65" t="str">
        <f>IF(C5&lt;&gt; "",VLOOKUP($C5,'Event Inputs'!$D$4:'Event Inputs'!$H$899,4,FALSE),"")</f>
        <v/>
      </c>
      <c r="H5" s="122">
        <f>IF(K5="",2,IF(K5=K4,H4,2))</f>
        <v>2</v>
      </c>
      <c r="I5" s="123">
        <f>IF(H5=H4,I4,IF(H5=H6,IF( H5=H7,(8+6+5)/3,IF(H5=H6,(8+6)/2)),8))</f>
        <v>8</v>
      </c>
      <c r="J5" s="58"/>
      <c r="K5" s="58"/>
      <c r="L5" s="93" t="str">
        <f>IF(J5&lt;&gt; "",VLOOKUP($J5,'Event Inputs'!$D$4:'Event Inputs'!$H$899,2,FALSE),"")</f>
        <v/>
      </c>
      <c r="M5" s="71" t="str">
        <f>IF(J5&lt;&gt; "",VLOOKUP($J5,'Event Inputs'!$D$4:'Event Inputs'!$H$899,5,FALSE),"")</f>
        <v/>
      </c>
      <c r="N5" s="93" t="str">
        <f>IF(J5&lt;&gt;"",VLOOKUP($J5,'Event Inputs'!$D$4:'Event Inputs'!$H$899,4,FALSE),"")</f>
        <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c r="D6" s="58"/>
      <c r="E6" s="65" t="str">
        <f>IF(C6&lt;&gt; "",VLOOKUP($C6,'Event Inputs'!$D$4:'Event Inputs'!$H$899,2,FALSE),"")</f>
        <v/>
      </c>
      <c r="F6" s="71" t="str">
        <f>IF(C6&lt;&gt; "",VLOOKUP($C6,'Event Inputs'!$D$4:'Event Inputs'!$H$899,5,FALSE),"")</f>
        <v/>
      </c>
      <c r="G6" s="65" t="str">
        <f>IF(C6&lt;&gt; "",VLOOKUP($C6,'Event Inputs'!$D$4:'Event Inputs'!$H$899,4,FALSE),"")</f>
        <v/>
      </c>
      <c r="H6" s="122">
        <f>IF(K6="",3,IF(K6=K5,H5,3))</f>
        <v>3</v>
      </c>
      <c r="I6" s="123">
        <f>IF(H6=H5,I5,IF(H6=H7,IF( H6=H8,(6+5+4)/3,IF(H6=H7,(6+5)/2)),6))</f>
        <v>6</v>
      </c>
      <c r="J6" s="58"/>
      <c r="K6" s="58"/>
      <c r="L6" s="93" t="str">
        <f>IF(J6&lt;&gt; "",VLOOKUP($J6,'Event Inputs'!$D$4:'Event Inputs'!$H$899,2,FALSE),"")</f>
        <v/>
      </c>
      <c r="M6" s="71" t="str">
        <f>IF(J6&lt;&gt; "",VLOOKUP($J6,'Event Inputs'!$D$4:'Event Inputs'!$H$899,5,FALSE),"")</f>
        <v/>
      </c>
      <c r="N6" s="93" t="str">
        <f>IF(J6&lt;&gt;"",VLOOKUP($J6,'Event Inputs'!$D$4:'Event Inputs'!$H$899,4,FALSE),"")</f>
        <v/>
      </c>
      <c r="O6" s="88" t="str">
        <f>'Event Inputs'!A6</f>
        <v>GY</v>
      </c>
      <c r="P6" s="89">
        <f t="shared" si="0"/>
        <v>0</v>
      </c>
      <c r="Q6" s="90">
        <f t="shared" si="1"/>
        <v>0</v>
      </c>
      <c r="R6" s="90">
        <f t="shared" si="2"/>
        <v>0</v>
      </c>
      <c r="S6" s="91">
        <f t="shared" si="3"/>
        <v>0</v>
      </c>
      <c r="T6" s="91">
        <f t="shared" si="4"/>
        <v>0</v>
      </c>
      <c r="U6" s="91">
        <f t="shared" si="5"/>
        <v>0</v>
      </c>
      <c r="V6" s="91">
        <f t="shared" si="6"/>
        <v>0</v>
      </c>
      <c r="W6" s="91">
        <f t="shared" si="7"/>
        <v>0</v>
      </c>
      <c r="X6" s="91">
        <f t="shared" si="8"/>
        <v>0</v>
      </c>
    </row>
    <row r="7" spans="1:24">
      <c r="A7" s="122">
        <f>IF(D7="",4,IF(D7=D6,A6,4))</f>
        <v>4</v>
      </c>
      <c r="B7" s="123">
        <f>IF(A7=A6,B6,IF(A7=A8,IF( A7=A9,(5+4+3)/3,IF(A7=A8,(5+4)/2)),5))</f>
        <v>5</v>
      </c>
      <c r="C7" s="58"/>
      <c r="D7" s="58"/>
      <c r="E7" s="65" t="str">
        <f>IF(C7&lt;&gt; "",VLOOKUP($C7,'Event Inputs'!$D$4:'Event Inputs'!$H$899,2,FALSE),"")</f>
        <v/>
      </c>
      <c r="F7" s="71" t="str">
        <f>IF(C7&lt;&gt; "",VLOOKUP($C7,'Event Inputs'!$D$4:'Event Inputs'!$H$899,5,FALSE),"")</f>
        <v/>
      </c>
      <c r="G7" s="65" t="str">
        <f>IF(C7&lt;&gt; "",VLOOKUP($C7,'Event Inputs'!$D$4:'Event Inputs'!$H$899,4,FALSE),"")</f>
        <v/>
      </c>
      <c r="H7" s="122">
        <f>IF(K7="",4,IF(K7=K6,H6,4))</f>
        <v>4</v>
      </c>
      <c r="I7" s="123">
        <f>IF(H7=H6,I6,IF(H7=H8,IF( H7=H9,(5+4+3)/3,IF(H7=H8,(5+4)/2)),5))</f>
        <v>5</v>
      </c>
      <c r="J7" s="58"/>
      <c r="K7" s="58"/>
      <c r="L7" s="93" t="str">
        <f>IF(J7&lt;&gt; "",VLOOKUP($J7,'Event Inputs'!$D$4:'Event Inputs'!$H$899,2,FALSE),"")</f>
        <v/>
      </c>
      <c r="M7" s="71" t="str">
        <f>IF(J7&lt;&gt; "",VLOOKUP($J7,'Event Inputs'!$D$4:'Event Inputs'!$H$899,5,FALSE),"")</f>
        <v/>
      </c>
      <c r="N7" s="93" t="str">
        <f>IF(J7&lt;&gt;"",VLOOKUP($J7,'Event Inputs'!$D$4:'Event Inputs'!$H$899,4,FALSE),"")</f>
        <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c r="D8" s="59"/>
      <c r="E8" s="65" t="str">
        <f>IF(C8&lt;&gt; "",VLOOKUP($C8,'Event Inputs'!$D$4:'Event Inputs'!$H$899,2,FALSE),"")</f>
        <v/>
      </c>
      <c r="F8" s="71" t="str">
        <f>IF(C8&lt;&gt; "",VLOOKUP($C8,'Event Inputs'!$D$4:'Event Inputs'!$H$899,5,FALSE),"")</f>
        <v/>
      </c>
      <c r="G8" s="65" t="str">
        <f>IF(C8&lt;&gt; "",VLOOKUP($C8,'Event Inputs'!$D$4:'Event Inputs'!$H$899,4,FALSE),"")</f>
        <v/>
      </c>
      <c r="H8" s="122">
        <f>IF(K8="",5,IF(K8=K7,H7,5))</f>
        <v>5</v>
      </c>
      <c r="I8" s="123">
        <f>IF(H8=H7,I7,IF(H8=H9,IF( H8=H10,(4+3+2)/3,IF(H8=H9,(4+3)/2)),4))</f>
        <v>4</v>
      </c>
      <c r="J8" s="58"/>
      <c r="K8" s="59"/>
      <c r="L8" s="93" t="str">
        <f>IF(J8&lt;&gt; "",VLOOKUP($J8,'Event Inputs'!$D$4:'Event Inputs'!$H$899,2,FALSE),"")</f>
        <v/>
      </c>
      <c r="M8" s="71" t="str">
        <f>IF(J8&lt;&gt; "",VLOOKUP($J8,'Event Inputs'!$D$4:'Event Inputs'!$H$899,5,FALSE),"")</f>
        <v/>
      </c>
      <c r="N8" s="93"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c r="D9" s="58"/>
      <c r="E9" s="65" t="str">
        <f>IF(C9&lt;&gt; "",VLOOKUP($C9,'Event Inputs'!$D$4:'Event Inputs'!$H$899,2,FALSE),"")</f>
        <v/>
      </c>
      <c r="F9" s="71" t="str">
        <f>IF(C9&lt;&gt; "",VLOOKUP($C9,'Event Inputs'!$D$4:'Event Inputs'!$H$899,5,FALSE),"")</f>
        <v/>
      </c>
      <c r="G9" s="65" t="str">
        <f>IF(C9&lt;&gt; "",VLOOKUP($C9,'Event Inputs'!$D$4:'Event Inputs'!$H$899,4,FALSE),"")</f>
        <v/>
      </c>
      <c r="H9" s="122">
        <f>IF(K9="",6,IF(K9=K8,H8,6))</f>
        <v>6</v>
      </c>
      <c r="I9" s="123">
        <f>IF(H9=H8,I8,IF(H9=H10,IF( H9=H11,(3+2+1)/3,IF(H9=H10,(3+2)/2)),3))</f>
        <v>3</v>
      </c>
      <c r="J9" s="58"/>
      <c r="K9" s="58"/>
      <c r="L9" s="93" t="str">
        <f>IF(J9&lt;&gt; "",VLOOKUP($J9,'Event Inputs'!$D$4:'Event Inputs'!$H$899,2,FALSE),"")</f>
        <v/>
      </c>
      <c r="M9" s="71" t="str">
        <f>IF(J9&lt;&gt; "",VLOOKUP($J9,'Event Inputs'!$D$4:'Event Inputs'!$H$899,5,FALSE),"")</f>
        <v/>
      </c>
      <c r="N9" s="93" t="str">
        <f>IF(J9&lt;&gt;"",VLOOKUP($J9,'Event Inputs'!$D$4:'Event Inputs'!$H$899,4,FALSE),"")</f>
        <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c r="D10" s="58"/>
      <c r="E10" s="65" t="str">
        <f>IF(C10&lt;&gt; "",VLOOKUP($C10,'Event Inputs'!$D$4:'Event Inputs'!$H$899,2,FALSE),"")</f>
        <v/>
      </c>
      <c r="F10" s="71" t="str">
        <f>IF(C10&lt;&gt; "",VLOOKUP($C10,'Event Inputs'!$D$4:'Event Inputs'!$H$899,5,FALSE),"")</f>
        <v/>
      </c>
      <c r="G10" s="65" t="str">
        <f>IF(C10&lt;&gt; "",VLOOKUP($C10,'Event Inputs'!$D$4:'Event Inputs'!$H$899,4,FALSE),"")</f>
        <v/>
      </c>
      <c r="H10" s="122">
        <f>IF(K10="",7,IF(K10=K9,H9,7))</f>
        <v>7</v>
      </c>
      <c r="I10" s="123">
        <f>IF(H10=H9,I9,IF(H10=H11,IF( H10=H12,(2+1+0)/3,IF(H10=H11,(2+1)/2)),2))</f>
        <v>2</v>
      </c>
      <c r="J10" s="58"/>
      <c r="K10" s="58"/>
      <c r="L10" s="93" t="str">
        <f>IF(J10&lt;&gt; "",VLOOKUP($J10,'Event Inputs'!$D$4:'Event Inputs'!$H$899,2,FALSE),"")</f>
        <v/>
      </c>
      <c r="M10" s="71" t="str">
        <f>IF(J10&lt;&gt; "",VLOOKUP($J10,'Event Inputs'!$D$4:'Event Inputs'!$H$899,5,FALSE),"")</f>
        <v/>
      </c>
      <c r="N10" s="93"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c r="D11" s="58"/>
      <c r="E11" s="65" t="str">
        <f>IF(C11&lt;&gt; "",VLOOKUP($C11,'Event Inputs'!$D$4:'Event Inputs'!$H$899,2,FALSE),"")</f>
        <v/>
      </c>
      <c r="F11" s="71" t="str">
        <f>IF(C11&lt;&gt; "",VLOOKUP($C11,'Event Inputs'!$D$4:'Event Inputs'!$H$899,5,FALSE),"")</f>
        <v/>
      </c>
      <c r="G11" s="65" t="str">
        <f>IF(C11&lt;&gt; "",VLOOKUP($C11,'Event Inputs'!$D$4:'Event Inputs'!$H$899,4,FALSE),"")</f>
        <v/>
      </c>
      <c r="H11" s="122">
        <f>IF(K11="",8,IF(K11=K10,H10,8))</f>
        <v>8</v>
      </c>
      <c r="I11" s="123">
        <f>IF(H11=H10,I10,IF(H11=H12,IF( H11=H13,(1+0+0)/3,IF(H11=H12,(1+0)/2)),1))</f>
        <v>1</v>
      </c>
      <c r="J11" s="58"/>
      <c r="K11" s="58"/>
      <c r="L11" s="93" t="str">
        <f>IF(J11&lt;&gt; "",VLOOKUP($J11,'Event Inputs'!$D$4:'Event Inputs'!$H$899,2,FALSE),"")</f>
        <v/>
      </c>
      <c r="M11" s="71" t="str">
        <f>IF(J11&lt;&gt; "",VLOOKUP($J11,'Event Inputs'!$D$4:'Event Inputs'!$H$899,5,FALSE),"")</f>
        <v/>
      </c>
      <c r="N11" s="93"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c r="D12" s="58"/>
      <c r="E12" s="65" t="str">
        <f>IF(C12&lt;&gt; "",VLOOKUP($C12,'Event Inputs'!$D$4:'Event Inputs'!$H$899,2,FALSE),"")</f>
        <v/>
      </c>
      <c r="F12" s="71" t="str">
        <f>IF(C12&lt;&gt; "",VLOOKUP($C12,'Event Inputs'!$D$4:'Event Inputs'!$H$899,5,FALSE),"")</f>
        <v/>
      </c>
      <c r="G12" s="65" t="str">
        <f>IF(C12&lt;&gt; "",VLOOKUP($C12,'Event Inputs'!$D$4:'Event Inputs'!$H$899,4,FALSE),"")</f>
        <v/>
      </c>
      <c r="H12" s="122">
        <f>IF(K12="",9,IF(K12=K11,H11,9))</f>
        <v>9</v>
      </c>
      <c r="I12" s="123" t="str">
        <f>IF(H12=H11,I11,IF(H12=H13,IF( H12=H14,(0+0+0)/3,IF(H12=H13,(0+0)/2)),""))</f>
        <v/>
      </c>
      <c r="J12" s="58"/>
      <c r="K12" s="58"/>
      <c r="L12" s="93" t="str">
        <f>IF(J12&lt;&gt; "",VLOOKUP($J12,'Event Inputs'!$D$4:'Event Inputs'!$H$899,2,FALSE),"")</f>
        <v/>
      </c>
      <c r="M12" s="71" t="str">
        <f>IF(J12&lt;&gt; "",VLOOKUP($J12,'Event Inputs'!$D$4:'Event Inputs'!$H$899,5,FALSE),"")</f>
        <v/>
      </c>
      <c r="N12" s="93"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c r="D13" s="58"/>
      <c r="E13" s="65" t="str">
        <f>IF(C13&lt;&gt; "",VLOOKUP($C13,'Event Inputs'!$D$4:'Event Inputs'!$H$899,2,FALSE),"")</f>
        <v/>
      </c>
      <c r="F13" s="71" t="str">
        <f>IF(C13&lt;&gt; "",VLOOKUP($C13,'Event Inputs'!$D$4:'Event Inputs'!$H$899,5,FALSE),"")</f>
        <v/>
      </c>
      <c r="G13" s="65" t="str">
        <f>IF(C13&lt;&gt; "",VLOOKUP($C13,'Event Inputs'!$D$4:'Event Inputs'!$H$899,4,FALSE),"")</f>
        <v/>
      </c>
      <c r="H13" s="122">
        <f>IF(K13="",10,IF(K13=K12,H12,10))</f>
        <v>10</v>
      </c>
      <c r="I13" s="123" t="str">
        <f>IF(H13=H12,I12,IF(H13=H14,IF( H13=H15,(0+0+0)/3,IF(H13=H14,(0+0)/2)),""))</f>
        <v/>
      </c>
      <c r="J13" s="58"/>
      <c r="K13" s="58"/>
      <c r="L13" s="93" t="str">
        <f>IF(J13&lt;&gt; "",VLOOKUP($J13,'Event Inputs'!$D$4:'Event Inputs'!$H$899,2,FALSE),"")</f>
        <v/>
      </c>
      <c r="M13" s="71" t="str">
        <f>IF(J13&lt;&gt; "",VLOOKUP($J13,'Event Inputs'!$D$4:'Event Inputs'!$H$899,5,FALSE),"")</f>
        <v/>
      </c>
      <c r="N13" s="93"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c r="D14" s="58"/>
      <c r="E14" s="65" t="str">
        <f>IF(C14&lt;&gt; "",VLOOKUP($C14,'Event Inputs'!$D$4:'Event Inputs'!$H$899,2,FALSE),"")</f>
        <v/>
      </c>
      <c r="F14" s="71" t="str">
        <f>IF(C14&lt;&gt; "",VLOOKUP($C14,'Event Inputs'!$D$4:'Event Inputs'!$H$899,5,FALSE),"")</f>
        <v/>
      </c>
      <c r="G14" s="65" t="str">
        <f>IF(C14&lt;&gt; "",VLOOKUP($C14,'Event Inputs'!$D$4:'Event Inputs'!$H$899,4,FALSE),"")</f>
        <v/>
      </c>
      <c r="H14" s="122">
        <f>IF(K14="",11,IF(K14=K13,H13,11))</f>
        <v>11</v>
      </c>
      <c r="I14" s="123"/>
      <c r="J14" s="58"/>
      <c r="K14" s="58"/>
      <c r="L14" s="93" t="str">
        <f>IF(J14&lt;&gt; "",VLOOKUP($J14,'Event Inputs'!$D$4:'Event Inputs'!$H$899,2,FALSE),"")</f>
        <v/>
      </c>
      <c r="M14" s="71" t="str">
        <f>IF(J14&lt;&gt; "",VLOOKUP($J14,'Event Inputs'!$D$4:'Event Inputs'!$H$899,5,FALSE),"")</f>
        <v/>
      </c>
      <c r="N14" s="93"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c r="D15" s="58"/>
      <c r="E15" s="65" t="str">
        <f>IF(C15&lt;&gt; "",VLOOKUP($C15,'Event Inputs'!$D$4:'Event Inputs'!$H$899,2,FALSE),"")</f>
        <v/>
      </c>
      <c r="F15" s="71" t="str">
        <f>IF(C15&lt;&gt; "",VLOOKUP($C15,'Event Inputs'!$D$4:'Event Inputs'!$H$899,5,FALSE),"")</f>
        <v/>
      </c>
      <c r="G15" s="65" t="str">
        <f>IF(C15&lt;&gt; "",VLOOKUP($C15,'Event Inputs'!$D$4:'Event Inputs'!$H$899,4,FALSE),"")</f>
        <v/>
      </c>
      <c r="H15" s="122">
        <f>IF(K15="",12,IF(K15=K14,H14,12))</f>
        <v>12</v>
      </c>
      <c r="I15" s="123"/>
      <c r="J15" s="58"/>
      <c r="K15" s="58"/>
      <c r="L15" s="93" t="str">
        <f>IF(J15&lt;&gt; "",VLOOKUP($J15,'Event Inputs'!$D$4:'Event Inputs'!$H$899,2,FALSE),"")</f>
        <v/>
      </c>
      <c r="M15" s="71" t="str">
        <f>IF(J15&lt;&gt; "",VLOOKUP($J15,'Event Inputs'!$D$4:'Event Inputs'!$H$899,5,FALSE),"")</f>
        <v/>
      </c>
      <c r="N15" s="93"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c r="D16" s="58"/>
      <c r="E16" s="65" t="str">
        <f>IF(C16&lt;&gt; "",VLOOKUP($C16,'Event Inputs'!$D$4:'Event Inputs'!$H$899,2,FALSE),"")</f>
        <v/>
      </c>
      <c r="F16" s="71" t="str">
        <f>IF(C16&lt;&gt; "",VLOOKUP($C16,'Event Inputs'!$D$4:'Event Inputs'!$H$899,5,FALSE),"")</f>
        <v/>
      </c>
      <c r="G16" s="65" t="str">
        <f>IF(C16&lt;&gt; "",VLOOKUP($C16,'Event Inputs'!$D$4:'Event Inputs'!$H$899,4,FALSE),"")</f>
        <v/>
      </c>
      <c r="H16" s="122">
        <f>IF(K16="",13,IF(K16=K15,H15,13))</f>
        <v>13</v>
      </c>
      <c r="I16" s="123"/>
      <c r="J16" s="58"/>
      <c r="K16" s="58"/>
      <c r="L16" s="93" t="str">
        <f>IF(J16&lt;&gt; "",VLOOKUP($J16,'Event Inputs'!$D$4:'Event Inputs'!$H$899,2,FALSE),"")</f>
        <v/>
      </c>
      <c r="M16" s="71" t="str">
        <f>IF(J16&lt;&gt; "",VLOOKUP($J16,'Event Inputs'!$D$4:'Event Inputs'!$H$899,5,FALSE),"")</f>
        <v/>
      </c>
      <c r="N16" s="93"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f>IF(K17="",14,IF(K17=K16,H16,14))</f>
        <v>14</v>
      </c>
      <c r="I17" s="123"/>
      <c r="J17" s="58"/>
      <c r="K17" s="58"/>
      <c r="L17" s="93" t="str">
        <f>IF(J17&lt;&gt; "",VLOOKUP($J17,'Event Inputs'!$D$4:'Event Inputs'!$H$899,2,FALSE),"")</f>
        <v/>
      </c>
      <c r="M17" s="71" t="str">
        <f>IF(J17&lt;&gt; "",VLOOKUP($J17,'Event Inputs'!$D$4:'Event Inputs'!$H$899,5,FALSE),"")</f>
        <v/>
      </c>
      <c r="N17" s="93"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c r="D18" s="58"/>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58"/>
      <c r="K18" s="58"/>
      <c r="L18" s="93" t="str">
        <f>IF(J18&lt;&gt; "",VLOOKUP($J18,'Event Inputs'!$D$4:'Event Inputs'!$H$899,2,FALSE),"")</f>
        <v/>
      </c>
      <c r="M18" s="71" t="str">
        <f>IF(J18&lt;&gt; "",VLOOKUP($J18,'Event Inputs'!$D$4:'Event Inputs'!$H$899,5,FALSE),"")</f>
        <v/>
      </c>
      <c r="N18" s="93"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8"/>
      <c r="E19" s="65" t="str">
        <f>IF(C19&lt;&gt; "",VLOOKUP($C19,'Event Inputs'!$D$4:'Event Inputs'!$H$899,2,FALSE),"")</f>
        <v/>
      </c>
      <c r="F19" s="71" t="str">
        <f>IF(C19&lt;&gt; "",VLOOKUP($C19,'Event Inputs'!$D$4:'Event Inputs'!$H$899,5,FALSE),"")</f>
        <v/>
      </c>
      <c r="G19" s="65" t="str">
        <f>IF(C19&lt;&gt; "",VLOOKUP($C19,'Event Inputs'!$D$4:'Event Inputs'!$H$899,4,FALSE),"")</f>
        <v/>
      </c>
      <c r="H19" s="122">
        <f>IF(K19="",16,IF(K19=K18,H18,16))</f>
        <v>16</v>
      </c>
      <c r="I19" s="123"/>
      <c r="J19" s="58"/>
      <c r="K19" s="58"/>
      <c r="L19" s="93" t="str">
        <f>IF(J19&lt;&gt; "",VLOOKUP($J19,'Event Inputs'!$D$4:'Event Inputs'!$H$899,2,FALSE),"")</f>
        <v/>
      </c>
      <c r="M19" s="71" t="str">
        <f>IF(J19&lt;&gt; "",VLOOKUP($J19,'Event Inputs'!$D$4:'Event Inputs'!$H$899,5,FALSE),"")</f>
        <v/>
      </c>
      <c r="N19" s="93"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5"/>
      <c r="C20" s="57"/>
      <c r="D20" s="57"/>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c r="K20" s="58"/>
      <c r="L20" s="93" t="str">
        <f>IF(J20&lt;&gt; "",VLOOKUP($J20,'Event Inputs'!$D$4:'Event Inputs'!$H$899,2,FALSE),"")</f>
        <v/>
      </c>
      <c r="M20" s="71" t="str">
        <f>IF(J20&lt;&gt; "",VLOOKUP($J20,'Event Inputs'!$D$4:'Event Inputs'!$H$899,5,FALSE),"")</f>
        <v/>
      </c>
      <c r="N20" s="93"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5"/>
      <c r="C21" s="57"/>
      <c r="D21" s="57"/>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8"/>
      <c r="L21" s="93" t="str">
        <f>IF(J21&lt;&gt; "",VLOOKUP($J21,'Event Inputs'!$D$4:'Event Inputs'!$H$899,2,FALSE),"")</f>
        <v/>
      </c>
      <c r="M21" s="71" t="str">
        <f>IF(J21&lt;&gt; "",VLOOKUP($J21,'Event Inputs'!$D$4:'Event Inputs'!$H$899,5,FALSE),"")</f>
        <v/>
      </c>
      <c r="N21" s="93"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100"/>
      <c r="C22" s="57"/>
      <c r="D22" s="57"/>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8"/>
      <c r="L22" s="93" t="str">
        <f>IF(J22&lt;&gt; "",VLOOKUP($J22,'Event Inputs'!$D$4:'Event Inputs'!$H$899,2,FALSE),"")</f>
        <v/>
      </c>
      <c r="M22" s="71" t="str">
        <f>IF(J22&lt;&gt; "",VLOOKUP($J22,'Event Inputs'!$D$4:'Event Inputs'!$H$899,5,FALSE),"")</f>
        <v/>
      </c>
      <c r="N22" s="93"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7"/>
      <c r="C23" s="57"/>
      <c r="D23" s="57"/>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8"/>
      <c r="L23" s="93" t="str">
        <f>IF(J23&lt;&gt; "",VLOOKUP($J23,'Event Inputs'!$D$4:'Event Inputs'!$H$899,2,FALSE),"")</f>
        <v/>
      </c>
      <c r="M23" s="71" t="str">
        <f>IF(J23&lt;&gt; "",VLOOKUP($J23,'Event Inputs'!$D$4:'Event Inputs'!$H$899,5,FALSE),"")</f>
        <v/>
      </c>
      <c r="N23" s="93"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7"/>
      <c r="C24" s="57"/>
      <c r="D24" s="57"/>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93" t="str">
        <f>IF(J24&lt;&gt; "",VLOOKUP($J24,'Event Inputs'!$D$4:'Event Inputs'!$H$899,2,FALSE),"")</f>
        <v/>
      </c>
      <c r="M24" s="71" t="str">
        <f>IF(J24&lt;&gt; "",VLOOKUP($J24,'Event Inputs'!$D$4:'Event Inputs'!$H$899,5,FALSE),"")</f>
        <v/>
      </c>
      <c r="N24" s="93"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7"/>
      <c r="C25" s="57"/>
      <c r="D25" s="57"/>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93" t="str">
        <f>IF(J25&lt;&gt; "",VLOOKUP($J25,'Event Inputs'!$D$4:'Event Inputs'!$H$899,2,FALSE),"")</f>
        <v/>
      </c>
      <c r="M25" s="71" t="str">
        <f>IF(J25&lt;&gt; "",VLOOKUP($J25,'Event Inputs'!$D$4:'Event Inputs'!$H$899,5,FALSE),"")</f>
        <v/>
      </c>
      <c r="N25" s="93"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7"/>
      <c r="C26" s="57"/>
      <c r="D26" s="57"/>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93" t="str">
        <f>IF(J26&lt;&gt; "",VLOOKUP($J26,'Event Inputs'!$D$4:'Event Inputs'!$H$899,2,FALSE),"")</f>
        <v/>
      </c>
      <c r="M26" s="71" t="str">
        <f>IF(J26&lt;&gt; "",VLOOKUP($J26,'Event Inputs'!$D$4:'Event Inputs'!$H$899,5,FALSE),"")</f>
        <v/>
      </c>
      <c r="N26" s="93"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7"/>
      <c r="C27" s="57"/>
      <c r="D27" s="57"/>
      <c r="E27" s="65" t="str">
        <f>IF(C27&lt;&gt; "",VLOOKUP($C27,'Event Inputs'!$D$4:'Event Inputs'!$H$899,2,FALSE),"")</f>
        <v/>
      </c>
      <c r="F27" s="71" t="str">
        <f>IF(C27&lt;&gt; "",VLOOKUP($C27,'Event Inputs'!$D$4:'Event Inputs'!$H$899,5,FALSE),"")</f>
        <v/>
      </c>
      <c r="G27" s="65" t="str">
        <f>IF(C27&lt;&gt; "",VLOOKUP($C27,'Event Inputs'!$D$4:'Event Inputs'!$H$899,4,FALSE),"")</f>
        <v/>
      </c>
      <c r="H27" s="57"/>
      <c r="I27" s="58"/>
      <c r="J27" s="57"/>
      <c r="K27" s="57"/>
      <c r="L27" s="93" t="str">
        <f>IF(J27&lt;&gt; "",VLOOKUP($J27,'Event Inputs'!$D$4:'Event Inputs'!$H$899,2,FALSE),"")</f>
        <v/>
      </c>
      <c r="M27" s="71" t="str">
        <f>IF(J27&lt;&gt; "",VLOOKUP($J27,'Event Inputs'!$D$4:'Event Inputs'!$H$899,5,FALSE),"")</f>
        <v/>
      </c>
      <c r="N27" s="93"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7"/>
      <c r="C28" s="57"/>
      <c r="D28" s="57"/>
      <c r="E28" s="65" t="str">
        <f>IF(C28&lt;&gt; "",VLOOKUP($C28,'Event Inputs'!$D$4:'Event Inputs'!$H$899,2,FALSE),"")</f>
        <v/>
      </c>
      <c r="F28" s="71" t="str">
        <f>IF(C28&lt;&gt; "",VLOOKUP($C28,'Event Inputs'!$D$4:'Event Inputs'!$H$899,5,FALSE),"")</f>
        <v/>
      </c>
      <c r="G28" s="65" t="str">
        <f>IF(C28&lt;&gt; "",VLOOKUP($C28,'Event Inputs'!$D$4:'Event Inputs'!$H$899,4,FALSE),"")</f>
        <v/>
      </c>
      <c r="H28" s="57"/>
      <c r="I28" s="58"/>
      <c r="J28" s="57"/>
      <c r="K28" s="57"/>
      <c r="L28" s="93" t="str">
        <f>IF(J28&lt;&gt; "",VLOOKUP($J28,'Event Inputs'!$D$4:'Event Inputs'!$H$899,2,FALSE),"")</f>
        <v/>
      </c>
      <c r="M28" s="71" t="str">
        <f>IF(J28&lt;&gt; "",VLOOKUP($J28,'Event Inputs'!$D$4:'Event Inputs'!$H$899,5,FALSE),"")</f>
        <v/>
      </c>
      <c r="N28" s="93"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7"/>
      <c r="C29" s="57"/>
      <c r="D29" s="57"/>
      <c r="E29" s="65" t="str">
        <f>IF(C29&lt;&gt; "",VLOOKUP($C29,'Event Inputs'!$D$4:'Event Inputs'!$H$899,2,FALSE),"")</f>
        <v/>
      </c>
      <c r="F29" s="71" t="str">
        <f>IF(C29&lt;&gt; "",VLOOKUP($C29,'Event Inputs'!$D$4:'Event Inputs'!$H$899,5,FALSE),"")</f>
        <v/>
      </c>
      <c r="G29" s="65" t="str">
        <f>IF(C29&lt;&gt; "",VLOOKUP($C29,'Event Inputs'!$D$4:'Event Inputs'!$H$899,4,FALSE),"")</f>
        <v/>
      </c>
      <c r="H29" s="57"/>
      <c r="I29" s="58"/>
      <c r="J29" s="57"/>
      <c r="K29" s="57"/>
      <c r="L29" s="93" t="str">
        <f>IF(J29&lt;&gt; "",VLOOKUP($J29,'Event Inputs'!$D$4:'Event Inputs'!$H$899,2,FALSE),"")</f>
        <v/>
      </c>
      <c r="M29" s="71" t="str">
        <f>IF(J29&lt;&gt; "",VLOOKUP($J29,'Event Inputs'!$D$4:'Event Inputs'!$H$899,5,FALSE),"")</f>
        <v/>
      </c>
      <c r="N29" s="93"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7"/>
      <c r="C30" s="57"/>
      <c r="D30" s="57"/>
      <c r="E30" s="65" t="str">
        <f>IF(C30&lt;&gt; "",VLOOKUP($C30,'Event Inputs'!$D$4:'Event Inputs'!$H$899,2,FALSE),"")</f>
        <v/>
      </c>
      <c r="F30" s="71" t="str">
        <f>IF(C30&lt;&gt; "",VLOOKUP($C30,'Event Inputs'!$D$4:'Event Inputs'!$H$899,5,FALSE),"")</f>
        <v/>
      </c>
      <c r="G30" s="65" t="str">
        <f>IF(C30&lt;&gt; "",VLOOKUP($C30,'Event Inputs'!$D$4:'Event Inputs'!$H$899,4,FALSE),"")</f>
        <v/>
      </c>
      <c r="H30" s="57"/>
      <c r="I30" s="58"/>
      <c r="J30" s="57"/>
      <c r="K30" s="57"/>
      <c r="L30" s="93" t="str">
        <f>IF(J30&lt;&gt; "",VLOOKUP($J30,'Event Inputs'!$D$4:'Event Inputs'!$H$899,2,FALSE),"")</f>
        <v/>
      </c>
      <c r="M30" s="71" t="str">
        <f>IF(J30&lt;&gt; "",VLOOKUP($J30,'Event Inputs'!$D$4:'Event Inputs'!$H$899,5,FALSE),"")</f>
        <v/>
      </c>
      <c r="N30" s="93"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7"/>
      <c r="C31" s="57"/>
      <c r="D31" s="57"/>
      <c r="E31" s="65" t="str">
        <f>IF(C31&lt;&gt; "",VLOOKUP($C31,'Event Inputs'!$D$4:'Event Inputs'!$H$899,2,FALSE),"")</f>
        <v/>
      </c>
      <c r="F31" s="71" t="str">
        <f>IF(C31&lt;&gt; "",VLOOKUP($C31,'Event Inputs'!$D$4:'Event Inputs'!$H$899,5,FALSE),"")</f>
        <v/>
      </c>
      <c r="G31" s="65" t="str">
        <f>IF(C31&lt;&gt; "",VLOOKUP($C31,'Event Inputs'!$D$4:'Event Inputs'!$H$899,4,FALSE),"")</f>
        <v/>
      </c>
      <c r="H31" s="57"/>
      <c r="I31" s="58"/>
      <c r="J31" s="57"/>
      <c r="K31" s="57"/>
      <c r="L31" s="93" t="str">
        <f>IF(J31&lt;&gt; "",VLOOKUP($J31,'Event Inputs'!$D$4:'Event Inputs'!$H$899,2,FALSE),"")</f>
        <v/>
      </c>
      <c r="M31" s="71" t="str">
        <f>IF(J31&lt;&gt; "",VLOOKUP($J31,'Event Inputs'!$D$4:'Event Inputs'!$H$899,5,FALSE),"")</f>
        <v/>
      </c>
      <c r="N31" s="93"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7"/>
      <c r="C32" s="57"/>
      <c r="D32" s="57"/>
      <c r="E32" s="65" t="str">
        <f>IF(C32&lt;&gt; "",VLOOKUP($C32,'Event Inputs'!$D$4:'Event Inputs'!$H$899,2,FALSE),"")</f>
        <v/>
      </c>
      <c r="F32" s="71" t="str">
        <f>IF(C32&lt;&gt; "",VLOOKUP($C32,'Event Inputs'!$D$4:'Event Inputs'!$H$899,5,FALSE),"")</f>
        <v/>
      </c>
      <c r="G32" s="65" t="str">
        <f>IF(C32&lt;&gt; "",VLOOKUP($C32,'Event Inputs'!$D$4:'Event Inputs'!$H$899,4,FALSE),"")</f>
        <v/>
      </c>
      <c r="H32" s="57"/>
      <c r="I32" s="58"/>
      <c r="J32" s="57"/>
      <c r="K32" s="57"/>
      <c r="L32" s="93" t="str">
        <f>IF(J32&lt;&gt; "",VLOOKUP($J32,'Event Inputs'!$D$4:'Event Inputs'!$H$899,2,FALSE),"")</f>
        <v/>
      </c>
      <c r="M32" s="71" t="str">
        <f>IF(J32&lt;&gt; "",VLOOKUP($J32,'Event Inputs'!$D$4:'Event Inputs'!$H$899,5,FALSE),"")</f>
        <v/>
      </c>
      <c r="N32" s="93"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7"/>
      <c r="C33" s="57"/>
      <c r="D33" s="57"/>
      <c r="E33" s="65" t="str">
        <f>IF(C33&lt;&gt; "",VLOOKUP($C33,'Event Inputs'!$D$4:'Event Inputs'!$H$899,2,FALSE),"")</f>
        <v/>
      </c>
      <c r="F33" s="71" t="str">
        <f>IF(C33&lt;&gt; "",VLOOKUP($C33,'Event Inputs'!$D$4:'Event Inputs'!$H$899,5,FALSE),"")</f>
        <v/>
      </c>
      <c r="G33" s="65" t="str">
        <f>IF(C33&lt;&gt; "",VLOOKUP($C33,'Event Inputs'!$D$4:'Event Inputs'!$H$899,4,FALSE),"")</f>
        <v/>
      </c>
      <c r="H33" s="57"/>
      <c r="I33" s="58"/>
      <c r="J33" s="57"/>
      <c r="K33" s="57"/>
      <c r="L33" s="93" t="str">
        <f>IF(J33&lt;&gt; "",VLOOKUP($J33,'Event Inputs'!$D$4:'Event Inputs'!$H$899,2,FALSE),"")</f>
        <v/>
      </c>
      <c r="M33" s="71" t="str">
        <f>IF(J33&lt;&gt; "",VLOOKUP($J33,'Event Inputs'!$D$4:'Event Inputs'!$H$899,5,FALSE),"")</f>
        <v/>
      </c>
      <c r="N33" s="93"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7"/>
      <c r="C34" s="57"/>
      <c r="D34" s="57"/>
      <c r="E34" s="65" t="str">
        <f>IF(C34&lt;&gt; "",VLOOKUP($C34,'Event Inputs'!$D$4:'Event Inputs'!$H$899,2,FALSE),"")</f>
        <v/>
      </c>
      <c r="F34" s="71" t="str">
        <f>IF(C34&lt;&gt; "",VLOOKUP($C34,'Event Inputs'!$D$4:'Event Inputs'!$H$899,5,FALSE),"")</f>
        <v/>
      </c>
      <c r="G34" s="65" t="str">
        <f>IF(C34&lt;&gt; "",VLOOKUP($C34,'Event Inputs'!$D$4:'Event Inputs'!$H$899,4,FALSE),"")</f>
        <v/>
      </c>
      <c r="H34" s="57"/>
      <c r="I34" s="58"/>
      <c r="J34" s="57"/>
      <c r="K34" s="57"/>
      <c r="L34" s="93" t="str">
        <f>IF(J34&lt;&gt; "",VLOOKUP($J34,'Event Inputs'!$D$4:'Event Inputs'!$H$899,2,FALSE),"")</f>
        <v/>
      </c>
      <c r="M34" s="71" t="str">
        <f>IF(J34&lt;&gt; "",VLOOKUP($J34,'Event Inputs'!$D$4:'Event Inputs'!$H$899,5,FALSE),"")</f>
        <v/>
      </c>
      <c r="N34" s="93"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7"/>
      <c r="C35" s="57"/>
      <c r="D35" s="57"/>
      <c r="E35" s="65" t="str">
        <f>IF(C35&lt;&gt; "",VLOOKUP($C35,'Event Inputs'!$D$4:'Event Inputs'!$H$899,2,FALSE),"")</f>
        <v/>
      </c>
      <c r="F35" s="71" t="str">
        <f>IF(C35&lt;&gt; "",VLOOKUP($C35,'Event Inputs'!$D$4:'Event Inputs'!$H$899,5,FALSE),"")</f>
        <v/>
      </c>
      <c r="G35" s="65" t="str">
        <f>IF(C35&lt;&gt; "",VLOOKUP($C35,'Event Inputs'!$D$4:'Event Inputs'!$H$899,4,FALSE),"")</f>
        <v/>
      </c>
      <c r="H35" s="57"/>
      <c r="I35" s="58"/>
      <c r="J35" s="57"/>
      <c r="K35" s="57"/>
      <c r="L35" s="93" t="str">
        <f>IF(J35&lt;&gt; "",VLOOKUP($J35,'Event Inputs'!$D$4:'Event Inputs'!$H$899,2,FALSE),"")</f>
        <v/>
      </c>
      <c r="M35" s="71" t="str">
        <f>IF(J35&lt;&gt; "",VLOOKUP($J35,'Event Inputs'!$D$4:'Event Inputs'!$H$899,5,FALSE),"")</f>
        <v/>
      </c>
      <c r="N35" s="93"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7"/>
      <c r="C36" s="57"/>
      <c r="D36" s="57"/>
      <c r="E36" s="65" t="str">
        <f>IF(C36&lt;&gt; "",VLOOKUP($C36,'Event Inputs'!$D$4:'Event Inputs'!$H$899,2,FALSE),"")</f>
        <v/>
      </c>
      <c r="F36" s="71" t="str">
        <f>IF(C36&lt;&gt; "",VLOOKUP($C36,'Event Inputs'!$D$4:'Event Inputs'!$H$899,5,FALSE),"")</f>
        <v/>
      </c>
      <c r="G36" s="65" t="str">
        <f>IF(C36&lt;&gt; "",VLOOKUP($C36,'Event Inputs'!$D$4:'Event Inputs'!$H$899,4,FALSE),"")</f>
        <v/>
      </c>
      <c r="H36" s="57"/>
      <c r="I36" s="58"/>
      <c r="J36" s="57"/>
      <c r="K36" s="57"/>
      <c r="L36" s="93" t="str">
        <f>IF(J36&lt;&gt; "",VLOOKUP($J36,'Event Inputs'!$D$4:'Event Inputs'!$H$899,2,FALSE),"")</f>
        <v/>
      </c>
      <c r="M36" s="71" t="str">
        <f>IF(J36&lt;&gt; "",VLOOKUP($J36,'Event Inputs'!$D$4:'Event Inputs'!$H$899,5,FALSE),"")</f>
        <v/>
      </c>
      <c r="N36" s="93"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7"/>
      <c r="C37" s="57"/>
      <c r="D37" s="57"/>
      <c r="E37" s="65" t="str">
        <f>IF(C37&lt;&gt; "",VLOOKUP($C37,'Event Inputs'!$D$4:'Event Inputs'!$H$899,2,FALSE),"")</f>
        <v/>
      </c>
      <c r="F37" s="71" t="str">
        <f>IF(C37&lt;&gt; "",VLOOKUP($C37,'Event Inputs'!$D$4:'Event Inputs'!$H$899,5,FALSE),"")</f>
        <v/>
      </c>
      <c r="G37" s="65" t="str">
        <f>IF(C37&lt;&gt; "",VLOOKUP($C37,'Event Inputs'!$D$4:'Event Inputs'!$H$899,4,FALSE),"")</f>
        <v/>
      </c>
      <c r="H37" s="57"/>
      <c r="I37" s="58"/>
      <c r="J37" s="57"/>
      <c r="K37" s="57"/>
      <c r="L37" s="93" t="str">
        <f>IF(J37&lt;&gt; "",VLOOKUP($J37,'Event Inputs'!$D$4:'Event Inputs'!$H$899,2,FALSE),"")</f>
        <v/>
      </c>
      <c r="M37" s="71" t="str">
        <f>IF(J37&lt;&gt; "",VLOOKUP($J37,'Event Inputs'!$D$4:'Event Inputs'!$H$899,5,FALSE),"")</f>
        <v/>
      </c>
      <c r="N37" s="93"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7"/>
      <c r="C38" s="57"/>
      <c r="D38" s="57"/>
      <c r="E38" s="65" t="str">
        <f>IF(C38&lt;&gt; "",VLOOKUP($C38,'Event Inputs'!$D$4:'Event Inputs'!$H$899,2,FALSE),"")</f>
        <v/>
      </c>
      <c r="F38" s="71" t="str">
        <f>IF(C38&lt;&gt; "",VLOOKUP($C38,'Event Inputs'!$D$4:'Event Inputs'!$H$899,5,FALSE),"")</f>
        <v/>
      </c>
      <c r="G38" s="65" t="str">
        <f>IF(C38&lt;&gt; "",VLOOKUP($C38,'Event Inputs'!$D$4:'Event Inputs'!$H$899,4,FALSE),"")</f>
        <v/>
      </c>
      <c r="H38" s="57"/>
      <c r="I38" s="58"/>
      <c r="J38" s="57"/>
      <c r="K38" s="57"/>
      <c r="L38" s="93" t="str">
        <f>IF(J38&lt;&gt; "",VLOOKUP($J38,'Event Inputs'!$D$4:'Event Inputs'!$H$899,2,FALSE),"")</f>
        <v/>
      </c>
      <c r="M38" s="71" t="str">
        <f>IF(J38&lt;&gt; "",VLOOKUP($J38,'Event Inputs'!$D$4:'Event Inputs'!$H$899,5,FALSE),"")</f>
        <v/>
      </c>
      <c r="N38" s="93"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7"/>
      <c r="C39" s="57"/>
      <c r="D39" s="57"/>
      <c r="E39" s="65" t="str">
        <f>IF(C39&lt;&gt; "",VLOOKUP($C39,'Event Inputs'!$D$4:'Event Inputs'!$H$899,2,FALSE),"")</f>
        <v/>
      </c>
      <c r="F39" s="71" t="str">
        <f>IF(C39&lt;&gt; "",VLOOKUP($C39,'Event Inputs'!$D$4:'Event Inputs'!$H$899,5,FALSE),"")</f>
        <v/>
      </c>
      <c r="G39" s="65" t="str">
        <f>IF(C39&lt;&gt; "",VLOOKUP($C39,'Event Inputs'!$D$4:'Event Inputs'!$H$899,4,FALSE),"")</f>
        <v/>
      </c>
      <c r="H39" s="57"/>
      <c r="I39" s="58"/>
      <c r="J39" s="57"/>
      <c r="K39" s="57"/>
      <c r="L39" s="93" t="str">
        <f>IF(J39&lt;&gt; "",VLOOKUP($J39,'Event Inputs'!$D$4:'Event Inputs'!$H$899,2,FALSE),"")</f>
        <v/>
      </c>
      <c r="M39" s="71" t="str">
        <f>IF(J39&lt;&gt; "",VLOOKUP($J39,'Event Inputs'!$D$4:'Event Inputs'!$H$899,5,FALSE),"")</f>
        <v/>
      </c>
      <c r="N39" s="93"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7"/>
      <c r="C40" s="57"/>
      <c r="D40" s="57"/>
      <c r="E40" s="65" t="str">
        <f>IF(C40&lt;&gt; "",VLOOKUP($C40,'Event Inputs'!$D$4:'Event Inputs'!$H$899,2,FALSE),"")</f>
        <v/>
      </c>
      <c r="F40" s="71" t="str">
        <f>IF(C40&lt;&gt; "",VLOOKUP($C40,'Event Inputs'!$D$4:'Event Inputs'!$H$899,5,FALSE),"")</f>
        <v/>
      </c>
      <c r="G40" s="65" t="str">
        <f>IF(C40&lt;&gt; "",VLOOKUP($C40,'Event Inputs'!$D$4:'Event Inputs'!$H$899,4,FALSE),"")</f>
        <v/>
      </c>
      <c r="H40" s="57"/>
      <c r="I40" s="58"/>
      <c r="J40" s="57"/>
      <c r="K40" s="57"/>
      <c r="L40" s="93" t="str">
        <f>IF(J40&lt;&gt; "",VLOOKUP($J40,'Event Inputs'!$D$4:'Event Inputs'!$H$899,2,FALSE),"")</f>
        <v/>
      </c>
      <c r="M40" s="71" t="str">
        <f>IF(J40&lt;&gt; "",VLOOKUP($J40,'Event Inputs'!$D$4:'Event Inputs'!$H$899,5,FALSE),"")</f>
        <v/>
      </c>
      <c r="N40" s="93"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7"/>
      <c r="C41" s="57"/>
      <c r="D41" s="57"/>
      <c r="E41" s="65" t="str">
        <f>IF(C41&lt;&gt; "",VLOOKUP($C41,'Event Inputs'!$D$4:'Event Inputs'!$H$899,2,FALSE),"")</f>
        <v/>
      </c>
      <c r="F41" s="71" t="str">
        <f>IF(C41&lt;&gt; "",VLOOKUP($C41,'Event Inputs'!$D$4:'Event Inputs'!$H$899,5,FALSE),"")</f>
        <v/>
      </c>
      <c r="G41" s="65" t="str">
        <f>IF(C41&lt;&gt; "",VLOOKUP($C41,'Event Inputs'!$D$4:'Event Inputs'!$H$899,4,FALSE),"")</f>
        <v/>
      </c>
      <c r="H41" s="57"/>
      <c r="I41" s="58"/>
      <c r="J41" s="57"/>
      <c r="K41" s="57"/>
      <c r="L41" s="93" t="str">
        <f>IF(J41&lt;&gt; "",VLOOKUP($J41,'Event Inputs'!$D$4:'Event Inputs'!$H$899,2,FALSE),"")</f>
        <v/>
      </c>
      <c r="M41" s="71" t="str">
        <f>IF(J41&lt;&gt; "",VLOOKUP($J41,'Event Inputs'!$D$4:'Event Inputs'!$H$899,5,FALSE),"")</f>
        <v/>
      </c>
      <c r="N41" s="93"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7"/>
      <c r="C42" s="57"/>
      <c r="D42" s="57"/>
      <c r="E42" s="65" t="str">
        <f>IF(C42&lt;&gt; "",VLOOKUP($C42,'Event Inputs'!$D$4:'Event Inputs'!$H$899,2,FALSE),"")</f>
        <v/>
      </c>
      <c r="F42" s="71" t="str">
        <f>IF(C42&lt;&gt; "",VLOOKUP($C42,'Event Inputs'!$D$4:'Event Inputs'!$H$899,5,FALSE),"")</f>
        <v/>
      </c>
      <c r="G42" s="65" t="str">
        <f>IF(C42&lt;&gt; "",VLOOKUP($C42,'Event Inputs'!$D$4:'Event Inputs'!$H$899,4,FALSE),"")</f>
        <v/>
      </c>
      <c r="H42" s="57"/>
      <c r="I42" s="58"/>
      <c r="J42" s="57"/>
      <c r="K42" s="57"/>
      <c r="L42" s="93" t="str">
        <f>IF(J42&lt;&gt; "",VLOOKUP($J42,'Event Inputs'!$D$4:'Event Inputs'!$H$899,2,FALSE),"")</f>
        <v/>
      </c>
      <c r="M42" s="71" t="str">
        <f>IF(J42&lt;&gt; "",VLOOKUP($J42,'Event Inputs'!$D$4:'Event Inputs'!$H$899,5,FALSE),"")</f>
        <v/>
      </c>
      <c r="N42" s="93"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7"/>
      <c r="C43" s="57"/>
      <c r="D43" s="57"/>
      <c r="E43" s="65" t="str">
        <f>IF(C43&lt;&gt; "",VLOOKUP($C43,'Event Inputs'!$D$4:'Event Inputs'!$H$899,2,FALSE),"")</f>
        <v/>
      </c>
      <c r="F43" s="71" t="str">
        <f>IF(C43&lt;&gt; "",VLOOKUP($C43,'Event Inputs'!$D$4:'Event Inputs'!$H$899,5,FALSE),"")</f>
        <v/>
      </c>
      <c r="G43" s="65" t="str">
        <f>IF(C43&lt;&gt; "",VLOOKUP($C43,'Event Inputs'!$D$4:'Event Inputs'!$H$899,4,FALSE),"")</f>
        <v/>
      </c>
      <c r="H43" s="57"/>
      <c r="I43" s="58"/>
      <c r="J43" s="57"/>
      <c r="K43" s="57"/>
      <c r="L43" s="93" t="str">
        <f>IF(J43&lt;&gt; "",VLOOKUP($J43,'Event Inputs'!$D$4:'Event Inputs'!$H$899,2,FALSE),"")</f>
        <v/>
      </c>
      <c r="M43" s="71" t="str">
        <f>IF(J43&lt;&gt; "",VLOOKUP($J43,'Event Inputs'!$D$4:'Event Inputs'!$H$899,5,FALSE),"")</f>
        <v/>
      </c>
      <c r="N43" s="93"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7"/>
      <c r="C44" s="57"/>
      <c r="D44" s="57"/>
      <c r="E44" s="65" t="str">
        <f>IF(C44&lt;&gt; "",VLOOKUP($C44,'Event Inputs'!$D$4:'Event Inputs'!$H$899,2,FALSE),"")</f>
        <v/>
      </c>
      <c r="F44" s="71" t="str">
        <f>IF(C44&lt;&gt; "",VLOOKUP($C44,'Event Inputs'!$D$4:'Event Inputs'!$H$899,5,FALSE),"")</f>
        <v/>
      </c>
      <c r="G44" s="65" t="str">
        <f>IF(C44&lt;&gt; "",VLOOKUP($C44,'Event Inputs'!$D$4:'Event Inputs'!$H$899,4,FALSE),"")</f>
        <v/>
      </c>
      <c r="H44" s="57"/>
      <c r="I44" s="58"/>
      <c r="J44" s="57"/>
      <c r="K44" s="57"/>
      <c r="L44" s="93" t="str">
        <f>IF(J44&lt;&gt; "",VLOOKUP($J44,'Event Inputs'!$D$4:'Event Inputs'!$H$899,2,FALSE),"")</f>
        <v/>
      </c>
      <c r="M44" s="71" t="str">
        <f>IF(J44&lt;&gt; "",VLOOKUP($J44,'Event Inputs'!$D$4:'Event Inputs'!$H$899,5,FALSE),"")</f>
        <v/>
      </c>
      <c r="N44" s="93"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93" t="str">
        <f>IF(J45&lt;&gt; "",VLOOKUP($J45,'Event Inputs'!$D$4:'Event Inputs'!$H$899,2,FALSE),"")</f>
        <v/>
      </c>
      <c r="M45" s="71" t="str">
        <f>IF(K45&lt;&gt; "",VLOOKUP($J45,'Event Inputs'!$D$4:'Event Inputs'!$H$899,5,FALSE),"")</f>
        <v/>
      </c>
      <c r="N45" s="93"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93" t="str">
        <f>IF(J46&lt;&gt; "",VLOOKUP($J46,'Event Inputs'!$D$4:'Event Inputs'!$H$899,2,FALSE),"")</f>
        <v/>
      </c>
      <c r="M46" s="71" t="str">
        <f>IF(K46&lt;&gt; "",VLOOKUP($J46,'Event Inputs'!$D$4:'Event Inputs'!$H$899,5,FALSE),"")</f>
        <v/>
      </c>
      <c r="N46" s="93"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93" t="str">
        <f>IF(J47&lt;&gt; "",VLOOKUP($J47,'Event Inputs'!$D$4:'Event Inputs'!$H$899,2,FALSE),"")</f>
        <v/>
      </c>
      <c r="M47" s="71" t="str">
        <f>IF(K47&lt;&gt; "",VLOOKUP($J47,'Event Inputs'!$D$4:'Event Inputs'!$H$899,5,FALSE),"")</f>
        <v/>
      </c>
      <c r="N47" s="93"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93" t="str">
        <f>IF(J48&lt;&gt; "",VLOOKUP($J48,'Event Inputs'!$D$4:'Event Inputs'!$H$899,2,FALSE),"")</f>
        <v/>
      </c>
      <c r="M48" s="71" t="str">
        <f>IF(K48&lt;&gt; "",VLOOKUP($J48,'Event Inputs'!$D$4:'Event Inputs'!$H$899,5,FALSE),"")</f>
        <v/>
      </c>
      <c r="N48" s="93"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93" t="str">
        <f>IF(J49&lt;&gt; "",VLOOKUP($J49,'Event Inputs'!$D$4:'Event Inputs'!$H$899,2,FALSE),"")</f>
        <v/>
      </c>
      <c r="M49" s="71" t="str">
        <f>IF(K49&lt;&gt; "",VLOOKUP($J49,'Event Inputs'!$D$4:'Event Inputs'!$H$899,5,FALSE),"")</f>
        <v/>
      </c>
      <c r="N49" s="93"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93" t="str">
        <f>IF(J50&lt;&gt; "",VLOOKUP($J50,'Event Inputs'!$D$4:'Event Inputs'!$H$899,2,FALSE),"")</f>
        <v/>
      </c>
      <c r="M50" s="71" t="str">
        <f>IF(K50&lt;&gt; "",VLOOKUP($J50,'Event Inputs'!$D$4:'Event Inputs'!$H$899,5,FALSE),"")</f>
        <v/>
      </c>
      <c r="N50" s="93"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93" t="str">
        <f>IF(J51&lt;&gt; "",VLOOKUP($J51,'Event Inputs'!$D$4:'Event Inputs'!$H$899,2,FALSE),"")</f>
        <v/>
      </c>
      <c r="M51" s="71" t="str">
        <f>IF(K51&lt;&gt; "",VLOOKUP($J51,'Event Inputs'!$D$4:'Event Inputs'!$H$899,5,FALSE),"")</f>
        <v/>
      </c>
      <c r="N51" s="93"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93" t="str">
        <f>IF(J52&lt;&gt; "",VLOOKUP($J52,'Event Inputs'!$D$4:'Event Inputs'!$H$899,2,FALSE),"")</f>
        <v/>
      </c>
      <c r="M52" s="71" t="str">
        <f>IF(K52&lt;&gt; "",VLOOKUP($J52,'Event Inputs'!$D$4:'Event Inputs'!$H$899,5,FALSE),"")</f>
        <v/>
      </c>
      <c r="N52" s="93"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93" t="str">
        <f>IF(J53&lt;&gt; "",VLOOKUP($J53,'Event Inputs'!$D$4:'Event Inputs'!$H$899,2,FALSE),"")</f>
        <v/>
      </c>
      <c r="M53" s="71" t="str">
        <f>IF(K53&lt;&gt; "",VLOOKUP($J53,'Event Inputs'!$D$4:'Event Inputs'!$H$899,5,FALSE),"")</f>
        <v/>
      </c>
      <c r="N53" s="93"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93" t="str">
        <f>IF(J54&lt;&gt; "",VLOOKUP($J54,'Event Inputs'!$D$4:'Event Inputs'!$H$899,2,FALSE),"")</f>
        <v/>
      </c>
      <c r="M54" s="71" t="str">
        <f>IF(K54&lt;&gt; "",VLOOKUP($J54,'Event Inputs'!$D$4:'Event Inputs'!$H$899,5,FALSE),"")</f>
        <v/>
      </c>
      <c r="N54" s="93"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93" t="str">
        <f>IF(J55&lt;&gt; "",VLOOKUP($J55,'Event Inputs'!$D$4:'Event Inputs'!$H$899,2,FALSE),"")</f>
        <v/>
      </c>
      <c r="M55" s="71" t="str">
        <f>IF(K55&lt;&gt; "",VLOOKUP($J55,'Event Inputs'!$D$4:'Event Inputs'!$H$899,5,FALSE),"")</f>
        <v/>
      </c>
      <c r="N55" s="93"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93" t="str">
        <f>IF(J56&lt;&gt; "",VLOOKUP($J56,'Event Inputs'!$D$4:'Event Inputs'!$H$899,2,FALSE),"")</f>
        <v/>
      </c>
      <c r="M56" s="71" t="str">
        <f>IF(K56&lt;&gt; "",VLOOKUP($J56,'Event Inputs'!$D$4:'Event Inputs'!$H$899,5,FALSE),"")</f>
        <v/>
      </c>
      <c r="N56" s="93"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93" t="str">
        <f>IF(J57&lt;&gt; "",VLOOKUP($J57,'Event Inputs'!$D$4:'Event Inputs'!$H$899,2,FALSE),"")</f>
        <v/>
      </c>
      <c r="M57" s="71" t="str">
        <f>IF(K57&lt;&gt; "",VLOOKUP($J57,'Event Inputs'!$D$4:'Event Inputs'!$H$899,5,FALSE),"")</f>
        <v/>
      </c>
      <c r="N57" s="93"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93" t="str">
        <f>IF(J58&lt;&gt; "",VLOOKUP($J58,'Event Inputs'!$D$4:'Event Inputs'!$H$899,2,FALSE),"")</f>
        <v/>
      </c>
      <c r="M58" s="71" t="str">
        <f>IF(K58&lt;&gt; "",VLOOKUP($J58,'Event Inputs'!$D$4:'Event Inputs'!$H$899,5,FALSE),"")</f>
        <v/>
      </c>
      <c r="N58" s="93"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93" t="str">
        <f>IF(J59&lt;&gt; "",VLOOKUP($J59,'Event Inputs'!$D$4:'Event Inputs'!$H$899,2,FALSE),"")</f>
        <v/>
      </c>
      <c r="M59" s="71" t="str">
        <f>IF(K59&lt;&gt; "",VLOOKUP($J59,'Event Inputs'!$D$4:'Event Inputs'!$H$899,5,FALSE),"")</f>
        <v/>
      </c>
      <c r="N59" s="93"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93" t="str">
        <f>IF(J60&lt;&gt; "",VLOOKUP($J60,'Event Inputs'!$D$4:'Event Inputs'!$H$899,2,FALSE),"")</f>
        <v/>
      </c>
      <c r="M60" s="71" t="str">
        <f>IF(K60&lt;&gt; "",VLOOKUP($J60,'Event Inputs'!$D$4:'Event Inputs'!$H$899,5,FALSE),"")</f>
        <v/>
      </c>
      <c r="N60" s="93"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93" t="str">
        <f>IF(J61&lt;&gt; "",VLOOKUP($J61,'Event Inputs'!$D$4:'Event Inputs'!$H$899,2,FALSE),"")</f>
        <v/>
      </c>
      <c r="M61" s="71" t="str">
        <f>IF(K61&lt;&gt; "",VLOOKUP($J61,'Event Inputs'!$D$4:'Event Inputs'!$H$899,5,FALSE),"")</f>
        <v/>
      </c>
      <c r="N61" s="93"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93" t="str">
        <f>IF(J62&lt;&gt; "",VLOOKUP($J62,'Event Inputs'!$D$4:'Event Inputs'!$H$899,2,FALSE),"")</f>
        <v/>
      </c>
      <c r="M62" s="71" t="str">
        <f>IF(K62&lt;&gt; "",VLOOKUP($J62,'Event Inputs'!$D$4:'Event Inputs'!$H$899,5,FALSE),"")</f>
        <v/>
      </c>
      <c r="N62" s="93"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93" t="str">
        <f>IF(J63&lt;&gt; "",VLOOKUP($J63,'Event Inputs'!$D$4:'Event Inputs'!$H$899,2,FALSE),"")</f>
        <v/>
      </c>
      <c r="M63" s="71" t="str">
        <f>IF(K63&lt;&gt; "",VLOOKUP($J63,'Event Inputs'!$D$4:'Event Inputs'!$H$899,5,FALSE),"")</f>
        <v/>
      </c>
      <c r="N63" s="93"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93" t="str">
        <f>IF(J64&lt;&gt; "",VLOOKUP($J64,'Event Inputs'!$D$4:'Event Inputs'!$H$899,2,FALSE),"")</f>
        <v/>
      </c>
      <c r="M64" s="71" t="str">
        <f>IF(K64&lt;&gt; "",VLOOKUP($J64,'Event Inputs'!$D$4:'Event Inputs'!$H$899,5,FALSE),"")</f>
        <v/>
      </c>
      <c r="N64" s="93"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93" t="str">
        <f>IF(J65&lt;&gt; "",VLOOKUP($J65,'Event Inputs'!$D$4:'Event Inputs'!$H$899,2,FALSE),"")</f>
        <v/>
      </c>
      <c r="M65" s="71" t="str">
        <f>IF(K65&lt;&gt; "",VLOOKUP($J65,'Event Inputs'!$D$4:'Event Inputs'!$H$899,5,FALSE),"")</f>
        <v/>
      </c>
      <c r="N65" s="93"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93" t="str">
        <f>IF(J66&lt;&gt; "",VLOOKUP($J66,'Event Inputs'!$D$4:'Event Inputs'!$H$899,2,FALSE),"")</f>
        <v/>
      </c>
      <c r="M66" s="71" t="str">
        <f>IF(K66&lt;&gt; "",VLOOKUP($J66,'Event Inputs'!$D$4:'Event Inputs'!$H$899,5,FALSE),"")</f>
        <v/>
      </c>
      <c r="N66" s="93"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93" t="str">
        <f>IF(J67&lt;&gt; "",VLOOKUP($J67,'Event Inputs'!$D$4:'Event Inputs'!$H$899,2,FALSE),"")</f>
        <v/>
      </c>
      <c r="M67" s="71" t="str">
        <f>IF(K67&lt;&gt; "",VLOOKUP($J67,'Event Inputs'!$D$4:'Event Inputs'!$H$899,5,FALSE),"")</f>
        <v/>
      </c>
      <c r="N67" s="93"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93" t="str">
        <f>IF(J68&lt;&gt; "",VLOOKUP($J68,'Event Inputs'!$D$4:'Event Inputs'!$H$899,2,FALSE),"")</f>
        <v/>
      </c>
      <c r="M68" s="71" t="str">
        <f>IF(K68&lt;&gt; "",VLOOKUP($J68,'Event Inputs'!$D$4:'Event Inputs'!$H$899,5,FALSE),"")</f>
        <v/>
      </c>
      <c r="N68" s="93"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93" t="str">
        <f>IF(J69&lt;&gt; "",VLOOKUP($J69,'Event Inputs'!$D$4:'Event Inputs'!$H$899,2,FALSE),"")</f>
        <v/>
      </c>
      <c r="M69" s="71" t="str">
        <f>IF(K69&lt;&gt; "",VLOOKUP($J69,'Event Inputs'!$D$4:'Event Inputs'!$H$899,5,FALSE),"")</f>
        <v/>
      </c>
      <c r="N69" s="93"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93" t="str">
        <f>IF(J70&lt;&gt; "",VLOOKUP($J70,'Event Inputs'!$D$4:'Event Inputs'!$H$899,2,FALSE),"")</f>
        <v/>
      </c>
      <c r="M70" s="71" t="str">
        <f>IF(K70&lt;&gt; "",VLOOKUP($J70,'Event Inputs'!$D$4:'Event Inputs'!$H$899,5,FALSE),"")</f>
        <v/>
      </c>
      <c r="N70" s="93"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93" t="str">
        <f>IF(J71&lt;&gt; "",VLOOKUP($J71,'Event Inputs'!$D$4:'Event Inputs'!$H$899,2,FALSE),"")</f>
        <v/>
      </c>
      <c r="M71" s="71" t="str">
        <f>IF(K71&lt;&gt; "",VLOOKUP($J71,'Event Inputs'!$D$4:'Event Inputs'!$H$899,5,FALSE),"")</f>
        <v/>
      </c>
      <c r="N71" s="93"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93" t="str">
        <f>IF(J72&lt;&gt; "",VLOOKUP($J72,'Event Inputs'!$D$4:'Event Inputs'!$H$899,2,FALSE),"")</f>
        <v/>
      </c>
      <c r="M72" s="71" t="str">
        <f>IF(K72&lt;&gt; "",VLOOKUP($J72,'Event Inputs'!$D$4:'Event Inputs'!$H$899,5,FALSE),"")</f>
        <v/>
      </c>
      <c r="N72" s="93"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93" t="str">
        <f>IF(J73&lt;&gt; "",VLOOKUP($J73,'Event Inputs'!$D$4:'Event Inputs'!$H$899,2,FALSE),"")</f>
        <v/>
      </c>
      <c r="M73" s="71" t="str">
        <f>IF(K73&lt;&gt; "",VLOOKUP($J73,'Event Inputs'!$D$4:'Event Inputs'!$H$899,5,FALSE),"")</f>
        <v/>
      </c>
      <c r="N73" s="93"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93" t="str">
        <f>IF(J74&lt;&gt; "",VLOOKUP($J74,'Event Inputs'!$D$4:'Event Inputs'!$H$899,2,FALSE),"")</f>
        <v/>
      </c>
      <c r="M74" s="71" t="str">
        <f>IF(K74&lt;&gt; "",VLOOKUP($J74,'Event Inputs'!$D$4:'Event Inputs'!$H$899,5,FALSE),"")</f>
        <v/>
      </c>
      <c r="N74" s="93"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93" t="str">
        <f>IF(J75&lt;&gt; "",VLOOKUP($J75,'Event Inputs'!$D$4:'Event Inputs'!$H$899,2,FALSE),"")</f>
        <v/>
      </c>
      <c r="M75" s="71" t="str">
        <f>IF(K75&lt;&gt; "",VLOOKUP($J75,'Event Inputs'!$D$4:'Event Inputs'!$H$899,5,FALSE),"")</f>
        <v/>
      </c>
      <c r="N75" s="93"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93" t="str">
        <f>IF(J76&lt;&gt; "",VLOOKUP($J76,'Event Inputs'!$D$4:'Event Inputs'!$H$899,2,FALSE),"")</f>
        <v/>
      </c>
      <c r="M76" s="71" t="str">
        <f>IF(K76&lt;&gt; "",VLOOKUP($J76,'Event Inputs'!$D$4:'Event Inputs'!$H$899,5,FALSE),"")</f>
        <v/>
      </c>
      <c r="N76" s="93"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93" t="str">
        <f>IF(J77&lt;&gt; "",VLOOKUP($J77,'Event Inputs'!$D$4:'Event Inputs'!$H$899,2,FALSE),"")</f>
        <v/>
      </c>
      <c r="M77" s="71" t="str">
        <f>IF(K77&lt;&gt; "",VLOOKUP($J77,'Event Inputs'!$D$4:'Event Inputs'!$H$899,5,FALSE),"")</f>
        <v/>
      </c>
      <c r="N77" s="93"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93" t="str">
        <f>IF(J78&lt;&gt; "",VLOOKUP($J78,'Event Inputs'!$D$4:'Event Inputs'!$H$899,2,FALSE),"")</f>
        <v/>
      </c>
      <c r="M78" s="71" t="str">
        <f>IF(K78&lt;&gt; "",VLOOKUP($J78,'Event Inputs'!$D$4:'Event Inputs'!$H$899,5,FALSE),"")</f>
        <v/>
      </c>
      <c r="N78" s="93"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93"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93" t="str">
        <f>IF(J80&lt;&gt;"",VLOOKUP($J80,'Event Inputs'!$D$4:'Event Inputs'!$H$899,4,FALSE),"")</f>
        <v/>
      </c>
    </row>
    <row r="81" spans="6:14">
      <c r="F81" s="71" t="str">
        <f>IF(D81&lt;&gt; "",VLOOKUP($C81,'Event Inputs'!$D$4:'Event Inputs'!$H$899,5,FALSE),"")</f>
        <v/>
      </c>
      <c r="M81" s="71" t="str">
        <f>IF(K81&lt;&gt; "",VLOOKUP($J81,'Event Inputs'!$D$4:'Event Inputs'!$H$899,5,FALSE),"")</f>
        <v/>
      </c>
      <c r="N81" s="93" t="str">
        <f>IF(J81&lt;&gt;"",VLOOKUP($J81,'Event Inputs'!$D$4:'Event Inputs'!$H$899,4,FALSE),"")</f>
        <v/>
      </c>
    </row>
    <row r="82" spans="6:14">
      <c r="N82" s="93" t="str">
        <f>IF(J82&lt;&gt;"",VLOOKUP($J82,'Event Inputs'!$D$4:'Event Inputs'!$H$899,4,FALSE),"")</f>
        <v/>
      </c>
    </row>
    <row r="83" spans="6:14">
      <c r="N83" s="93" t="str">
        <f>IF(J83&lt;&gt;"",VLOOKUP($J83,'Event Inputs'!$D$4:'Event Inputs'!$H$899,4,FALSE),"")</f>
        <v/>
      </c>
    </row>
    <row r="84" spans="6:14">
      <c r="N84" s="93"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heetProtection sheet="1" objects="1" scenarios="1"/>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X99"/>
  <sheetViews>
    <sheetView topLeftCell="A4" zoomScaleNormal="100" workbookViewId="0">
      <selection activeCell="G9" sqref="G9"/>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7.7265625" style="65" customWidth="1"/>
    <col min="6" max="6" width="5.7265625" style="71" customWidth="1"/>
    <col min="7" max="7" width="20.54296875" style="65"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65" customWidth="1"/>
    <col min="15" max="16" width="9.1796875" style="65" customWidth="1"/>
    <col min="17" max="16384" width="9.1796875" style="65"/>
  </cols>
  <sheetData>
    <row r="1" spans="1:24" ht="23.5">
      <c r="A1" s="188" t="s">
        <v>203</v>
      </c>
      <c r="B1" s="189"/>
      <c r="C1" s="189"/>
      <c r="D1" s="189"/>
      <c r="E1" s="189"/>
      <c r="F1" s="189"/>
      <c r="G1" s="189"/>
      <c r="H1" s="190" t="s">
        <v>204</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0" t="s">
        <v>8</v>
      </c>
      <c r="H3" s="98" t="s">
        <v>2</v>
      </c>
      <c r="I3" s="97" t="s">
        <v>3</v>
      </c>
      <c r="J3" s="81" t="s">
        <v>4</v>
      </c>
      <c r="K3" s="81" t="s">
        <v>62</v>
      </c>
      <c r="L3" s="80" t="s">
        <v>5</v>
      </c>
      <c r="M3" s="81" t="s">
        <v>82</v>
      </c>
      <c r="N3" s="80"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t="s">
        <v>195</v>
      </c>
      <c r="D4" s="58" t="s">
        <v>535</v>
      </c>
      <c r="E4" s="65" t="str">
        <f>IF(C4&lt;&gt; "",VLOOKUP($C4,'Event Inputs'!$D$4:'Event Inputs'!$H$899,2,FALSE),"")</f>
        <v xml:space="preserve">Edie price </v>
      </c>
      <c r="F4" s="71">
        <f>IF(C4&lt;&gt; "",VLOOKUP($C4,'Event Inputs'!$D$4:'Event Inputs'!$H$899,5,FALSE),"")</f>
        <v>13</v>
      </c>
      <c r="G4" s="65" t="str">
        <f>IF(C4&lt;&gt; "",VLOOKUP($C4,'Event Inputs'!$D$4:'Event Inputs'!$H$899,4,FALSE),"")</f>
        <v>SI</v>
      </c>
      <c r="H4" s="122">
        <f>IF(K4="",1,IF(K4=K3,H3,1))</f>
        <v>1</v>
      </c>
      <c r="I4" s="123">
        <f>IF(H4=H3,I3,IF(H4=H5,IF( H4=H6,(10+8+6)/3,IF(H4=H5,(10+8)/2)),10))</f>
        <v>10</v>
      </c>
      <c r="J4" s="58" t="s">
        <v>278</v>
      </c>
      <c r="K4" s="58" t="s">
        <v>542</v>
      </c>
      <c r="L4" s="65" t="str">
        <f>IF(J4&lt;&gt; "",VLOOKUP($J4,'Event Inputs'!$D$4:'Event Inputs'!$H$899,2,FALSE),"")</f>
        <v>Samuel Toy</v>
      </c>
      <c r="M4" s="71">
        <f>IF(J4&lt;&gt; "",VLOOKUP($J4,'Event Inputs'!$D$4:'Event Inputs'!$H$899,5,FALSE),"")</f>
        <v>13</v>
      </c>
      <c r="N4" s="65" t="str">
        <f>IF(J4&lt;&gt;"",VLOOKUP($J4,'Event Inputs'!$D$4:'Event Inputs'!$H$899,4,FALSE),"")</f>
        <v>HY</v>
      </c>
      <c r="O4" s="88" t="str">
        <f>'Event Inputs'!A4</f>
        <v>PT</v>
      </c>
      <c r="P4" s="89">
        <f>Q4+R4</f>
        <v>8</v>
      </c>
      <c r="Q4" s="90">
        <f>SUMIF($G$4:$G$21,O4,$B$4:$B$21)</f>
        <v>8</v>
      </c>
      <c r="R4" s="90">
        <f>SUMIF($N$4:$N$21,O4,$I$4:$I$21)</f>
        <v>0</v>
      </c>
      <c r="S4" s="91">
        <f>COUNTIFS($A$4:$A$21,1,$G$4:$G$21,$O4)*$U$1</f>
        <v>0</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t="s">
        <v>389</v>
      </c>
      <c r="D5" s="58" t="s">
        <v>685</v>
      </c>
      <c r="E5" s="65" t="s">
        <v>687</v>
      </c>
      <c r="F5" s="71">
        <f>IF(C5&lt;&gt; "",VLOOKUP($C5,'Event Inputs'!$D$4:'Event Inputs'!$H$899,5,FALSE),"")</f>
        <v>13</v>
      </c>
      <c r="G5" s="65" t="str">
        <f>IF(C5&lt;&gt; "",VLOOKUP($C5,'Event Inputs'!$D$4:'Event Inputs'!$H$899,4,FALSE),"")</f>
        <v>NQ</v>
      </c>
      <c r="H5" s="122">
        <f>IF(K5="",2,IF(K5=K4,H4,2))</f>
        <v>2</v>
      </c>
      <c r="I5" s="123">
        <f>IF(H5=H4,I4,IF(H5=H6,IF( H5=H7,(8+6+5)/3,IF(H5=H6,(8+6)/2)),8))</f>
        <v>8</v>
      </c>
      <c r="J5" s="58" t="s">
        <v>258</v>
      </c>
      <c r="K5" s="58" t="s">
        <v>539</v>
      </c>
      <c r="L5" s="65" t="str">
        <f>IF(J5&lt;&gt; "",VLOOKUP($J5,'Event Inputs'!$D$4:'Event Inputs'!$H$899,2,FALSE),"")</f>
        <v>Harry Roche</v>
      </c>
      <c r="M5" s="71">
        <f>IF(J5&lt;&gt; "",VLOOKUP($J5,'Event Inputs'!$D$4:'Event Inputs'!$H$899,5,FALSE),"")</f>
        <v>13</v>
      </c>
      <c r="N5" s="65" t="str">
        <f>IF(J5&lt;&gt;"",VLOOKUP($J5,'Event Inputs'!$D$4:'Event Inputs'!$H$899,4,FALSE),"")</f>
        <v>GY</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t="s">
        <v>521</v>
      </c>
      <c r="D6" s="58" t="s">
        <v>528</v>
      </c>
      <c r="E6" s="65" t="str">
        <f>IF(C6&lt;&gt; "",VLOOKUP($C6,'Event Inputs'!$D$4:'Event Inputs'!$H$899,2,FALSE),"")</f>
        <v>KATY COOK</v>
      </c>
      <c r="G6" s="65" t="str">
        <f>IF(C6&lt;&gt; "",VLOOKUP($C6,'Event Inputs'!$D$4:'Event Inputs'!$H$899,4,FALSE),"")</f>
        <v>SI</v>
      </c>
      <c r="H6" s="122">
        <f>IF(K6="",3,IF(K6=K5,H5,3))</f>
        <v>3</v>
      </c>
      <c r="I6" s="123">
        <f>IF(H6=H5,I5,IF(H6=H7,IF( H6=H8,(6+5+4)/3,IF(H6=H7,(6+5)/2)),6))</f>
        <v>6</v>
      </c>
      <c r="J6" s="58" t="s">
        <v>276</v>
      </c>
      <c r="K6" s="59" t="s">
        <v>547</v>
      </c>
      <c r="L6" s="65" t="str">
        <f>IF(J6&lt;&gt; "",VLOOKUP($J6,'Event Inputs'!$D$4:'Event Inputs'!$H$899,2,FALSE),"")</f>
        <v>Archie Jacobs</v>
      </c>
      <c r="M6" s="71">
        <f>IF(J6&lt;&gt; "",VLOOKUP($J6,'Event Inputs'!$D$4:'Event Inputs'!$H$899,5,FALSE),"")</f>
        <v>13</v>
      </c>
      <c r="N6" s="65" t="str">
        <f>IF(J6&lt;&gt;"",VLOOKUP($J6,'Event Inputs'!$D$4:'Event Inputs'!$H$899,4,FALSE),"")</f>
        <v>HY</v>
      </c>
      <c r="O6" s="88" t="str">
        <f>'Event Inputs'!A6</f>
        <v>GY</v>
      </c>
      <c r="P6" s="89">
        <f t="shared" si="0"/>
        <v>18</v>
      </c>
      <c r="Q6" s="90">
        <f t="shared" si="1"/>
        <v>2</v>
      </c>
      <c r="R6" s="90">
        <f t="shared" si="2"/>
        <v>16</v>
      </c>
      <c r="S6" s="91">
        <f t="shared" si="3"/>
        <v>0</v>
      </c>
      <c r="T6" s="91">
        <f t="shared" si="4"/>
        <v>0</v>
      </c>
      <c r="U6" s="91">
        <f t="shared" si="5"/>
        <v>0</v>
      </c>
      <c r="V6" s="91">
        <f t="shared" si="6"/>
        <v>0</v>
      </c>
      <c r="W6" s="91">
        <f t="shared" si="7"/>
        <v>1</v>
      </c>
      <c r="X6" s="91">
        <f t="shared" si="8"/>
        <v>0</v>
      </c>
    </row>
    <row r="7" spans="1:24">
      <c r="A7" s="122">
        <f>IF(D7="",4,IF(D7=D6,A6,4))</f>
        <v>4</v>
      </c>
      <c r="B7" s="123">
        <f>IF(A7=A6,B6,IF(A7=A8,IF( A7=A9,(5+4+3)/3,IF(A7=A8,(5+4)/2)),5))</f>
        <v>5</v>
      </c>
      <c r="C7" s="58" t="s">
        <v>92</v>
      </c>
      <c r="D7" s="59" t="s">
        <v>522</v>
      </c>
      <c r="E7" s="65" t="str">
        <f>IF(C7&lt;&gt; "",VLOOKUP($C7,'Event Inputs'!$D$4:'Event Inputs'!$H$899,2,FALSE),"")</f>
        <v xml:space="preserve">Ali's me Edwards </v>
      </c>
      <c r="F7" s="71">
        <f>IF(C7&lt;&gt; "",VLOOKUP($C7,'Event Inputs'!$D$4:'Event Inputs'!$H$899,5,FALSE),"")</f>
        <v>13</v>
      </c>
      <c r="G7" s="65" t="str">
        <f>IF(C7&lt;&gt; "",VLOOKUP($C7,'Event Inputs'!$D$4:'Event Inputs'!$H$899,4,FALSE),"")</f>
        <v>SI</v>
      </c>
      <c r="H7" s="122">
        <f>IF(K7="",4,IF(K7=K6,H6,4))</f>
        <v>4</v>
      </c>
      <c r="I7" s="123">
        <f>IF(H7=H6,I6,IF(H7=H8,IF( H7=H9,(5+4+3)/3,IF(H7=H8,(5+4)/2)),5))</f>
        <v>5</v>
      </c>
      <c r="J7" s="58" t="s">
        <v>259</v>
      </c>
      <c r="K7" s="58" t="s">
        <v>545</v>
      </c>
      <c r="L7" s="65" t="str">
        <f>IF(J7&lt;&gt; "",VLOOKUP($J7,'Event Inputs'!$D$4:'Event Inputs'!$H$899,2,FALSE),"")</f>
        <v>Charlie Mitchell</v>
      </c>
      <c r="M7" s="71">
        <f>IF(J7&lt;&gt; "",VLOOKUP($J7,'Event Inputs'!$D$4:'Event Inputs'!$H$899,5,FALSE),"")</f>
        <v>13</v>
      </c>
      <c r="N7" s="65" t="str">
        <f>IF(J7&lt;&gt;"",VLOOKUP($J7,'Event Inputs'!$D$4:'Event Inputs'!$H$899,4,FALSE),"")</f>
        <v>GY</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t="s">
        <v>143</v>
      </c>
      <c r="D8" s="58" t="s">
        <v>530</v>
      </c>
      <c r="E8" s="65" t="str">
        <f>IF(C8&lt;&gt; "",VLOOKUP($C8,'Event Inputs'!$D$4:'Event Inputs'!$H$899,2,FALSE),"")</f>
        <v>Lily Leigh</v>
      </c>
      <c r="F8" s="71">
        <f>IF(C8&lt;&gt; "",VLOOKUP($C8,'Event Inputs'!$D$4:'Event Inputs'!$H$899,5,FALSE),"")</f>
        <v>13</v>
      </c>
      <c r="G8" s="65" t="str">
        <f>IF(C8&lt;&gt; "",VLOOKUP($C8,'Event Inputs'!$D$4:'Event Inputs'!$H$899,4,FALSE),"")</f>
        <v>PT</v>
      </c>
      <c r="H8" s="122">
        <f>IF(K8="",5,IF(K8=K7,H7,5))</f>
        <v>5</v>
      </c>
      <c r="I8" s="123">
        <f>IF(H8=H7,I7,IF(H8=H9,IF( H8=H10,(4+3+2)/3,IF(H8=H9,(4+3)/2)),4))</f>
        <v>4</v>
      </c>
      <c r="J8" s="58" t="s">
        <v>368</v>
      </c>
      <c r="K8" s="58" t="s">
        <v>543</v>
      </c>
      <c r="L8" s="65" t="str">
        <f>IF(J8&lt;&gt; "",VLOOKUP($J8,'Event Inputs'!$D$4:'Event Inputs'!$H$899,2,FALSE),"")</f>
        <v>Arthur miller</v>
      </c>
      <c r="M8" s="71">
        <f>IF(J8&lt;&gt; "",VLOOKUP($J8,'Event Inputs'!$D$4:'Event Inputs'!$H$899,5,FALSE),"")</f>
        <v>13</v>
      </c>
      <c r="N8" s="65" t="str">
        <f>IF(J8&lt;&gt;"",VLOOKUP($J8,'Event Inputs'!$D$4:'Event Inputs'!$H$899,4,FALSE),"")</f>
        <v>SI</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t="s">
        <v>326</v>
      </c>
      <c r="D9" s="58" t="s">
        <v>520</v>
      </c>
      <c r="E9" s="65" t="str">
        <f>IF(C9&lt;&gt; "",VLOOKUP($C9,'Event Inputs'!$D$4:'Event Inputs'!$H$899,2,FALSE),"")</f>
        <v>Evie Skinner</v>
      </c>
      <c r="F9" s="71">
        <f>IF(C9&lt;&gt; "",VLOOKUP($C9,'Event Inputs'!$D$4:'Event Inputs'!$H$899,5,FALSE),"")</f>
        <v>13</v>
      </c>
      <c r="G9" s="65" t="str">
        <f>IF(C9&lt;&gt; "",VLOOKUP($C9,'Event Inputs'!$D$4:'Event Inputs'!$H$899,4,FALSE),"")</f>
        <v>PT</v>
      </c>
      <c r="H9" s="122">
        <f>IF(K9="",6,IF(K9=K8,H8,6))</f>
        <v>6</v>
      </c>
      <c r="I9" s="123">
        <f>IF(H9=H8,I8,IF(H9=H10,IF( H9=H11,(3+2+1)/3,IF(H9=H10,(3+2)/2)),3))</f>
        <v>3</v>
      </c>
      <c r="J9" s="58" t="s">
        <v>105</v>
      </c>
      <c r="K9" s="58" t="s">
        <v>544</v>
      </c>
      <c r="L9" s="65" t="str">
        <f>IF(J9&lt;&gt; "",VLOOKUP($J9,'Event Inputs'!$D$4:'Event Inputs'!$H$899,2,FALSE),"")</f>
        <v>Reece Louw</v>
      </c>
      <c r="M9" s="71">
        <f>IF(J9&lt;&gt; "",VLOOKUP($J9,'Event Inputs'!$D$4:'Event Inputs'!$H$899,5,FALSE),"")</f>
        <v>13</v>
      </c>
      <c r="N9" s="65" t="str">
        <f>IF(J9&lt;&gt;"",VLOOKUP($J9,'Event Inputs'!$D$4:'Event Inputs'!$H$899,4,FALSE),"")</f>
        <v>GY</v>
      </c>
      <c r="O9" s="88" t="str">
        <f>'Event Inputs'!A9</f>
        <v>SI</v>
      </c>
      <c r="P9" s="89">
        <f t="shared" si="0"/>
        <v>27</v>
      </c>
      <c r="Q9" s="90">
        <f t="shared" si="1"/>
        <v>21</v>
      </c>
      <c r="R9" s="90">
        <f t="shared" si="2"/>
        <v>6</v>
      </c>
      <c r="S9" s="91">
        <f t="shared" si="3"/>
        <v>1</v>
      </c>
      <c r="T9" s="91">
        <f t="shared" si="4"/>
        <v>0</v>
      </c>
      <c r="U9" s="91">
        <f t="shared" si="5"/>
        <v>1</v>
      </c>
      <c r="V9" s="91">
        <f t="shared" si="6"/>
        <v>0</v>
      </c>
      <c r="W9" s="91">
        <f t="shared" si="7"/>
        <v>0</v>
      </c>
      <c r="X9" s="91">
        <f t="shared" si="8"/>
        <v>0</v>
      </c>
    </row>
    <row r="10" spans="1:24">
      <c r="A10" s="122">
        <f>IF(D10="",7,IF(D10=D9,A9,7))</f>
        <v>7</v>
      </c>
      <c r="B10" s="123">
        <f>IF(A10=A9,B9,IF(A10=A11,IF( A10=A12,(2+1+0)/3,IF(A10=A11,(2+1)/2)),2))</f>
        <v>2</v>
      </c>
      <c r="C10" s="58" t="s">
        <v>255</v>
      </c>
      <c r="D10" s="58" t="s">
        <v>523</v>
      </c>
      <c r="E10" s="65" t="str">
        <f>IF(C10&lt;&gt; "",VLOOKUP($C10,'Event Inputs'!$D$4:'Event Inputs'!$H$899,2,FALSE),"")</f>
        <v>Poppy Mulready</v>
      </c>
      <c r="F10" s="71">
        <f>IF(C10&lt;&gt; "",VLOOKUP($C10,'Event Inputs'!$D$4:'Event Inputs'!$H$899,5,FALSE),"")</f>
        <v>13</v>
      </c>
      <c r="G10" s="65" t="str">
        <f>IF(C10&lt;&gt; "",VLOOKUP($C10,'Event Inputs'!$D$4:'Event Inputs'!$H$899,4,FALSE),"")</f>
        <v>GY</v>
      </c>
      <c r="H10" s="122">
        <f>IF(K10="",7,IF(K10=K9,H9,7))</f>
        <v>7</v>
      </c>
      <c r="I10" s="123">
        <f>IF(H10=H9,I9,IF(H10=H11,IF( H10=H12,(2+1+0)/3,IF(H10=H11,(2+1)/2)),2))</f>
        <v>2</v>
      </c>
      <c r="J10" s="58" t="s">
        <v>370</v>
      </c>
      <c r="K10" s="58" t="s">
        <v>548</v>
      </c>
      <c r="L10" s="65" t="str">
        <f>IF(J10&lt;&gt; "",VLOOKUP($J10,'Event Inputs'!$D$4:'Event Inputs'!$H$899,2,FALSE),"")</f>
        <v>Bob davis</v>
      </c>
      <c r="M10" s="71">
        <f>IF(J10&lt;&gt; "",VLOOKUP($J10,'Event Inputs'!$D$4:'Event Inputs'!$H$899,5,FALSE),"")</f>
        <v>13</v>
      </c>
      <c r="N10" s="65" t="str">
        <f>IF(J10&lt;&gt;"",VLOOKUP($J10,'Event Inputs'!$D$4:'Event Inputs'!$H$899,4,FALSE),"")</f>
        <v>SI</v>
      </c>
      <c r="O10" s="88" t="str">
        <f>'Event Inputs'!A10</f>
        <v>NQ</v>
      </c>
      <c r="P10" s="89">
        <f t="shared" si="0"/>
        <v>8</v>
      </c>
      <c r="Q10" s="90">
        <f t="shared" si="1"/>
        <v>8</v>
      </c>
      <c r="R10" s="90">
        <f t="shared" si="2"/>
        <v>0</v>
      </c>
      <c r="S10" s="91">
        <f t="shared" si="3"/>
        <v>0</v>
      </c>
      <c r="T10" s="91">
        <f t="shared" si="4"/>
        <v>1</v>
      </c>
      <c r="U10" s="91">
        <f t="shared" si="5"/>
        <v>0</v>
      </c>
      <c r="V10" s="91">
        <f t="shared" si="6"/>
        <v>0</v>
      </c>
      <c r="W10" s="91">
        <f t="shared" si="7"/>
        <v>0</v>
      </c>
      <c r="X10" s="91">
        <f t="shared" si="8"/>
        <v>0</v>
      </c>
    </row>
    <row r="11" spans="1:24">
      <c r="A11" s="122">
        <f>IF(D11="",8,IF(D11=D10,A10,8))</f>
        <v>8</v>
      </c>
      <c r="B11" s="123">
        <f>IF(A11=A10,B10,IF(A11=A12,IF( A11=A13,(1+0+0)/3,IF(A11=A12,(1+0)/2)),1))</f>
        <v>1</v>
      </c>
      <c r="C11" s="58" t="s">
        <v>324</v>
      </c>
      <c r="D11" s="58" t="s">
        <v>513</v>
      </c>
      <c r="E11" s="65" t="str">
        <f>IF(C11&lt;&gt; "",VLOOKUP($C11,'Event Inputs'!$D$4:'Event Inputs'!$H$899,2,FALSE),"")</f>
        <v>Esme Johns</v>
      </c>
      <c r="F11" s="71">
        <f>IF(C11&lt;&gt; "",VLOOKUP($C11,'Event Inputs'!$D$4:'Event Inputs'!$H$899,5,FALSE),"")</f>
        <v>13</v>
      </c>
      <c r="G11" s="65" t="str">
        <f>IF(C11&lt;&gt; "",VLOOKUP($C11,'Event Inputs'!$D$4:'Event Inputs'!$H$899,4,FALSE),"")</f>
        <v>PT</v>
      </c>
      <c r="H11" s="122">
        <f>IF(K11="",8,IF(K11=K10,H10,8))</f>
        <v>8</v>
      </c>
      <c r="I11" s="123">
        <f>IF(H11=H10,I10,IF(H11=H12,IF( H11=H13,(1+0+0)/3,IF(H11=H12,(1+0)/2)),1))</f>
        <v>1</v>
      </c>
      <c r="J11" s="58" t="s">
        <v>274</v>
      </c>
      <c r="K11" s="58" t="s">
        <v>541</v>
      </c>
      <c r="L11" s="65" t="str">
        <f>IF(J11&lt;&gt; "",VLOOKUP($J11,'Event Inputs'!$D$4:'Event Inputs'!$H$899,2,FALSE),"")</f>
        <v>Logan Treloar</v>
      </c>
      <c r="M11" s="71">
        <f>IF(J11&lt;&gt; "",VLOOKUP($J11,'Event Inputs'!$D$4:'Event Inputs'!$H$899,5,FALSE),"")</f>
        <v>13</v>
      </c>
      <c r="N11" s="65" t="str">
        <f>IF(J11&lt;&gt;"",VLOOKUP($J11,'Event Inputs'!$D$4:'Event Inputs'!$H$899,4,FALSE),"")</f>
        <v>HY</v>
      </c>
      <c r="O11" s="88" t="str">
        <f>'Event Inputs'!A11</f>
        <v>HY</v>
      </c>
      <c r="P11" s="89">
        <f t="shared" si="0"/>
        <v>17</v>
      </c>
      <c r="Q11" s="90">
        <f t="shared" si="1"/>
        <v>0</v>
      </c>
      <c r="R11" s="90">
        <f t="shared" si="2"/>
        <v>17</v>
      </c>
      <c r="S11" s="91">
        <f t="shared" si="3"/>
        <v>0</v>
      </c>
      <c r="T11" s="91">
        <f t="shared" si="4"/>
        <v>0</v>
      </c>
      <c r="U11" s="91">
        <f t="shared" si="5"/>
        <v>0</v>
      </c>
      <c r="V11" s="91">
        <f t="shared" si="6"/>
        <v>1</v>
      </c>
      <c r="W11" s="91">
        <f t="shared" si="7"/>
        <v>0</v>
      </c>
      <c r="X11" s="91">
        <f t="shared" si="8"/>
        <v>1</v>
      </c>
    </row>
    <row r="12" spans="1:24">
      <c r="A12" s="122">
        <f>IF(D12="",9,IF(D12=D11,A11,9))</f>
        <v>9</v>
      </c>
      <c r="B12" s="123" t="str">
        <f>IF(A12=A11,B11,IF(A12=A13,IF( A12=A14,(0+0+0)/3,IF(A12=A13,(0+0)/2)),""))</f>
        <v/>
      </c>
      <c r="C12" s="58" t="s">
        <v>315</v>
      </c>
      <c r="D12" s="58" t="s">
        <v>536</v>
      </c>
      <c r="E12" s="65" t="str">
        <f>IF(C12&lt;&gt; "",VLOOKUP($C12,'Event Inputs'!$D$4:'Event Inputs'!$H$899,2,FALSE),"")</f>
        <v>Imogen Reader</v>
      </c>
      <c r="F12" s="71">
        <f>IF(C12&lt;&gt; "",VLOOKUP($C12,'Event Inputs'!$D$4:'Event Inputs'!$H$899,5,FALSE),"")</f>
        <v>13</v>
      </c>
      <c r="G12" s="65" t="str">
        <f>IF(C12&lt;&gt; "",VLOOKUP($C12,'Event Inputs'!$D$4:'Event Inputs'!$H$899,4,FALSE),"")</f>
        <v>PZ</v>
      </c>
      <c r="H12" s="122">
        <f>IF(K12="",9,IF(K12=K11,H11,9))</f>
        <v>9</v>
      </c>
      <c r="I12" s="123" t="str">
        <f>IF(H12=H11,I11,IF(H12=H13,IF( H12=H14,(0+0+0)/3,IF(H12=H13,(0+0)/2)),""))</f>
        <v/>
      </c>
      <c r="J12" s="58" t="s">
        <v>374</v>
      </c>
      <c r="K12" s="58" t="s">
        <v>540</v>
      </c>
      <c r="L12" s="65" t="str">
        <f>IF(J12&lt;&gt; "",VLOOKUP($J12,'Event Inputs'!$D$4:'Event Inputs'!$H$899,2,FALSE),"")</f>
        <v>Eachan wilson</v>
      </c>
      <c r="M12" s="71">
        <f>IF(J12&lt;&gt; "",VLOOKUP($J12,'Event Inputs'!$D$4:'Event Inputs'!$H$899,5,FALSE),"")</f>
        <v>13</v>
      </c>
      <c r="N12" s="65" t="str">
        <f>IF(J12&lt;&gt;"",VLOOKUP($J12,'Event Inputs'!$D$4:'Event Inputs'!$H$899,4,FALSE),"")</f>
        <v>SI</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t="s">
        <v>389</v>
      </c>
      <c r="D13" s="58" t="s">
        <v>537</v>
      </c>
      <c r="E13" s="65" t="str">
        <f>IF(C13&lt;&gt; "",VLOOKUP($C13,'Event Inputs'!$D$4:'Event Inputs'!$H$899,2,FALSE),"")</f>
        <v>Hermione Hogg</v>
      </c>
      <c r="F13" s="71">
        <f>IF(C13&lt;&gt; "",VLOOKUP($C13,'Event Inputs'!$D$4:'Event Inputs'!$H$899,5,FALSE),"")</f>
        <v>13</v>
      </c>
      <c r="G13" s="65" t="str">
        <f>IF(C13&lt;&gt; "",VLOOKUP($C13,'Event Inputs'!$D$4:'Event Inputs'!$H$899,4,FALSE),"")</f>
        <v>NQ</v>
      </c>
      <c r="H13" s="122">
        <f>IF(K13="",10,IF(K13=K12,H12,10))</f>
        <v>10</v>
      </c>
      <c r="I13" s="123" t="str">
        <f>IF(H13=H12,I12,IF(H13=H14,IF( H13=H15,(0+0+0)/3,IF(H13=H14,(0+0)/2)),""))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t="s">
        <v>299</v>
      </c>
      <c r="D14" s="58" t="s">
        <v>515</v>
      </c>
      <c r="E14" s="65" t="str">
        <f>IF(C14&lt;&gt; "",VLOOKUP($C14,'Event Inputs'!$D$4:'Event Inputs'!$H$899,2,FALSE),"")</f>
        <v>Violet Buscombe</v>
      </c>
      <c r="F14" s="71">
        <f>IF(C14&lt;&gt; "",VLOOKUP($C14,'Event Inputs'!$D$4:'Event Inputs'!$H$899,5,FALSE),"")</f>
        <v>13</v>
      </c>
      <c r="G14" s="65" t="str">
        <f>IF(C14&lt;&gt; "",VLOOKUP($C14,'Event Inputs'!$D$4:'Event Inputs'!$H$899,4,FALSE),"")</f>
        <v>HB</v>
      </c>
      <c r="H14" s="122">
        <f>IF(K14="",11,IF(K14=K13,H13,11))</f>
        <v>11</v>
      </c>
      <c r="I14" s="123"/>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t="s">
        <v>393</v>
      </c>
      <c r="D15" s="58" t="s">
        <v>519</v>
      </c>
      <c r="E15" s="65" t="str">
        <f>IF(C15&lt;&gt; "",VLOOKUP($C15,'Event Inputs'!$D$4:'Event Inputs'!$H$899,2,FALSE),"")</f>
        <v>Jess Carter</v>
      </c>
      <c r="F15" s="71">
        <f>IF(C15&lt;&gt; "",VLOOKUP($C15,'Event Inputs'!$D$4:'Event Inputs'!$H$899,5,FALSE),"")</f>
        <v>13</v>
      </c>
      <c r="G15" s="65" t="str">
        <f>IF(C15&lt;&gt; "",VLOOKUP($C15,'Event Inputs'!$D$4:'Event Inputs'!$H$899,4,FALSE),"")</f>
        <v>NQ</v>
      </c>
      <c r="H15" s="122">
        <f>IF(K15="",12,IF(K15=K14,H14,12))</f>
        <v>12</v>
      </c>
      <c r="I15" s="123"/>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t="s">
        <v>93</v>
      </c>
      <c r="D16" s="58" t="s">
        <v>524</v>
      </c>
      <c r="E16" s="65" t="str">
        <f>IF(C16&lt;&gt; "",VLOOKUP($C16,'Event Inputs'!$D$4:'Event Inputs'!$H$899,2,FALSE),"")</f>
        <v>Clea smith</v>
      </c>
      <c r="F16" s="71">
        <f>IF(C16&lt;&gt; "",VLOOKUP($C16,'Event Inputs'!$D$4:'Event Inputs'!$H$899,5,FALSE),"")</f>
        <v>13</v>
      </c>
      <c r="G16" s="65" t="str">
        <f>IF(C16&lt;&gt; "",VLOOKUP($C16,'Event Inputs'!$D$4:'Event Inputs'!$H$899,4,FALSE),"")</f>
        <v>SI</v>
      </c>
      <c r="H16" s="122">
        <f>IF(K16="",13,IF(K16=K15,H15,13))</f>
        <v>13</v>
      </c>
      <c r="I16" s="123"/>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t="s">
        <v>332</v>
      </c>
      <c r="D17" s="58" t="s">
        <v>533</v>
      </c>
      <c r="E17" s="65" t="str">
        <f>IF(C17&lt;&gt; "",VLOOKUP($C17,'Event Inputs'!$D$4:'Event Inputs'!$H$899,2,FALSE),"")</f>
        <v>Imogen Turner</v>
      </c>
      <c r="F17" s="71">
        <f>IF(C17&lt;&gt; "",VLOOKUP($C17,'Event Inputs'!$D$4:'Event Inputs'!$H$899,5,FALSE),"")</f>
        <v>13</v>
      </c>
      <c r="G17" s="65" t="str">
        <f>IF(C17&lt;&gt; "",VLOOKUP($C17,'Event Inputs'!$D$4:'Event Inputs'!$H$899,4,FALSE),"")</f>
        <v>PT</v>
      </c>
      <c r="H17" s="122">
        <f>IF(K17="",14,IF(K17=K16,H16,14))</f>
        <v>14</v>
      </c>
      <c r="I17" s="123"/>
      <c r="J17" s="58"/>
      <c r="K17" s="58"/>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t="s">
        <v>338</v>
      </c>
      <c r="D18" s="58" t="s">
        <v>531</v>
      </c>
      <c r="E18" s="65" t="str">
        <f>IF(C18&lt;&gt; "",VLOOKUP($C18,'Event Inputs'!$D$4:'Event Inputs'!$H$899,2,FALSE),"")</f>
        <v>Maisie Doble</v>
      </c>
      <c r="F18" s="71">
        <f>IF(C18&lt;&gt; "",VLOOKUP($C18,'Event Inputs'!$D$4:'Event Inputs'!$H$899,5,FALSE),"")</f>
        <v>13</v>
      </c>
      <c r="G18" s="65" t="str">
        <f>IF(C18&lt;&gt; "",VLOOKUP($C18,'Event Inputs'!$D$4:'Event Inputs'!$H$899,4,FALSE),"")</f>
        <v>PT</v>
      </c>
      <c r="H18" s="122">
        <f>IF(K18="",15,IF(K18=K17,H17,15))</f>
        <v>15</v>
      </c>
      <c r="I18" s="123"/>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t="s">
        <v>311</v>
      </c>
      <c r="D19" s="58" t="s">
        <v>517</v>
      </c>
      <c r="E19" s="65" t="str">
        <f>IF(C19&lt;&gt; "",VLOOKUP($C19,'Event Inputs'!$D$4:'Event Inputs'!$H$899,2,FALSE),"")</f>
        <v>Lillie Bray</v>
      </c>
      <c r="F19" s="71">
        <f>IF(C19&lt;&gt; "",VLOOKUP($C19,'Event Inputs'!$D$4:'Event Inputs'!$H$899,5,FALSE),"")</f>
        <v>13</v>
      </c>
      <c r="G19" s="65" t="str">
        <f>IF(C19&lt;&gt; "",VLOOKUP($C19,'Event Inputs'!$D$4:'Event Inputs'!$H$899,4,FALSE),"")</f>
        <v>PZ</v>
      </c>
      <c r="H19" s="122">
        <f>IF(K19="",16,IF(K19=K18,H18,16))</f>
        <v>16</v>
      </c>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t="s">
        <v>257</v>
      </c>
      <c r="D20" s="58" t="s">
        <v>514</v>
      </c>
      <c r="E20" s="65" t="str">
        <f>IF(C20&lt;&gt; "",VLOOKUP($C20,'Event Inputs'!$D$4:'Event Inputs'!$H$899,2,FALSE),"")</f>
        <v>Phoebe-Bo Gilbert</v>
      </c>
      <c r="F20" s="71">
        <f>IF(C20&lt;&gt; "",VLOOKUP($C20,'Event Inputs'!$D$4:'Event Inputs'!$H$899,5,FALSE),"")</f>
        <v>13</v>
      </c>
      <c r="G20" s="65" t="str">
        <f>IF(C20&lt;&gt; "",VLOOKUP($C20,'Event Inputs'!$D$4:'Event Inputs'!$H$899,4,FALSE),"")</f>
        <v>GY</v>
      </c>
      <c r="H20" s="122">
        <f>IF(K20="",17,IF(K20=K19,H19,17))</f>
        <v>17</v>
      </c>
      <c r="I20" s="123"/>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t="s">
        <v>142</v>
      </c>
      <c r="D21" s="59" t="s">
        <v>529</v>
      </c>
      <c r="E21" s="65" t="str">
        <f>IF(C21&lt;&gt; "",VLOOKUP($C21,'Event Inputs'!$D$4:'Event Inputs'!$H$899,2,FALSE),"")</f>
        <v>Molly Chapple</v>
      </c>
      <c r="F21" s="71">
        <f>IF(C21&lt;&gt; "",VLOOKUP($C21,'Event Inputs'!$D$4:'Event Inputs'!$H$899,5,FALSE),"")</f>
        <v>13</v>
      </c>
      <c r="G21" s="65" t="str">
        <f>IF(C21&lt;&gt; "",VLOOKUP($C21,'Event Inputs'!$D$4:'Event Inputs'!$H$899,4,FALSE),"")</f>
        <v>PT</v>
      </c>
      <c r="H21" s="122">
        <f>IF(K21="",18,IF(K21=K20,H20,18))</f>
        <v>18</v>
      </c>
      <c r="I21" s="123"/>
      <c r="J21" s="58"/>
      <c r="K21" s="59"/>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t="s">
        <v>133</v>
      </c>
      <c r="D22" s="58" t="s">
        <v>525</v>
      </c>
      <c r="E22" s="65" t="str">
        <f>IF(C22&lt;&gt; "",VLOOKUP($C22,'Event Inputs'!$D$4:'Event Inputs'!$H$899,2,FALSE),"")</f>
        <v>Sophie James</v>
      </c>
      <c r="F22" s="71">
        <f>IF(C22&lt;&gt; "",VLOOKUP($C22,'Event Inputs'!$D$4:'Event Inputs'!$H$899,5,FALSE),"")</f>
        <v>13</v>
      </c>
      <c r="G22" s="65" t="str">
        <f>IF(C22&lt;&gt; "",VLOOKUP($C22,'Event Inputs'!$D$4:'Event Inputs'!$H$899,4,FALSE),"")</f>
        <v>BU</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t="s">
        <v>334</v>
      </c>
      <c r="D23" s="58" t="s">
        <v>532</v>
      </c>
      <c r="E23" s="65" t="str">
        <f>IF(C23&lt;&gt; "",VLOOKUP($C23,'Event Inputs'!$D$4:'Event Inputs'!$H$899,2,FALSE),"")</f>
        <v>Livi Cruze</v>
      </c>
      <c r="F23" s="71">
        <f>IF(C23&lt;&gt; "",VLOOKUP($C23,'Event Inputs'!$D$4:'Event Inputs'!$H$899,5,FALSE),"")</f>
        <v>13</v>
      </c>
      <c r="G23" s="65" t="str">
        <f>IF(C23&lt;&gt; "",VLOOKUP($C23,'Event Inputs'!$D$4:'Event Inputs'!$H$899,4,FALSE),"")</f>
        <v>PT</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t="s">
        <v>330</v>
      </c>
      <c r="D24" s="58" t="s">
        <v>538</v>
      </c>
      <c r="E24" s="65" t="str">
        <f>IF(C24&lt;&gt; "",VLOOKUP($C24,'Event Inputs'!$D$4:'Event Inputs'!$H$899,2,FALSE),"")</f>
        <v>Grace McDonald</v>
      </c>
      <c r="F24" s="71">
        <f>IF(C24&lt;&gt; "",VLOOKUP($C24,'Event Inputs'!$D$4:'Event Inputs'!$H$899,5,FALSE),"")</f>
        <v>13</v>
      </c>
      <c r="G24" s="65" t="str">
        <f>IF(C24&lt;&gt; "",VLOOKUP($C24,'Event Inputs'!$D$4:'Event Inputs'!$H$899,4,FALSE),"")</f>
        <v>PT</v>
      </c>
      <c r="H24" s="57"/>
      <c r="I24" s="58"/>
      <c r="J24" s="58"/>
      <c r="K24" s="59"/>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t="s">
        <v>328</v>
      </c>
      <c r="D25" s="58" t="s">
        <v>526</v>
      </c>
      <c r="E25" s="65" t="str">
        <f>IF(C25&lt;&gt; "",VLOOKUP($C25,'Event Inputs'!$D$4:'Event Inputs'!$H$899,2,FALSE),"")</f>
        <v>Freya Baker</v>
      </c>
      <c r="F25" s="71">
        <f>IF(C25&lt;&gt; "",VLOOKUP($C25,'Event Inputs'!$D$4:'Event Inputs'!$H$899,5,FALSE),"")</f>
        <v>13</v>
      </c>
      <c r="G25" s="65" t="str">
        <f>IF(C25&lt;&gt; "",VLOOKUP($C25,'Event Inputs'!$D$4:'Event Inputs'!$H$899,4,FALSE),"")</f>
        <v>PT</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t="s">
        <v>340</v>
      </c>
      <c r="D26" s="58" t="s">
        <v>512</v>
      </c>
      <c r="E26" s="65" t="str">
        <f>IF(C26&lt;&gt; "",VLOOKUP($C26,'Event Inputs'!$D$4:'Event Inputs'!$H$899,2,FALSE),"")</f>
        <v>Martha Sired</v>
      </c>
      <c r="F26" s="71">
        <f>IF(C26&lt;&gt; "",VLOOKUP($C26,'Event Inputs'!$D$4:'Event Inputs'!$H$899,5,FALSE),"")</f>
        <v>13</v>
      </c>
      <c r="G26" s="65" t="str">
        <f>IF(C26&lt;&gt; "",VLOOKUP($C26,'Event Inputs'!$D$4:'Event Inputs'!$H$899,4,FALSE),"")</f>
        <v>PT</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t="s">
        <v>134</v>
      </c>
      <c r="D27" s="59" t="s">
        <v>534</v>
      </c>
      <c r="E27" s="65" t="str">
        <f>IF(C27&lt;&gt; "",VLOOKUP($C27,'Event Inputs'!$D$4:'Event Inputs'!$H$899,2,FALSE),"")</f>
        <v>Olivia Midelton</v>
      </c>
      <c r="F27" s="71">
        <f>IF(C27&lt;&gt; "",VLOOKUP($C27,'Event Inputs'!$D$4:'Event Inputs'!$H$899,5,FALSE),"")</f>
        <v>13</v>
      </c>
      <c r="G27" s="65" t="str">
        <f>IF(C27&lt;&gt; "",VLOOKUP($C27,'Event Inputs'!$D$4:'Event Inputs'!$H$899,4,FALSE),"")</f>
        <v>BU</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t="s">
        <v>336</v>
      </c>
      <c r="D28" s="58" t="s">
        <v>516</v>
      </c>
      <c r="E28" s="65" t="str">
        <f>IF(C28&lt;&gt; "",VLOOKUP($C28,'Event Inputs'!$D$4:'Event Inputs'!$H$899,2,FALSE),"")</f>
        <v>lucie Warden</v>
      </c>
      <c r="F28" s="71">
        <f>IF(C28&lt;&gt; "",VLOOKUP($C28,'Event Inputs'!$D$4:'Event Inputs'!$H$899,5,FALSE),"")</f>
        <v>13</v>
      </c>
      <c r="G28" s="65" t="str">
        <f>IF(C28&lt;&gt; "",VLOOKUP($C28,'Event Inputs'!$D$4:'Event Inputs'!$H$899,4,FALSE),"")</f>
        <v>PT</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t="s">
        <v>132</v>
      </c>
      <c r="D29" s="58" t="s">
        <v>518</v>
      </c>
      <c r="E29" s="65" t="str">
        <f>IF(C29&lt;&gt; "",VLOOKUP($C29,'Event Inputs'!$D$4:'Event Inputs'!$H$899,2,FALSE),"")</f>
        <v>Lucie Bell</v>
      </c>
      <c r="F29" s="71">
        <f>IF(C29&lt;&gt; "",VLOOKUP($C29,'Event Inputs'!$D$4:'Event Inputs'!$H$899,5,FALSE),"")</f>
        <v>13</v>
      </c>
      <c r="G29" s="65" t="str">
        <f>IF(C29&lt;&gt; "",VLOOKUP($C29,'Event Inputs'!$D$4:'Event Inputs'!$H$899,4,FALSE),"")</f>
        <v>BU</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9"/>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9"/>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65" t="str">
        <f t="shared" ref="N85:N99" si="9">LEFT(J85,2)</f>
        <v/>
      </c>
    </row>
    <row r="86" spans="6:14">
      <c r="N86" s="65" t="str">
        <f t="shared" si="9"/>
        <v/>
      </c>
    </row>
    <row r="87" spans="6:14">
      <c r="N87" s="65" t="str">
        <f t="shared" si="9"/>
        <v/>
      </c>
    </row>
    <row r="88" spans="6:14">
      <c r="N88" s="65" t="str">
        <f t="shared" si="9"/>
        <v/>
      </c>
    </row>
    <row r="89" spans="6:14">
      <c r="N89" s="65" t="str">
        <f t="shared" si="9"/>
        <v/>
      </c>
    </row>
    <row r="90" spans="6:14">
      <c r="N90" s="65" t="str">
        <f t="shared" si="9"/>
        <v/>
      </c>
    </row>
    <row r="91" spans="6:14">
      <c r="N91" s="65" t="str">
        <f t="shared" si="9"/>
        <v/>
      </c>
    </row>
    <row r="92" spans="6:14">
      <c r="N92" s="65" t="str">
        <f t="shared" si="9"/>
        <v/>
      </c>
    </row>
    <row r="93" spans="6:14">
      <c r="N93" s="65" t="str">
        <f t="shared" si="9"/>
        <v/>
      </c>
    </row>
    <row r="94" spans="6:14">
      <c r="N94" s="65" t="str">
        <f t="shared" si="9"/>
        <v/>
      </c>
    </row>
    <row r="95" spans="6:14">
      <c r="N95" s="65" t="str">
        <f t="shared" si="9"/>
        <v/>
      </c>
    </row>
    <row r="96" spans="6:14">
      <c r="N96" s="65" t="str">
        <f t="shared" si="9"/>
        <v/>
      </c>
    </row>
    <row r="97" spans="14:14">
      <c r="N97" s="65" t="str">
        <f t="shared" si="9"/>
        <v/>
      </c>
    </row>
    <row r="98" spans="14:14">
      <c r="N98" s="65" t="str">
        <f t="shared" si="9"/>
        <v/>
      </c>
    </row>
    <row r="99" spans="14:14">
      <c r="N99" s="65" t="str">
        <f t="shared" si="9"/>
        <v/>
      </c>
    </row>
  </sheetData>
  <sortState xmlns:xlrd2="http://schemas.microsoft.com/office/spreadsheetml/2017/richdata2" ref="C4:G29">
    <sortCondition ref="D4:D29"/>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X99"/>
  <sheetViews>
    <sheetView topLeftCell="A10" zoomScaleNormal="100" workbookViewId="0">
      <selection activeCell="G16" sqref="G16"/>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2.269531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207</v>
      </c>
      <c r="B1" s="189"/>
      <c r="C1" s="189"/>
      <c r="D1" s="189"/>
      <c r="E1" s="189"/>
      <c r="F1" s="189"/>
      <c r="G1" s="189"/>
      <c r="H1" s="190" t="s">
        <v>208</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v>10</v>
      </c>
      <c r="C4" s="58" t="s">
        <v>102</v>
      </c>
      <c r="D4" s="58" t="s">
        <v>452</v>
      </c>
      <c r="E4" s="65" t="str">
        <f>IF(C4&lt;&gt; "",VLOOKUP($C4,'Event Inputs'!$D$4:'Event Inputs'!$H$899,2,FALSE),"")</f>
        <v>Nia Bailey-Jones</v>
      </c>
      <c r="F4" s="71" t="str">
        <f>IF(D4&lt;&gt; "",VLOOKUP($C4,'Event Inputs'!$D$4:'Event Inputs'!$H$899,5,FALSE),"")</f>
        <v>16-17</v>
      </c>
      <c r="G4" s="65" t="str">
        <f>IF(C4&lt;&gt; "",VLOOKUP($C4,'Event Inputs'!$D$4:'Event Inputs'!$H$899,4,FALSE),"")</f>
        <v>GY</v>
      </c>
      <c r="H4" s="122">
        <f>IF(K4="",1,IF(K4=K3,H3,1))</f>
        <v>1</v>
      </c>
      <c r="I4" s="123">
        <f>IF(H4=H3,I3,IF(H4=H5,IF( H4=H6,(10+8+6)/3,IF(H4=H5,(10+8)/2)),10))</f>
        <v>10</v>
      </c>
      <c r="J4" s="71" t="s">
        <v>103</v>
      </c>
      <c r="K4" s="71" t="s">
        <v>472</v>
      </c>
      <c r="L4" s="65" t="str">
        <f>IF(J4&lt;&gt; "",VLOOKUP($J4,'Event Inputs'!$D$4:'Event Inputs'!$H$899,2,FALSE),"")</f>
        <v>George Mitchell</v>
      </c>
      <c r="M4" s="71" t="str">
        <f>IF(K4&lt;&gt; "",VLOOKUP($J4,'Event Inputs'!$D$4:'Event Inputs'!$H$899,5,FALSE),"")</f>
        <v>16-17</v>
      </c>
      <c r="N4" s="65" t="str">
        <f>IF(J4&lt;&gt;"",VLOOKUP($J4,'Event Inputs'!$D$4:'Event Inputs'!$H$899,4,FALSE),"")</f>
        <v>GY</v>
      </c>
      <c r="O4" s="88" t="str">
        <f>'Event Inputs'!A4</f>
        <v>PT</v>
      </c>
      <c r="P4" s="89">
        <f>Q4+R4</f>
        <v>19</v>
      </c>
      <c r="Q4" s="90">
        <f>SUMIF($G$4:$G$21,O4,$B$4:$B$21)</f>
        <v>10</v>
      </c>
      <c r="R4" s="90">
        <f>SUMIF($N$4:$N$21,O4,$I$4:$I$21)</f>
        <v>9</v>
      </c>
      <c r="S4" s="91">
        <f>COUNTIFS($A$4:$A$21,1,$G$4:$G$21,$O4)*$U$1</f>
        <v>0</v>
      </c>
      <c r="T4" s="91">
        <f>COUNTIFS($A$4:$A$21,2,$G$4:$G$21,$O4)*$U$1</f>
        <v>0</v>
      </c>
      <c r="U4" s="91">
        <f>COUNTIFS($A$4:$A$21,3,$G$4:$G$21,$O4)*$U$1</f>
        <v>0</v>
      </c>
      <c r="V4" s="91">
        <f>COUNTIFS($H$4:$H$21,1,$N$4:$N$21,$O4)*$U$1</f>
        <v>0</v>
      </c>
      <c r="W4" s="91">
        <f>COUNTIFS($H$4:$H$21,2,$N$4:$N$21,$O4)*$U$1</f>
        <v>1</v>
      </c>
      <c r="X4" s="91">
        <f>COUNTIFS($H$4:$H$21,3,$N$4:$N$21,$O4)*$U$1</f>
        <v>0</v>
      </c>
    </row>
    <row r="5" spans="1:24">
      <c r="A5" s="122">
        <f>IF(D5="",2,IF(D5=D4,A4,2))</f>
        <v>1</v>
      </c>
      <c r="B5" s="123">
        <v>8</v>
      </c>
      <c r="C5" s="58" t="s">
        <v>101</v>
      </c>
      <c r="D5" s="59" t="s">
        <v>452</v>
      </c>
      <c r="E5" s="65" t="str">
        <f>IF(C5&lt;&gt; "",VLOOKUP($C5,'Event Inputs'!$D$4:'Event Inputs'!$H$899,2,FALSE),"")</f>
        <v>Anya Hocking</v>
      </c>
      <c r="F5" s="71" t="str">
        <f>IF(C5&lt;&gt; "",VLOOKUP($C5,'Event Inputs'!$D$4:'Event Inputs'!$H$899,5,FALSE),"")</f>
        <v>16-17</v>
      </c>
      <c r="G5" s="65" t="str">
        <f>IF(C5&lt;&gt; "",VLOOKUP($C5,'Event Inputs'!$D$4:'Event Inputs'!$H$899,4,FALSE),"")</f>
        <v>GY</v>
      </c>
      <c r="H5" s="122">
        <f>IF(K5="",2,IF(K5=K4,H4,2))</f>
        <v>2</v>
      </c>
      <c r="I5" s="123">
        <f>IF(H5=H4,I4,IF(H5=H6,IF( H5=H7,(8+6+5)/3,IF(H5=H6,(8+6)/2)),8))</f>
        <v>8</v>
      </c>
      <c r="J5" s="71" t="s">
        <v>166</v>
      </c>
      <c r="K5" s="71" t="s">
        <v>469</v>
      </c>
      <c r="L5" s="65" t="str">
        <f>IF(J5&lt;&gt; "",VLOOKUP($J5,'Event Inputs'!$D$4:'Event Inputs'!$H$899,2,FALSE),"")</f>
        <v>Joshua Leigh</v>
      </c>
      <c r="M5" s="71" t="str">
        <f>IF(K5&lt;&gt; "",VLOOKUP($J5,'Event Inputs'!$D$4:'Event Inputs'!$H$899,5,FALSE),"")</f>
        <v>16-17</v>
      </c>
      <c r="N5" s="65" t="str">
        <f>IF(J5&lt;&gt;"",VLOOKUP($J5,'Event Inputs'!$D$4:'Event Inputs'!$H$899,4,FALSE),"")</f>
        <v>PT</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v>6</v>
      </c>
      <c r="C6" s="58" t="s">
        <v>99</v>
      </c>
      <c r="D6" s="58" t="s">
        <v>448</v>
      </c>
      <c r="E6" s="65" t="str">
        <f>IF(C6&lt;&gt; "",VLOOKUP($C6,'Event Inputs'!$D$4:'Event Inputs'!$H$899,2,FALSE),"")</f>
        <v xml:space="preserve">Maisy Hawkins </v>
      </c>
      <c r="F6" s="71" t="str">
        <f>IF(C6&lt;&gt; "",VLOOKUP($C6,'Event Inputs'!$D$4:'Event Inputs'!$H$899,5,FALSE),"")</f>
        <v>16-17</v>
      </c>
      <c r="G6" s="65" t="str">
        <f>IF(C6&lt;&gt; "",VLOOKUP($C6,'Event Inputs'!$D$4:'Event Inputs'!$H$899,4,FALSE),"")</f>
        <v>GY</v>
      </c>
      <c r="H6" s="122">
        <f>IF(K6="",3,IF(K6=K5,H5,3))</f>
        <v>3</v>
      </c>
      <c r="I6" s="123">
        <f>IF(H6=H5,I5,IF(H6=H7,IF( H6=H8,(6+5+4)/3,IF(H6=H7,(6+5)/2)),6))</f>
        <v>5.5</v>
      </c>
      <c r="J6" s="58" t="s">
        <v>362</v>
      </c>
      <c r="K6" s="58" t="s">
        <v>459</v>
      </c>
      <c r="L6" s="65" t="str">
        <f>IF(J6&lt;&gt; "",VLOOKUP($J6,'Event Inputs'!$D$4:'Event Inputs'!$H$899,2,FALSE),"")</f>
        <v xml:space="preserve">Lewis Williams </v>
      </c>
      <c r="M6" s="71" t="str">
        <f>IF(K6&lt;&gt; "",VLOOKUP($J6,'Event Inputs'!$D$4:'Event Inputs'!$H$899,5,FALSE),"")</f>
        <v>16-17</v>
      </c>
      <c r="N6" s="65" t="str">
        <f>IF(J6&lt;&gt;"",VLOOKUP($J6,'Event Inputs'!$D$4:'Event Inputs'!$H$899,4,FALSE),"")</f>
        <v>SI</v>
      </c>
      <c r="O6" s="88" t="str">
        <f>'Event Inputs'!A6</f>
        <v>GY</v>
      </c>
      <c r="P6" s="89">
        <f t="shared" si="0"/>
        <v>42</v>
      </c>
      <c r="Q6" s="90">
        <f t="shared" si="1"/>
        <v>29</v>
      </c>
      <c r="R6" s="90">
        <f t="shared" si="2"/>
        <v>13</v>
      </c>
      <c r="S6" s="91">
        <f t="shared" si="3"/>
        <v>2</v>
      </c>
      <c r="T6" s="91">
        <f t="shared" si="4"/>
        <v>0</v>
      </c>
      <c r="U6" s="91">
        <f t="shared" si="5"/>
        <v>1</v>
      </c>
      <c r="V6" s="91">
        <f t="shared" si="6"/>
        <v>1</v>
      </c>
      <c r="W6" s="91">
        <f t="shared" si="7"/>
        <v>0</v>
      </c>
      <c r="X6" s="91">
        <f t="shared" si="8"/>
        <v>0</v>
      </c>
    </row>
    <row r="7" spans="1:24">
      <c r="A7" s="122">
        <v>4</v>
      </c>
      <c r="B7" s="123">
        <v>5</v>
      </c>
      <c r="C7" s="58" t="s">
        <v>183</v>
      </c>
      <c r="D7" s="58" t="s">
        <v>449</v>
      </c>
      <c r="E7" s="65" t="str">
        <f>IF(C7&lt;&gt; "",VLOOKUP($C7,'Event Inputs'!$D$4:'Event Inputs'!$H$899,2,FALSE),"")</f>
        <v>Lillian Roche</v>
      </c>
      <c r="F7" s="71" t="str">
        <f>IF(D7&lt;&gt; "",VLOOKUP($C7,'Event Inputs'!$D$4:'Event Inputs'!$H$899,5,FALSE),"")</f>
        <v>16-17</v>
      </c>
      <c r="G7" s="65" t="str">
        <f>IF(C7&lt;&gt; "",VLOOKUP($C7,'Event Inputs'!$D$4:'Event Inputs'!$H$899,4,FALSE),"")</f>
        <v>GY</v>
      </c>
      <c r="H7" s="122">
        <f>IF(K7="",4,IF(K7=K6,H6,4))</f>
        <v>3</v>
      </c>
      <c r="I7" s="123">
        <f>IF(H7=H6,I6,IF(H7=H8,IF( H7=H9,(5+4+3)/3,IF(H7=H8,(5+4)/2)),5))</f>
        <v>5.5</v>
      </c>
      <c r="J7" s="58" t="s">
        <v>95</v>
      </c>
      <c r="K7" s="59" t="s">
        <v>459</v>
      </c>
      <c r="L7" s="65" t="str">
        <f>IF(J7&lt;&gt; "",VLOOKUP($J7,'Event Inputs'!$D$4:'Event Inputs'!$H$899,2,FALSE),"")</f>
        <v>Dominic Butterfield</v>
      </c>
      <c r="M7" s="71" t="str">
        <f>IF(J7&lt;&gt; "",VLOOKUP($J7,'Event Inputs'!$D$4:'Event Inputs'!$H$899,5,FALSE),"")</f>
        <v>16-17</v>
      </c>
      <c r="N7" s="65" t="str">
        <f>IF(J7&lt;&gt;"",VLOOKUP($J7,'Event Inputs'!$D$4:'Event Inputs'!$H$899,4,FALSE),"")</f>
        <v>SI</v>
      </c>
      <c r="O7" s="88" t="str">
        <f>'Event Inputs'!A7</f>
        <v>HB</v>
      </c>
      <c r="P7" s="89">
        <f t="shared" si="0"/>
        <v>4</v>
      </c>
      <c r="Q7" s="90">
        <f t="shared" si="1"/>
        <v>0</v>
      </c>
      <c r="R7" s="90">
        <f t="shared" si="2"/>
        <v>4</v>
      </c>
      <c r="S7" s="91">
        <f t="shared" si="3"/>
        <v>0</v>
      </c>
      <c r="T7" s="91">
        <f t="shared" si="4"/>
        <v>0</v>
      </c>
      <c r="U7" s="91">
        <f t="shared" si="5"/>
        <v>0</v>
      </c>
      <c r="V7" s="91">
        <f t="shared" si="6"/>
        <v>0</v>
      </c>
      <c r="W7" s="91">
        <f t="shared" si="7"/>
        <v>0</v>
      </c>
      <c r="X7" s="91">
        <f t="shared" si="8"/>
        <v>0</v>
      </c>
    </row>
    <row r="8" spans="1:24">
      <c r="A8" s="122">
        <f>IF(D8="",5,IF(D8=D7,A7,5))</f>
        <v>5</v>
      </c>
      <c r="B8" s="123">
        <v>4</v>
      </c>
      <c r="C8" s="58" t="s">
        <v>154</v>
      </c>
      <c r="D8" s="58" t="s">
        <v>454</v>
      </c>
      <c r="E8" s="65" t="str">
        <f>IF(C8&lt;&gt; "",VLOOKUP($C8,'Event Inputs'!$D$4:'Event Inputs'!$H$899,2,FALSE),"")</f>
        <v>Annabelle Williams</v>
      </c>
      <c r="F8" s="71" t="str">
        <f>IF(D8&lt;&gt; "",VLOOKUP($C8,'Event Inputs'!$D$4:'Event Inputs'!$H$899,5,FALSE),"")</f>
        <v>16-17</v>
      </c>
      <c r="G8" s="65" t="str">
        <f>IF(C8&lt;&gt; "",VLOOKUP($C8,'Event Inputs'!$D$4:'Event Inputs'!$H$899,4,FALSE),"")</f>
        <v>PT</v>
      </c>
      <c r="H8" s="122">
        <f>IF(K8="",5,IF(K8=K7,H7,5))</f>
        <v>5</v>
      </c>
      <c r="I8" s="123">
        <f>IF(H8=H7,I7,IF(H8=H9,IF( H8=H10,(4+3+2)/3,IF(H8=H9,(4+3)/2)),4))</f>
        <v>4</v>
      </c>
      <c r="J8" s="71" t="s">
        <v>292</v>
      </c>
      <c r="K8" s="71" t="s">
        <v>460</v>
      </c>
      <c r="L8" s="65" t="str">
        <f>IF(J8&lt;&gt; "",VLOOKUP($J8,'Event Inputs'!$D$4:'Event Inputs'!$H$899,2,FALSE),"")</f>
        <v>JOSH EYRE</v>
      </c>
      <c r="M8" s="71" t="str">
        <f>IF(K8&lt;&gt; "",VLOOKUP($J8,'Event Inputs'!$D$4:'Event Inputs'!$H$899,5,FALSE),"")</f>
        <v>16-17</v>
      </c>
      <c r="N8" s="65" t="str">
        <f>IF(J8&lt;&gt;"",VLOOKUP($J8,'Event Inputs'!$D$4:'Event Inputs'!$H$899,4,FALSE),"")</f>
        <v>HB</v>
      </c>
      <c r="O8" s="88" t="str">
        <f>'Event Inputs'!A8</f>
        <v>PZ</v>
      </c>
      <c r="P8" s="89">
        <f t="shared" si="0"/>
        <v>2</v>
      </c>
      <c r="Q8" s="90">
        <f t="shared" si="1"/>
        <v>0</v>
      </c>
      <c r="R8" s="90">
        <f t="shared" si="2"/>
        <v>2</v>
      </c>
      <c r="S8" s="91">
        <f t="shared" si="3"/>
        <v>0</v>
      </c>
      <c r="T8" s="91">
        <f t="shared" si="4"/>
        <v>0</v>
      </c>
      <c r="U8" s="91">
        <f t="shared" si="5"/>
        <v>0</v>
      </c>
      <c r="V8" s="91">
        <f t="shared" si="6"/>
        <v>0</v>
      </c>
      <c r="W8" s="91">
        <f t="shared" si="7"/>
        <v>0</v>
      </c>
      <c r="X8" s="91">
        <f t="shared" si="8"/>
        <v>0</v>
      </c>
    </row>
    <row r="9" spans="1:24">
      <c r="A9" s="122">
        <f>IF(D9="",6,IF(D9=D8,A8,6))</f>
        <v>6</v>
      </c>
      <c r="B9" s="123">
        <v>3</v>
      </c>
      <c r="C9" s="58" t="s">
        <v>113</v>
      </c>
      <c r="D9" s="59" t="s">
        <v>450</v>
      </c>
      <c r="E9" s="65" t="str">
        <f>IF(C9&lt;&gt; "",VLOOKUP($C9,'Event Inputs'!$D$4:'Event Inputs'!$H$899,2,FALSE),"")</f>
        <v>Maddie Wiles</v>
      </c>
      <c r="F9" s="71" t="str">
        <f>IF(C9&lt;&gt; "",VLOOKUP($C9,'Event Inputs'!$D$4:'Event Inputs'!$H$899,5,FALSE),"")</f>
        <v>16-17</v>
      </c>
      <c r="G9" s="65" t="str">
        <f>IF(C9&lt;&gt; "",VLOOKUP($C9,'Event Inputs'!$D$4:'Event Inputs'!$H$899,4,FALSE),"")</f>
        <v>PT</v>
      </c>
      <c r="H9" s="122">
        <f>IF(K9="",6,IF(K9=K8,H8,6))</f>
        <v>6</v>
      </c>
      <c r="I9" s="123">
        <f>IF(H9=H8,I8,IF(H9=H10,IF( H9=H11,(3+2+1)/3,IF(H9=H10,(3+2)/2)),3))</f>
        <v>3</v>
      </c>
      <c r="J9" s="71" t="s">
        <v>128</v>
      </c>
      <c r="K9" s="71" t="s">
        <v>468</v>
      </c>
      <c r="L9" s="65" t="str">
        <f>IF(J9&lt;&gt; "",VLOOKUP($J9,'Event Inputs'!$D$4:'Event Inputs'!$H$899,2,FALSE),"")</f>
        <v>Sam Poppy</v>
      </c>
      <c r="M9" s="71" t="str">
        <f>IF(J9&lt;&gt; "",VLOOKUP($J9,'Event Inputs'!$D$4:'Event Inputs'!$H$899,5,FALSE),"")</f>
        <v>16-17</v>
      </c>
      <c r="N9" s="65" t="str">
        <f>IF(J9&lt;&gt;"",VLOOKUP($J9,'Event Inputs'!$D$4:'Event Inputs'!$H$899,4,FALSE),"")</f>
        <v>GY</v>
      </c>
      <c r="O9" s="88" t="str">
        <f>'Event Inputs'!A9</f>
        <v>SI</v>
      </c>
      <c r="P9" s="89">
        <f t="shared" si="0"/>
        <v>11</v>
      </c>
      <c r="Q9" s="90">
        <f t="shared" si="1"/>
        <v>0</v>
      </c>
      <c r="R9" s="90">
        <f t="shared" si="2"/>
        <v>11</v>
      </c>
      <c r="S9" s="91">
        <f t="shared" si="3"/>
        <v>0</v>
      </c>
      <c r="T9" s="91">
        <f t="shared" si="4"/>
        <v>0</v>
      </c>
      <c r="U9" s="91">
        <f t="shared" si="5"/>
        <v>0</v>
      </c>
      <c r="V9" s="91">
        <f t="shared" si="6"/>
        <v>0</v>
      </c>
      <c r="W9" s="91">
        <f t="shared" si="7"/>
        <v>0</v>
      </c>
      <c r="X9" s="91">
        <f t="shared" si="8"/>
        <v>2</v>
      </c>
    </row>
    <row r="10" spans="1:24">
      <c r="A10" s="122">
        <f>IF(D10="",7,IF(D10=D9,A9,7))</f>
        <v>7</v>
      </c>
      <c r="B10" s="123">
        <v>2</v>
      </c>
      <c r="C10" s="71" t="s">
        <v>153</v>
      </c>
      <c r="D10" s="71" t="s">
        <v>456</v>
      </c>
      <c r="E10" s="65" t="str">
        <f>IF(C10&lt;&gt; "",VLOOKUP($C10,'Event Inputs'!$D$4:'Event Inputs'!$H$899,2,FALSE),"")</f>
        <v>Tiegan Allan</v>
      </c>
      <c r="F10" s="71" t="str">
        <f>IF(D10&lt;&gt; "",VLOOKUP($C10,'Event Inputs'!$D$4:'Event Inputs'!$H$899,5,FALSE),"")</f>
        <v>16-17</v>
      </c>
      <c r="G10" s="65" t="str">
        <f>IF(C10&lt;&gt; "",VLOOKUP($C10,'Event Inputs'!$D$4:'Event Inputs'!$H$899,4,FALSE),"")</f>
        <v>PT</v>
      </c>
      <c r="H10" s="122">
        <f>IF(K10="",7,IF(K10=K9,H9,7))</f>
        <v>7</v>
      </c>
      <c r="I10" s="123">
        <f>IF(H10=H9,I9,IF(H10=H11,IF( H10=H12,(2+1+0)/3,IF(H10=H11,(2+1)/2)),2))</f>
        <v>2</v>
      </c>
      <c r="J10" s="58" t="s">
        <v>200</v>
      </c>
      <c r="K10" s="58" t="s">
        <v>470</v>
      </c>
      <c r="L10" s="65" t="str">
        <f>IF(J10&lt;&gt; "",VLOOKUP($J10,'Event Inputs'!$D$4:'Event Inputs'!$H$899,2,FALSE),"")</f>
        <v>Terry Miller</v>
      </c>
      <c r="M10" s="71" t="str">
        <f>IF(J10&lt;&gt; "",VLOOKUP($J10,'Event Inputs'!$D$4:'Event Inputs'!$H$899,5,FALSE),"")</f>
        <v>16-17</v>
      </c>
      <c r="N10" s="65" t="str">
        <f>IF(J10&lt;&gt;"",VLOOKUP($J10,'Event Inputs'!$D$4:'Event Inputs'!$H$899,4,FALSE),"")</f>
        <v>PZ</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v>1</v>
      </c>
      <c r="C11" s="58" t="s">
        <v>152</v>
      </c>
      <c r="D11" s="59" t="s">
        <v>451</v>
      </c>
      <c r="E11" s="65" t="str">
        <f>IF(C11&lt;&gt; "",VLOOKUP($C11,'Event Inputs'!$D$4:'Event Inputs'!$H$899,2,FALSE),"")</f>
        <v>Sowenna Bateman</v>
      </c>
      <c r="G11" s="65" t="str">
        <f>IF(C11&lt;&gt; "",VLOOKUP($C11,'Event Inputs'!$D$4:'Event Inputs'!$H$899,4,FALSE),"")</f>
        <v>PT</v>
      </c>
      <c r="H11" s="122">
        <f>IF(K11="",8,IF(K11=K10,H10,8))</f>
        <v>8</v>
      </c>
      <c r="I11" s="123">
        <f>IF(H11=H10,I10,IF(H11=H12,IF( H11=H13,(1+0+0)/3,IF(H11=H12,(1+0)/2)),1))</f>
        <v>1</v>
      </c>
      <c r="J11" s="58" t="s">
        <v>125</v>
      </c>
      <c r="K11" s="58" t="s">
        <v>461</v>
      </c>
      <c r="L11" s="65" t="str">
        <f>IF(J11&lt;&gt; "",VLOOKUP($J11,'Event Inputs'!$D$4:'Event Inputs'!$H$899,2,FALSE),"")</f>
        <v>Tom Phillips</v>
      </c>
      <c r="M11" s="71" t="str">
        <f>IF(J11&lt;&gt; "",VLOOKUP($J11,'Event Inputs'!$D$4:'Event Inputs'!$H$899,5,FALSE),"")</f>
        <v>16-17</v>
      </c>
      <c r="N11" s="65" t="str">
        <f>IF(J11&lt;&gt;"",VLOOKUP($J11,'Event Inputs'!$D$4:'Event Inputs'!$H$899,4,FALSE),"")</f>
        <v>PT</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t="s">
        <v>112</v>
      </c>
      <c r="D12" s="59" t="s">
        <v>453</v>
      </c>
      <c r="E12" s="65" t="str">
        <f>IF(C12&lt;&gt; "",VLOOKUP($C12,'Event Inputs'!$D$4:'Event Inputs'!$H$899,2,FALSE),"")</f>
        <v>Katie Plowright</v>
      </c>
      <c r="F12" s="71" t="str">
        <f>IF(C12&lt;&gt; "",VLOOKUP($C12,'Event Inputs'!$D$4:'Event Inputs'!$H$899,5,FALSE),"")</f>
        <v>16-17</v>
      </c>
      <c r="G12" s="65" t="str">
        <f>IF(C12&lt;&gt; "",VLOOKUP($C12,'Event Inputs'!$D$4:'Event Inputs'!$H$899,4,FALSE),"")</f>
        <v>PT</v>
      </c>
      <c r="H12" s="122">
        <f>IF(K12="",9,IF(K12=K11,H11,9))</f>
        <v>9</v>
      </c>
      <c r="I12" s="123" t="str">
        <f>IF(H12=H11,I11,IF(H12=H13,IF( H12=H14,(0+0+0)/3,IF(H12=H13,(0+0)/2)),""))</f>
        <v/>
      </c>
      <c r="J12" s="58" t="s">
        <v>294</v>
      </c>
      <c r="K12" s="58" t="s">
        <v>465</v>
      </c>
      <c r="L12" s="65" t="str">
        <f>IF(J12&lt;&gt; "",VLOOKUP($J12,'Event Inputs'!$D$4:'Event Inputs'!$H$899,2,FALSE),"")</f>
        <v>JACKSON LYNE</v>
      </c>
      <c r="M12" s="71" t="str">
        <f>IF(J12&lt;&gt; "",VLOOKUP($J12,'Event Inputs'!$D$4:'Event Inputs'!$H$899,5,FALSE),"")</f>
        <v>16-17</v>
      </c>
      <c r="N12" s="65" t="str">
        <f>IF(J12&lt;&gt;"",VLOOKUP($J12,'Event Inputs'!$D$4:'Event Inputs'!$H$899,4,FALSE),"")</f>
        <v>HB</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71" t="s">
        <v>150</v>
      </c>
      <c r="D13" s="71" t="s">
        <v>457</v>
      </c>
      <c r="E13" s="65" t="str">
        <f>IF(C13&lt;&gt; "",VLOOKUP($C13,'Event Inputs'!$D$4:'Event Inputs'!$H$899,2,FALSE),"")</f>
        <v>Abbie Rowe</v>
      </c>
      <c r="F13" s="71" t="str">
        <f>IF(D13&lt;&gt; "",VLOOKUP($C13,'Event Inputs'!$D$4:'Event Inputs'!$H$899,5,FALSE),"")</f>
        <v>16-17</v>
      </c>
      <c r="G13" s="65" t="str">
        <f>IF(C13&lt;&gt; "",VLOOKUP($C13,'Event Inputs'!$D$4:'Event Inputs'!$H$899,4,FALSE),"")</f>
        <v>PT</v>
      </c>
      <c r="H13" s="122">
        <f>IF(K13="",10,IF(K13=K12,H12,10))</f>
        <v>10</v>
      </c>
      <c r="I13" s="123" t="str">
        <f>IF(H13=H12,I12,IF(H13=H14,IF( H13=H15,(0+0+0)/3,IF(H13=H14,(0+0)/2)),""))</f>
        <v/>
      </c>
      <c r="J13" s="58" t="s">
        <v>121</v>
      </c>
      <c r="K13" s="59" t="s">
        <v>467</v>
      </c>
      <c r="L13" s="65" t="str">
        <f>IF(J13&lt;&gt; "",VLOOKUP($J13,'Event Inputs'!$D$4:'Event Inputs'!$H$899,2,FALSE),"")</f>
        <v>George Ward</v>
      </c>
      <c r="M13" s="71" t="str">
        <f>IF(J13&lt;&gt; "",VLOOKUP($J13,'Event Inputs'!$D$4:'Event Inputs'!$H$899,5,FALSE),"")</f>
        <v>16-17</v>
      </c>
      <c r="N13" s="65" t="str">
        <f>IF(J13&lt;&gt;"",VLOOKUP($J13,'Event Inputs'!$D$4:'Event Inputs'!$H$899,4,FALSE),"")</f>
        <v>PT</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t="s">
        <v>151</v>
      </c>
      <c r="D14" s="59" t="s">
        <v>458</v>
      </c>
      <c r="E14" s="65" t="str">
        <f>IF(C14&lt;&gt; "",VLOOKUP($C14,'Event Inputs'!$D$4:'Event Inputs'!$H$899,2,FALSE),"")</f>
        <v>Kaitlyn Borghi</v>
      </c>
      <c r="F14" s="71" t="str">
        <f>IF(C14&lt;&gt; "",VLOOKUP($C14,'Event Inputs'!$D$4:'Event Inputs'!$H$899,5,FALSE),"")</f>
        <v>16-17</v>
      </c>
      <c r="G14" s="65" t="str">
        <f>IF(C14&lt;&gt; "",VLOOKUP($C14,'Event Inputs'!$D$4:'Event Inputs'!$H$899,4,FALSE),"")</f>
        <v>PT</v>
      </c>
      <c r="H14" s="122">
        <f>IF(K14="",11,IF(K14=K13,H13,11))</f>
        <v>11</v>
      </c>
      <c r="I14" s="123"/>
      <c r="J14" s="71" t="s">
        <v>100</v>
      </c>
      <c r="K14" s="71" t="s">
        <v>471</v>
      </c>
      <c r="L14" s="65" t="str">
        <f>IF(J14&lt;&gt; "",VLOOKUP($J14,'Event Inputs'!$D$4:'Event Inputs'!$H$899,2,FALSE),"")</f>
        <v>Tomas Rich</v>
      </c>
      <c r="M14" s="71" t="str">
        <f>IF(J14&lt;&gt; "",VLOOKUP($J14,'Event Inputs'!$D$4:'Event Inputs'!$H$899,5,FALSE),"")</f>
        <v>16-17</v>
      </c>
      <c r="N14" s="65" t="str">
        <f>IF(J14&lt;&gt;"",VLOOKUP($J14,'Event Inputs'!$D$4:'Event Inputs'!$H$899,4,FALSE),"")</f>
        <v>GY</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c r="D15" s="59"/>
      <c r="E15" s="65" t="str">
        <f>IF(C15&lt;&gt; "",VLOOKUP($C15,'Event Inputs'!$D$4:'Event Inputs'!$H$899,2,FALSE),"")</f>
        <v/>
      </c>
      <c r="F15" s="71" t="str">
        <f>IF(C15&lt;&gt; "",VLOOKUP($C15,'Event Inputs'!$D$4:'Event Inputs'!$H$899,5,FALSE),"")</f>
        <v/>
      </c>
      <c r="G15" s="65" t="str">
        <f>IF(C15&lt;&gt; "",VLOOKUP($C15,'Event Inputs'!$D$4:'Event Inputs'!$H$899,4,FALSE),"")</f>
        <v/>
      </c>
      <c r="H15" s="122">
        <f>IF(K15="",12,IF(K15=K14,H14,12))</f>
        <v>12</v>
      </c>
      <c r="I15" s="123"/>
      <c r="J15" s="71" t="s">
        <v>364</v>
      </c>
      <c r="K15" s="71" t="s">
        <v>462</v>
      </c>
      <c r="L15" s="65" t="str">
        <f>IF(J15&lt;&gt; "",VLOOKUP($J15,'Event Inputs'!$D$4:'Event Inputs'!$H$899,2,FALSE),"")</f>
        <v>Jude hardy</v>
      </c>
      <c r="M15" s="71" t="str">
        <f>IF(K15&lt;&gt; "",VLOOKUP($J15,'Event Inputs'!$D$4:'Event Inputs'!$H$899,5,FALSE),"")</f>
        <v>16-17</v>
      </c>
      <c r="N15" s="65" t="str">
        <f>IF(J15&lt;&gt;"",VLOOKUP($J15,'Event Inputs'!$D$4:'Event Inputs'!$H$899,4,FALSE),"")</f>
        <v>SI</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c r="D16" s="59"/>
      <c r="E16" s="65" t="str">
        <f>IF(C16&lt;&gt; "",VLOOKUP($C16,'Event Inputs'!$D$4:'Event Inputs'!$H$899,2,FALSE),"")</f>
        <v/>
      </c>
      <c r="F16" s="71" t="str">
        <f>IF(C16&lt;&gt; "",VLOOKUP($C16,'Event Inputs'!$D$4:'Event Inputs'!$H$899,5,FALSE),"")</f>
        <v/>
      </c>
      <c r="G16" s="65" t="str">
        <f>IF(C16&lt;&gt; "",VLOOKUP($C16,'Event Inputs'!$D$4:'Event Inputs'!$H$899,4,FALSE),"")</f>
        <v/>
      </c>
      <c r="H16" s="122">
        <f>IF(K16="",13,IF(K16=K15,H15,13))</f>
        <v>13</v>
      </c>
      <c r="I16" s="123"/>
      <c r="J16" s="58" t="s">
        <v>284</v>
      </c>
      <c r="K16" s="59" t="s">
        <v>689</v>
      </c>
      <c r="L16" s="65" t="str">
        <f>IF(J16&lt;&gt; "",VLOOKUP($J16,'Event Inputs'!$D$4:'Event Inputs'!$H$899,2,FALSE),"")</f>
        <v>Joshua Hoggett-Crisp</v>
      </c>
      <c r="M16" s="71" t="str">
        <f>IF(J16&lt;&gt; "",VLOOKUP($J16,'Event Inputs'!$D$4:'Event Inputs'!$H$899,5,FALSE),"")</f>
        <v>16-17</v>
      </c>
      <c r="N16" s="65" t="str">
        <f>IF(J16&lt;&gt;"",VLOOKUP($J16,'Event Inputs'!$D$4:'Event Inputs'!$H$899,4,FALSE),"")</f>
        <v>HY</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IF(D17&lt;&gt; "",VLOOKUP($C17,'Event Inputs'!$D$4:'Event Inputs'!$H$899,5,FALSE),"")</f>
        <v/>
      </c>
      <c r="G17" s="65" t="str">
        <f>IF(C17&lt;&gt; "",VLOOKUP($C17,'Event Inputs'!$D$4:'Event Inputs'!$H$899,4,FALSE),"")</f>
        <v/>
      </c>
      <c r="H17" s="122">
        <f>IF(K17="",14,IF(K17=K16,H16,14))</f>
        <v>14</v>
      </c>
      <c r="I17" s="123"/>
      <c r="J17" s="58" t="s">
        <v>120</v>
      </c>
      <c r="K17" s="58" t="s">
        <v>463</v>
      </c>
      <c r="L17" s="65" t="str">
        <f>IF(J17&lt;&gt; "",VLOOKUP($J17,'Event Inputs'!$D$4:'Event Inputs'!$H$899,2,FALSE),"")</f>
        <v xml:space="preserve">Keelan Jay-O'Donnell </v>
      </c>
      <c r="M17" s="71" t="str">
        <f>IF(J17&lt;&gt; "",VLOOKUP($J17,'Event Inputs'!$D$4:'Event Inputs'!$H$899,5,FALSE),"")</f>
        <v>16-17</v>
      </c>
      <c r="N17" s="65" t="str">
        <f>IF(J17&lt;&gt;"",VLOOKUP($J17,'Event Inputs'!$D$4:'Event Inputs'!$H$899,4,FALSE),"")</f>
        <v>PT</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71" t="s">
        <v>124</v>
      </c>
      <c r="K18" s="71" t="s">
        <v>473</v>
      </c>
      <c r="L18" s="65" t="str">
        <f>IF(J18&lt;&gt; "",VLOOKUP($J18,'Event Inputs'!$D$4:'Event Inputs'!$H$899,2,FALSE),"")</f>
        <v>Joseph Williams</v>
      </c>
      <c r="M18" s="71" t="str">
        <f>IF(K18&lt;&gt; "",VLOOKUP($J18,'Event Inputs'!$D$4:'Event Inputs'!$H$899,5,FALSE),"")</f>
        <v>16-17</v>
      </c>
      <c r="N18" s="65" t="str">
        <f>IF(J18&lt;&gt;"",VLOOKUP($J18,'Event Inputs'!$D$4:'Event Inputs'!$H$899,4,FALSE),"")</f>
        <v>PT</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8"/>
      <c r="E19" s="65" t="str">
        <f>IF(C19&lt;&gt; "",VLOOKUP($C19,'Event Inputs'!$D$4:'Event Inputs'!$H$899,2,FALSE),"")</f>
        <v/>
      </c>
      <c r="F19" s="71" t="str">
        <f>IF(D19&lt;&gt; "",VLOOKUP($C19,'Event Inputs'!$D$4:'Event Inputs'!$H$899,5,FALSE),"")</f>
        <v/>
      </c>
      <c r="G19" s="65" t="str">
        <f>IF(C19&lt;&gt; "",VLOOKUP($C19,'Event Inputs'!$D$4:'Event Inputs'!$H$899,4,FALSE),"")</f>
        <v/>
      </c>
      <c r="H19" s="122">
        <f>IF(K19="",16,IF(K19=K18,H18,16))</f>
        <v>16</v>
      </c>
      <c r="I19" s="123"/>
      <c r="J19" s="58" t="s">
        <v>395</v>
      </c>
      <c r="K19" s="59" t="s">
        <v>466</v>
      </c>
      <c r="L19" s="65" t="str">
        <f>IF(J19&lt;&gt; "",VLOOKUP($J19,'Event Inputs'!$D$4:'Event Inputs'!$H$899,2,FALSE),"")</f>
        <v>Joshua Golden Clarke</v>
      </c>
      <c r="M19" s="71" t="str">
        <f>IF(J19&lt;&gt; "",VLOOKUP($J19,'Event Inputs'!$D$4:'Event Inputs'!$H$899,5,FALSE),"")</f>
        <v>16-17</v>
      </c>
      <c r="N19" s="65" t="str">
        <f>IF(J19&lt;&gt;"",VLOOKUP($J19,'Event Inputs'!$D$4:'Event Inputs'!$H$899,4,FALSE),"")</f>
        <v>NQ</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9"/>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t="s">
        <v>198</v>
      </c>
      <c r="K20" s="58" t="s">
        <v>464</v>
      </c>
      <c r="L20" s="65" t="str">
        <f>IF(J20&lt;&gt; "",VLOOKUP($J20,'Event Inputs'!$D$4:'Event Inputs'!$H$899,2,FALSE),"")</f>
        <v>Dylan Cooper -Waite</v>
      </c>
      <c r="M20" s="71" t="str">
        <f>IF(J20&lt;&gt; "",VLOOKUP($J20,'Event Inputs'!$D$4:'Event Inputs'!$H$899,5,FALSE),"")</f>
        <v>16-17</v>
      </c>
      <c r="N20" s="65" t="str">
        <f>IF(J20&lt;&gt;"",VLOOKUP($J20,'Event Inputs'!$D$4:'Event Inputs'!$H$899,4,FALSE),"")</f>
        <v>PZ</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9"/>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71" t="s">
        <v>284</v>
      </c>
      <c r="D22" s="71" t="s">
        <v>455</v>
      </c>
      <c r="E22" s="65" t="str">
        <f>IF(C22&lt;&gt; "",VLOOKUP($C22,'Event Inputs'!$D$4:'Event Inputs'!$H$899,2,FALSE),"")</f>
        <v>Joshua Hoggett-Crisp</v>
      </c>
      <c r="F22" s="71" t="str">
        <f>IF(C22&lt;&gt; "",VLOOKUP($C22,'Event Inputs'!$D$4:'Event Inputs'!$H$899,5,FALSE),"")</f>
        <v>16-17</v>
      </c>
      <c r="G22" s="65" t="str">
        <f>IF(C22&lt;&gt; "",VLOOKUP($C22,'Event Inputs'!$D$4:'Event Inputs'!$H$899,4,FALSE),"")</f>
        <v>HY</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9"/>
      <c r="L23" s="65" t="str">
        <f>IF(J23&lt;&gt; "",VLOOKUP($J23,'Event Inputs'!$D$4:'Event Inputs'!$H$899,2,FALSE),"")</f>
        <v/>
      </c>
      <c r="M23" s="71" t="str">
        <f>IF(K23&lt;&gt;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IF(D24&lt;&gt; "",VLOOKUP($C24,'Event Inputs'!$D$4:'Event Inputs'!$H$899,5,FALSE),"")</f>
        <v/>
      </c>
      <c r="G24" s="65" t="str">
        <f>IF(C24&lt;&gt; "",VLOOKUP($C24,'Event Inputs'!$D$4:'Event Inputs'!$H$899,4,FALSE),"")</f>
        <v/>
      </c>
      <c r="H24" s="57"/>
      <c r="I24" s="58"/>
      <c r="K24" s="148"/>
      <c r="L24" s="65" t="str">
        <f>IF(J24&lt;&gt; "",VLOOKUP($J24,'Event Inputs'!$D$4:'Event Inputs'!$H$899,2,FALSE),"")</f>
        <v/>
      </c>
      <c r="M24" s="71" t="str">
        <f>IF(K24&lt;&gt;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9"/>
      <c r="E25" s="65" t="str">
        <f>IF(C25&lt;&gt; "",VLOOKUP($C25,'Event Inputs'!$D$4:'Event Inputs'!$H$899,2,FALSE),"")</f>
        <v/>
      </c>
      <c r="F25" s="71" t="str">
        <f>IF(C25&lt;&gt; "",VLOOKUP($C25,'Event Inputs'!$D$4:'Event Inputs'!$H$899,5,FALSE),"")</f>
        <v/>
      </c>
      <c r="G25" s="65" t="str">
        <f>IF(C25&lt;&gt; "",VLOOKUP($C25,'Event Inputs'!$D$4:'Event Inputs'!$H$899,4,FALSE),"")</f>
        <v/>
      </c>
      <c r="H25" s="57"/>
      <c r="I25" s="58"/>
      <c r="K25" s="148"/>
      <c r="L25" s="65" t="str">
        <f>IF(J25&lt;&gt; "",VLOOKUP($J25,'Event Inputs'!$D$4:'Event Inputs'!$H$899,2,FALSE),"")</f>
        <v/>
      </c>
      <c r="M25" s="71" t="str">
        <f>IF(K25&lt;&gt;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D27" s="14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9"/>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K28" s="14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E29" s="65" t="str">
        <f>IF(C29&lt;&gt; "",VLOOKUP($C29,'Event Inputs'!$D$4:'Event Inputs'!$H$899,2,FALSE),"")</f>
        <v/>
      </c>
      <c r="F29" s="71" t="str">
        <f>IF(C29&lt;&gt; "",VLOOKUP($C29,'Event Inputs'!$D$4:'Event Inputs'!$H$899,5,FALSE),"")</f>
        <v/>
      </c>
      <c r="G29" s="65" t="str">
        <f>IF(C29&lt;&gt; "",VLOOKUP($C29,'Event Inputs'!$D$4:'Event Inputs'!$H$899,4,FALSE),"")</f>
        <v/>
      </c>
      <c r="H29" s="57"/>
      <c r="I29" s="58"/>
      <c r="L29" s="65" t="str">
        <f>IF(J29&lt;&gt; "",VLOOKUP($J29,'Event Inputs'!$D$4:'Event Inputs'!$H$899,2,FALSE),"")</f>
        <v/>
      </c>
      <c r="M29" s="71" t="str">
        <f>IF(K29&lt;&gt;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IF(D30&lt;&gt; "",VLOOKUP($C30,'Event Inputs'!$D$4:'Event Inputs'!$H$899,5,FALSE),"")</f>
        <v/>
      </c>
      <c r="G30" s="65" t="str">
        <f>IF(C30&lt;&gt; "",VLOOKUP($C30,'Event Inputs'!$D$4:'Event Inputs'!$H$899,4,FALSE),"")</f>
        <v/>
      </c>
      <c r="H30" s="57"/>
      <c r="I30" s="58"/>
      <c r="J30" s="58"/>
      <c r="K30" s="59"/>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L31" s="65" t="str">
        <f>IF(J31&lt;&gt; "",VLOOKUP($J31,'Event Inputs'!$D$4:'Event Inputs'!$H$899,2,FALSE),"")</f>
        <v/>
      </c>
      <c r="M31" s="71" t="str">
        <f>IF(K31&lt;&gt;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9"/>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D34" s="14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E35" s="65" t="str">
        <f>IF(C35&lt;&gt; "",VLOOKUP($C35,'Event Inputs'!$D$4:'Event Inputs'!$H$899,2,FALSE),"")</f>
        <v/>
      </c>
      <c r="F35" s="71" t="str">
        <f>IF(D35&lt;&gt; "",VLOOKUP($C35,'Event Inputs'!$D$4:'Event Inputs'!$H$899,5,FALSE),"")</f>
        <v/>
      </c>
      <c r="G35" s="65" t="str">
        <f>IF(C35&lt;&gt; "",VLOOKUP($C35,'Event Inputs'!$D$4:'Event Inputs'!$H$899,4,FALSE),"")</f>
        <v/>
      </c>
      <c r="H35" s="57"/>
      <c r="I35" s="58"/>
      <c r="J35" s="58"/>
      <c r="K35" s="59"/>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9"/>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9"/>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9"/>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D41" s="14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9"/>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9"/>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IF(K43&lt;&gt;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D44" s="14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D45" s="148"/>
      <c r="E45" s="65" t="str">
        <f>IF(C45&lt;&gt; "",VLOOKUP($C45,'Event Inputs'!$D$4:'Event Inputs'!$H$899,2,FALSE),"")</f>
        <v/>
      </c>
      <c r="F45" s="71" t="str">
        <f>IF(C45&lt;&gt; "",VLOOKUP($C45,'Event Inputs'!$D$4:'Event Inputs'!$H$899,5,FALSE),"")</f>
        <v/>
      </c>
      <c r="G45" s="65" t="str">
        <f>IF(C45&lt;&gt; "",VLOOKUP($C45,'Event Inputs'!$D$4:'Event Inputs'!$H$899,4,FALSE),"")</f>
        <v/>
      </c>
      <c r="J45" s="58"/>
      <c r="K45" s="58"/>
      <c r="L45" s="65" t="str">
        <f>IF(J45&lt;&gt; "",VLOOKUP($J45,'Event Inputs'!$D$4:'Event Inputs'!$H$899,2,FALSE),"")</f>
        <v/>
      </c>
      <c r="M45" s="71" t="str">
        <f>IF(J45&lt;&gt; "",VLOOKUP($J45,'Event Inputs'!$D$4:'Event Inputs'!$H$899,5,FALSE),"")</f>
        <v/>
      </c>
      <c r="N45" s="65" t="str">
        <f>IF(J45&lt;&gt;"",VLOOKUP($J45,'Event Inputs'!$D$4:'Event Inputs'!$H$899,4,FALSE),"")</f>
        <v/>
      </c>
      <c r="P45" s="66"/>
    </row>
    <row r="46" spans="1:24">
      <c r="C46" s="58"/>
      <c r="D46" s="58"/>
      <c r="E46" s="65" t="str">
        <f>IF(C46&lt;&gt; "",VLOOKUP($C46,'Event Inputs'!$D$4:'Event Inputs'!$H$899,2,FALSE),"")</f>
        <v/>
      </c>
      <c r="F46" s="71" t="str">
        <f>IF(C46&lt;&gt; "",VLOOKUP($C46,'Event Inputs'!$D$4:'Event Inputs'!$H$899,5,FALSE),"")</f>
        <v/>
      </c>
      <c r="G46" s="65" t="str">
        <f>IF(C46&lt;&gt; "",VLOOKUP($C46,'Event Inputs'!$D$4:'Event Inputs'!$H$899,4,FALSE),"")</f>
        <v/>
      </c>
      <c r="J46" s="58"/>
      <c r="K46" s="58"/>
      <c r="L46" s="65" t="str">
        <f>IF(J46&lt;&gt; "",VLOOKUP($J46,'Event Inputs'!$D$4:'Event Inputs'!$H$899,2,FALSE),"")</f>
        <v/>
      </c>
      <c r="M46" s="71" t="str">
        <f>IF(J46&lt;&gt; "",VLOOKUP($J46,'Event Inputs'!$D$4:'Event Inputs'!$H$899,5,FALSE),"")</f>
        <v/>
      </c>
      <c r="N46" s="65" t="str">
        <f>IF(J46&lt;&gt;"",VLOOKUP($J46,'Event Inputs'!$D$4:'Event Inputs'!$H$899,4,FALSE),"")</f>
        <v/>
      </c>
      <c r="P46" s="66"/>
    </row>
    <row r="47" spans="1:24">
      <c r="D47" s="148"/>
      <c r="E47" s="65" t="str">
        <f>IF(C47&lt;&gt; "",VLOOKUP($C47,'Event Inputs'!$D$4:'Event Inputs'!$H$899,2,FALSE),"")</f>
        <v/>
      </c>
      <c r="F47" s="71" t="str">
        <f>IF(C47&lt;&gt; "",VLOOKUP($C47,'Event Inputs'!$D$4:'Event Inputs'!$H$899,5,FALSE),"")</f>
        <v/>
      </c>
      <c r="G47" s="65" t="str">
        <f>IF(C47&lt;&gt; "",VLOOKUP($C47,'Event Inputs'!$D$4:'Event Inputs'!$H$899,4,FALSE),"")</f>
        <v/>
      </c>
      <c r="J47" s="58"/>
      <c r="K47" s="58"/>
      <c r="L47" s="65" t="str">
        <f>IF(J47&lt;&gt; "",VLOOKUP($J47,'Event Inputs'!$D$4:'Event Inputs'!$H$899,2,FALSE),"")</f>
        <v/>
      </c>
      <c r="M47" s="71" t="str">
        <f>IF(J47&lt;&gt; "",VLOOKUP($J47,'Event Inputs'!$D$4:'Event Inputs'!$H$899,5,FALSE),"")</f>
        <v/>
      </c>
      <c r="N47" s="65" t="str">
        <f>IF(J47&lt;&gt;"",VLOOKUP($J47,'Event Inputs'!$D$4:'Event Inputs'!$H$899,4,FALSE),"")</f>
        <v/>
      </c>
      <c r="P47" s="66"/>
    </row>
    <row r="48" spans="1:24">
      <c r="C48" s="58"/>
      <c r="D48" s="58"/>
      <c r="E48" s="65" t="str">
        <f>IF(C48&lt;&gt; "",VLOOKUP($C48,'Event Inputs'!$D$4:'Event Inputs'!$H$899,2,FALSE),"")</f>
        <v/>
      </c>
      <c r="F48" s="71" t="str">
        <f>IF(C48&lt;&gt; "",VLOOKUP($C48,'Event Inputs'!$D$4:'Event Inputs'!$H$899,5,FALSE),"")</f>
        <v/>
      </c>
      <c r="G48" s="65" t="str">
        <f>IF(C48&lt;&gt; "",VLOOKUP($C48,'Event Inputs'!$D$4:'Event Inputs'!$H$899,4,FALSE),"")</f>
        <v/>
      </c>
      <c r="J48" s="58"/>
      <c r="K48" s="59"/>
      <c r="L48" s="65" t="str">
        <f>IF(J48&lt;&gt; "",VLOOKUP($J48,'Event Inputs'!$D$4:'Event Inputs'!$H$899,2,FALSE),"")</f>
        <v/>
      </c>
      <c r="M48" s="71" t="str">
        <f>IF(J48&lt;&gt; "",VLOOKUP($J48,'Event Inputs'!$D$4:'Event Inputs'!$H$899,5,FALSE),"")</f>
        <v/>
      </c>
      <c r="N48" s="65" t="str">
        <f>IF(J48&lt;&gt;"",VLOOKUP($J48,'Event Inputs'!$D$4:'Event Inputs'!$H$899,4,FALSE),"")</f>
        <v/>
      </c>
      <c r="P48" s="66"/>
    </row>
    <row r="49" spans="3:16">
      <c r="C49" s="58"/>
      <c r="D49" s="59"/>
      <c r="E49" s="65" t="str">
        <f>IF(C49&lt;&gt; "",VLOOKUP($C49,'Event Inputs'!$D$4:'Event Inputs'!$H$899,2,FALSE),"")</f>
        <v/>
      </c>
      <c r="F49" s="71" t="str">
        <f>IF(C49&lt;&gt;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3:16">
      <c r="D50" s="148"/>
      <c r="E50" s="65" t="str">
        <f>IF(C50&lt;&gt; "",VLOOKUP($C50,'Event Inputs'!$D$4:'Event Inputs'!$H$899,2,FALSE),"")</f>
        <v/>
      </c>
      <c r="F50" s="71" t="str">
        <f>IF(C50&lt;&gt; "",VLOOKUP($C50,'Event Inputs'!$D$4:'Event Inputs'!$H$899,5,FALSE),"")</f>
        <v/>
      </c>
      <c r="G50" s="65" t="str">
        <f>IF(C50&lt;&gt; "",VLOOKUP($C50,'Event Inputs'!$D$4:'Event Inputs'!$H$899,4,FALSE),"")</f>
        <v/>
      </c>
      <c r="J50" s="58"/>
      <c r="K50" s="58"/>
      <c r="L50" s="65" t="str">
        <f>IF(J50&lt;&gt; "",VLOOKUP($J50,'Event Inputs'!$D$4:'Event Inputs'!$H$899,2,FALSE),"")</f>
        <v/>
      </c>
      <c r="M50" s="71" t="str">
        <f>IF(K50&lt;&gt; "",VLOOKUP($J50,'Event Inputs'!$D$4:'Event Inputs'!$H$899,5,FALSE),"")</f>
        <v/>
      </c>
      <c r="N50" s="65" t="str">
        <f>IF(J50&lt;&gt;"",VLOOKUP($J50,'Event Inputs'!$D$4:'Event Inputs'!$H$899,4,FALSE),"")</f>
        <v/>
      </c>
      <c r="P50" s="66"/>
    </row>
    <row r="51" spans="3:16">
      <c r="C51" s="58"/>
      <c r="D51" s="58"/>
      <c r="E51" s="65" t="str">
        <f>IF(C51&lt;&gt; "",VLOOKUP($C51,'Event Inputs'!$D$4:'Event Inputs'!$H$899,2,FALSE),"")</f>
        <v/>
      </c>
      <c r="F51" s="71">
        <v>10</v>
      </c>
      <c r="G51" s="65" t="str">
        <f>IF(C51&lt;&gt; "",VLOOKUP($C51,'Event Inputs'!$D$4:'Event Inputs'!$H$899,4,FALSE),"")</f>
        <v/>
      </c>
      <c r="J51" s="58"/>
      <c r="K51" s="59"/>
      <c r="L51" s="65" t="str">
        <f>IF(J51&lt;&gt; "",VLOOKUP($J51,'Event Inputs'!$D$4:'Event Inputs'!$H$899,2,FALSE),"")</f>
        <v/>
      </c>
      <c r="M51" s="71" t="str">
        <f>IF(J51&lt;&gt; "",VLOOKUP($J51,'Event Inputs'!$D$4:'Event Inputs'!$H$899,5,FALSE),"")</f>
        <v/>
      </c>
      <c r="N51" s="65" t="str">
        <f>IF(J51&lt;&gt;"",VLOOKUP($J51,'Event Inputs'!$D$4:'Event Inputs'!$H$899,4,FALSE),"")</f>
        <v/>
      </c>
      <c r="P51" s="66"/>
    </row>
    <row r="52" spans="3:16">
      <c r="C52" s="58"/>
      <c r="D52" s="59"/>
      <c r="E52" s="65" t="str">
        <f>IF(C52&lt;&gt; "",VLOOKUP($C52,'Event Inputs'!$D$4:'Event Inputs'!$H$899,2,FALSE),"")</f>
        <v/>
      </c>
      <c r="F52" s="71" t="str">
        <f>IF(C52&lt;&gt;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3:16">
      <c r="C53" s="58"/>
      <c r="D53" s="59"/>
      <c r="E53" s="65" t="str">
        <f>IF(C53&lt;&gt; "",VLOOKUP($C53,'Event Inputs'!$D$4:'Event Inputs'!$H$899,2,FALSE),"")</f>
        <v/>
      </c>
      <c r="F53" s="71" t="str">
        <f>IF(C53&lt;&gt; "",VLOOKUP($C53,'Event Inputs'!$D$4:'Event Inputs'!$H$899,5,FALSE),"")</f>
        <v/>
      </c>
      <c r="G53" s="65" t="str">
        <f>IF(C53&lt;&gt; "",VLOOKUP($C53,'Event Inputs'!$D$4:'Event Inputs'!$H$899,4,FALSE),"")</f>
        <v/>
      </c>
      <c r="J53" s="58"/>
      <c r="K53" s="59"/>
      <c r="L53" s="65" t="str">
        <f>IF(J53&lt;&gt; "",VLOOKUP($J53,'Event Inputs'!$D$4:'Event Inputs'!$H$899,2,FALSE),"")</f>
        <v/>
      </c>
      <c r="M53" s="71" t="str">
        <f>IF(J53&lt;&gt; "",VLOOKUP($J53,'Event Inputs'!$D$4:'Event Inputs'!$H$899,5,FALSE),"")</f>
        <v/>
      </c>
      <c r="N53" s="65" t="str">
        <f>IF(J53&lt;&gt;"",VLOOKUP($J53,'Event Inputs'!$D$4:'Event Inputs'!$H$899,4,FALSE),"")</f>
        <v/>
      </c>
      <c r="P53" s="66"/>
    </row>
    <row r="54" spans="3:16">
      <c r="C54" s="58"/>
      <c r="D54" s="59"/>
      <c r="E54" s="65" t="str">
        <f>IF(C54&lt;&gt; "",VLOOKUP($C54,'Event Inputs'!$D$4:'Event Inputs'!$H$899,2,FALSE),"")</f>
        <v/>
      </c>
      <c r="F54" s="71" t="str">
        <f>IF(C54&lt;&gt; "",VLOOKUP($C54,'Event Inputs'!$D$4:'Event Inputs'!$H$899,5,FALSE),"")</f>
        <v/>
      </c>
      <c r="G54" s="65" t="str">
        <f>IF(C54&lt;&gt; "",VLOOKUP($C54,'Event Inputs'!$D$4:'Event Inputs'!$H$899,4,FALSE),"")</f>
        <v/>
      </c>
      <c r="J54" s="58"/>
      <c r="K54" s="58"/>
      <c r="L54" s="65" t="str">
        <f>IF(J54&lt;&gt; "",VLOOKUP($J54,'Event Inputs'!$D$4:'Event Inputs'!$H$899,2,FALSE),"")</f>
        <v/>
      </c>
      <c r="M54" s="71" t="str">
        <f>IF(J54&lt;&gt; "",VLOOKUP($J54,'Event Inputs'!$D$4:'Event Inputs'!$H$899,5,FALSE),"")</f>
        <v/>
      </c>
      <c r="N54" s="65" t="str">
        <f>IF(J54&lt;&gt;"",VLOOKUP($J54,'Event Inputs'!$D$4:'Event Inputs'!$H$899,4,FALSE),"")</f>
        <v/>
      </c>
      <c r="P54" s="66"/>
    </row>
    <row r="55" spans="3:16">
      <c r="C55" s="58"/>
      <c r="D55" s="58"/>
      <c r="E55" s="65" t="str">
        <f>IF(C55&lt;&gt; "",VLOOKUP($C55,'Event Inputs'!$D$4:'Event Inputs'!$H$899,2,FALSE),"")</f>
        <v/>
      </c>
      <c r="G55" s="65" t="str">
        <f>IF(C55&lt;&gt; "",VLOOKUP($C55,'Event Inputs'!$D$4:'Event Inputs'!$H$899,4,FALSE),"")</f>
        <v/>
      </c>
      <c r="J55" s="58"/>
      <c r="K55" s="58"/>
      <c r="L55" s="65" t="str">
        <f>IF(J55&lt;&gt; "",VLOOKUP($J55,'Event Inputs'!$D$4:'Event Inputs'!$H$899,2,FALSE),"")</f>
        <v/>
      </c>
      <c r="M55" s="71" t="str">
        <f>IF(J55&lt;&gt; "",VLOOKUP($J55,'Event Inputs'!$D$4:'Event Inputs'!$H$899,5,FALSE),"")</f>
        <v/>
      </c>
      <c r="N55" s="65" t="str">
        <f>IF(J55&lt;&gt;"",VLOOKUP($J55,'Event Inputs'!$D$4:'Event Inputs'!$H$899,4,FALSE),"")</f>
        <v/>
      </c>
      <c r="P55" s="66"/>
    </row>
    <row r="56" spans="3:16">
      <c r="E56" s="65" t="str">
        <f>IF(C56&lt;&gt; "",VLOOKUP($C56,'Event Inputs'!$D$4:'Event Inputs'!$H$899,2,FALSE),"")</f>
        <v/>
      </c>
      <c r="F56" s="71" t="str">
        <f>IF(D56&lt;&gt; "",VLOOKUP($C56,'Event Inputs'!$D$4:'Event Inputs'!$H$899,5,FALSE),"")</f>
        <v/>
      </c>
      <c r="G56" s="65" t="str">
        <f>IF(C56&lt;&gt; "",VLOOKUP($C56,'Event Inputs'!$D$4:'Event Inputs'!$H$899,4,FALSE),"")</f>
        <v/>
      </c>
      <c r="J56" s="58"/>
      <c r="K56" s="59"/>
      <c r="L56" s="65" t="str">
        <f>IF(J56&lt;&gt; "",VLOOKUP($J56,'Event Inputs'!$D$4:'Event Inputs'!$H$899,2,FALSE),"")</f>
        <v/>
      </c>
      <c r="M56" s="71" t="str">
        <f>IF(J56&lt;&gt; "",VLOOKUP($J56,'Event Inputs'!$D$4:'Event Inputs'!$H$899,5,FALSE),"")</f>
        <v/>
      </c>
      <c r="N56" s="65" t="str">
        <f>IF(J56&lt;&gt;"",VLOOKUP($J56,'Event Inputs'!$D$4:'Event Inputs'!$H$899,4,FALSE),"")</f>
        <v/>
      </c>
    </row>
    <row r="57" spans="3:16">
      <c r="C57" s="58"/>
      <c r="D57" s="58"/>
      <c r="E57" s="65" t="str">
        <f>IF(C57&lt;&gt; "",VLOOKUP($C57,'Event Inputs'!$D$4:'Event Inputs'!$H$899,2,FALSE),"")</f>
        <v/>
      </c>
      <c r="F57" s="71" t="str">
        <f>IF(D57&lt;&gt; "",VLOOKUP($C57,'Event Inputs'!$D$4:'Event Inputs'!$H$899,5,FALSE),"")</f>
        <v/>
      </c>
      <c r="G57" s="65" t="str">
        <f>IF(C57&lt;&gt; "",VLOOKUP($C57,'Event Inputs'!$D$4:'Event Inputs'!$H$899,4,FALSE),"")</f>
        <v/>
      </c>
      <c r="J57" s="58"/>
      <c r="K57" s="58"/>
      <c r="L57" s="65" t="str">
        <f>IF(J57&lt;&gt; "",VLOOKUP($J57,'Event Inputs'!$D$4:'Event Inputs'!$H$899,2,FALSE),"")</f>
        <v/>
      </c>
      <c r="M57" s="71" t="str">
        <f>IF(J57&lt;&gt; "",VLOOKUP($J57,'Event Inputs'!$D$4:'Event Inputs'!$H$899,5,FALSE),"")</f>
        <v/>
      </c>
      <c r="N57" s="65" t="str">
        <f>IF(J57&lt;&gt;"",VLOOKUP($J57,'Event Inputs'!$D$4:'Event Inputs'!$H$899,4,FALSE),"")</f>
        <v/>
      </c>
    </row>
    <row r="58" spans="3:16">
      <c r="E58" s="65" t="str">
        <f>IF(C58&lt;&gt; "",VLOOKUP($C58,'Event Inputs'!$D$4:'Event Inputs'!$H$899,2,FALSE),"")</f>
        <v/>
      </c>
      <c r="F58" s="71" t="str">
        <f>IF(D58&lt;&gt; "",VLOOKUP($C58,'Event Inputs'!$D$4:'Event Inputs'!$H$899,5,FALSE),"")</f>
        <v/>
      </c>
      <c r="G58" s="65" t="str">
        <f>IF(C58&lt;&gt; "",VLOOKUP($C58,'Event Inputs'!$D$4:'Event Inputs'!$H$899,4,FALSE),"")</f>
        <v/>
      </c>
      <c r="J58" s="58"/>
      <c r="K58" s="59"/>
      <c r="L58" s="65" t="str">
        <f>IF(J58&lt;&gt; "",VLOOKUP($J58,'Event Inputs'!$D$4:'Event Inputs'!$H$899,2,FALSE),"")</f>
        <v/>
      </c>
      <c r="M58" s="71" t="str">
        <f>IF(J58&lt;&gt; "",VLOOKUP($J58,'Event Inputs'!$D$4:'Event Inputs'!$H$899,5,FALSE),"")</f>
        <v/>
      </c>
      <c r="N58" s="65" t="str">
        <f>IF(J58&lt;&gt;"",VLOOKUP($J58,'Event Inputs'!$D$4:'Event Inputs'!$H$899,4,FALSE),"")</f>
        <v/>
      </c>
    </row>
    <row r="59" spans="3:16">
      <c r="E59" s="65" t="str">
        <f>IF(C59&lt;&gt; "",VLOOKUP($C59,'Event Inputs'!$D$4:'Event Inputs'!$H$899,2,FALSE),"")</f>
        <v/>
      </c>
      <c r="F59" s="71" t="str">
        <f>IF(D59&lt;&gt; "",VLOOKUP($C59,'Event Inputs'!$D$4:'Event Inputs'!$H$899,5,FALSE),"")</f>
        <v/>
      </c>
      <c r="G59" s="65" t="str">
        <f>IF(C59&lt;&gt; "",VLOOKUP($C59,'Event Inputs'!$D$4:'Event Inputs'!$H$899,4,FALSE),"")</f>
        <v/>
      </c>
      <c r="J59" s="58"/>
      <c r="K59" s="59"/>
      <c r="L59" s="65" t="str">
        <f>IF(J59&lt;&gt; "",VLOOKUP($J59,'Event Inputs'!$D$4:'Event Inputs'!$H$899,2,FALSE),"")</f>
        <v/>
      </c>
      <c r="M59" s="71" t="str">
        <f>IF(J59&lt;&gt; "",VLOOKUP($J59,'Event Inputs'!$D$4:'Event Inputs'!$H$899,5,FALSE),"")</f>
        <v/>
      </c>
      <c r="N59" s="65" t="str">
        <f>IF(J59&lt;&gt;"",VLOOKUP($J59,'Event Inputs'!$D$4:'Event Inputs'!$H$899,4,FALSE),"")</f>
        <v/>
      </c>
    </row>
    <row r="60" spans="3:16">
      <c r="E60" s="65" t="str">
        <f>IF(C60&lt;&gt; "",VLOOKUP($C60,'Event Inputs'!$D$4:'Event Inputs'!$H$899,2,FALSE),"")</f>
        <v/>
      </c>
      <c r="F60" s="71" t="str">
        <f>IF(D60&lt;&gt; "",VLOOKUP($C60,'Event Inputs'!$D$4:'Event Inputs'!$H$899,5,FALSE),"")</f>
        <v/>
      </c>
      <c r="G60" s="65" t="str">
        <f>IF(C60&lt;&gt; "",VLOOKUP($C60,'Event Inputs'!$D$4:'Event Inputs'!$H$899,4,FALSE),"")</f>
        <v/>
      </c>
      <c r="K60" s="148"/>
      <c r="L60" s="65" t="str">
        <f>IF(J60&lt;&gt; "",VLOOKUP($J60,'Event Inputs'!$D$4:'Event Inputs'!$H$899,2,FALSE),"")</f>
        <v/>
      </c>
      <c r="M60" s="71" t="str">
        <f>IF(K60&lt;&gt; "",VLOOKUP($J60,'Event Inputs'!$D$4:'Event Inputs'!$H$899,5,FALSE),"")</f>
        <v/>
      </c>
      <c r="N60" s="65" t="str">
        <f>IF(J60&lt;&gt;"",VLOOKUP($J60,'Event Inputs'!$D$4:'Event Inputs'!$H$899,4,FALSE),"")</f>
        <v/>
      </c>
    </row>
    <row r="61" spans="3: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3:16">
      <c r="C62" s="58"/>
      <c r="D62" s="58"/>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3: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3:16">
      <c r="C64" s="58"/>
      <c r="D64" s="58"/>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3: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3:14">
      <c r="C66" s="58"/>
      <c r="D66" s="58"/>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3:14">
      <c r="C67" s="58"/>
      <c r="D67" s="58"/>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3: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3: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3: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3: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3: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3: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3: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3: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3: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3: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3: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3: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3: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J4:N20">
    <sortCondition ref="K4:K20"/>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4" orientation="landscape" r:id="rId1"/>
  <headerFooter alignWithMargins="0"/>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X99"/>
  <sheetViews>
    <sheetView zoomScaleNormal="100" workbookViewId="0">
      <selection activeCell="A23" sqref="A23"/>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2.816406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205</v>
      </c>
      <c r="B1" s="189"/>
      <c r="C1" s="189"/>
      <c r="D1" s="189"/>
      <c r="E1" s="189"/>
      <c r="F1" s="189"/>
      <c r="G1" s="189"/>
      <c r="H1" s="190" t="s">
        <v>206</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t="s">
        <v>303</v>
      </c>
      <c r="D4" s="59" t="s">
        <v>488</v>
      </c>
      <c r="E4" s="65" t="str">
        <f>IF(C4&lt;&gt; "",VLOOKUP($C4,'Event Inputs'!$D$4:'Event Inputs'!$H$899,2,FALSE),"")</f>
        <v>Hattie Ducros</v>
      </c>
      <c r="F4" s="71" t="str">
        <f>IF(C4&lt;&gt; "",VLOOKUP($C4,'Event Inputs'!$D$4:'Event Inputs'!$H$899,5,FALSE),"")</f>
        <v>14-15</v>
      </c>
      <c r="G4" s="65" t="str">
        <f>IF(C4&lt;&gt; "",VLOOKUP($C4,'Event Inputs'!$D$4:'Event Inputs'!$H$899,4,FALSE),"")</f>
        <v>PZ</v>
      </c>
      <c r="H4" s="122">
        <f>IF(K4="",1,IF(K4=K3,H3,1))</f>
        <v>1</v>
      </c>
      <c r="I4" s="123">
        <f>IF(H4=H3,I3,IF(H4=H5,IF( H4=H6,(10+8+6)/3,IF(H4=H5,(10+8)/2)),10))</f>
        <v>10</v>
      </c>
      <c r="J4" s="71" t="s">
        <v>194</v>
      </c>
      <c r="K4" s="71" t="s">
        <v>499</v>
      </c>
      <c r="L4" s="65" t="str">
        <f>IF(J4&lt;&gt; "",VLOOKUP($J4,'Event Inputs'!$D$4:'Event Inputs'!$H$899,2,FALSE),"")</f>
        <v>Owen Pope</v>
      </c>
      <c r="M4" s="71" t="str">
        <f>IF(K4&lt;&gt; "",VLOOKUP($J4,'Event Inputs'!$D$4:'Event Inputs'!$H$899,5,FALSE),"")</f>
        <v>14-15</v>
      </c>
      <c r="N4" s="65" t="str">
        <f>IF(J4&lt;&gt;"",VLOOKUP($J4,'Event Inputs'!$D$4:'Event Inputs'!$H$899,4,FALSE),"")</f>
        <v>NQ</v>
      </c>
      <c r="O4" s="88" t="str">
        <f>'Event Inputs'!A4</f>
        <v>PT</v>
      </c>
      <c r="P4" s="89">
        <f ca="1">Q4+R4</f>
        <v>31.5</v>
      </c>
      <c r="Q4" s="90">
        <f ca="1">SUMIF($G$4:$G$22,O4,$B$4:$B$21)</f>
        <v>11</v>
      </c>
      <c r="R4" s="90">
        <f>SUMIF($N$4:$N$21,O4,$I$4:$I$21)</f>
        <v>20.5</v>
      </c>
      <c r="S4" s="91" t="e">
        <f>COUNTIFS($A$4:$A$21,1,$G$4:$G$22,$O4)*$U$1</f>
        <v>#VALUE!</v>
      </c>
      <c r="T4" s="91" t="e">
        <f>COUNTIFS($A$4:$A$21,2,$G$4:$G$22,$O4)*$U$1</f>
        <v>#VALUE!</v>
      </c>
      <c r="U4" s="91" t="e">
        <f>COUNTIFS($A$4:$A$21,3,$G$4:$G$22,$O4)*$U$1</f>
        <v>#VALUE!</v>
      </c>
      <c r="V4" s="91">
        <f>COUNTIFS($H$4:$H$21,1,$N$4:$N$21,$O4)*$U$1</f>
        <v>0</v>
      </c>
      <c r="W4" s="91">
        <f>COUNTIFS($H$4:$H$21,2,$N$4:$N$21,$O4)*$U$1</f>
        <v>1</v>
      </c>
      <c r="X4" s="91">
        <f>COUNTIFS($H$4:$H$21,3,$N$4:$N$21,$O4)*$U$1</f>
        <v>1</v>
      </c>
    </row>
    <row r="5" spans="1:24">
      <c r="A5" s="122">
        <f>IF(D6="",2,IF(D6=D4,A4,2))</f>
        <v>2</v>
      </c>
      <c r="B5" s="123">
        <f>IF(A5=A4,B4,IF(A5=A6,IF( A5=A7,(8+6+5)/3,IF(A5=A6,(8+6)/2)),8))</f>
        <v>8</v>
      </c>
      <c r="C5" s="58" t="s">
        <v>96</v>
      </c>
      <c r="D5" s="58" t="s">
        <v>690</v>
      </c>
      <c r="E5" s="65" t="str">
        <f>IF(C5&lt;&gt; "",VLOOKUP($C5,'Event Inputs'!$D$4:'Event Inputs'!$H$899,2,FALSE),"")</f>
        <v>Sky Trevena</v>
      </c>
      <c r="F5" s="71" t="str">
        <f>IF(C5&lt;&gt; "",VLOOKUP($C5,'Event Inputs'!$D$4:'Event Inputs'!$H$899,5,FALSE),"")</f>
        <v>14-15</v>
      </c>
      <c r="G5" s="65" t="str">
        <f>IF(C5&lt;&gt; "",VLOOKUP($C5,'Event Inputs'!$D$4:'Event Inputs'!$H$899,4,FALSE),"")</f>
        <v>GY</v>
      </c>
      <c r="H5" s="122">
        <f>IF(K5="",2,IF(K5=K4,H4,2))</f>
        <v>2</v>
      </c>
      <c r="I5" s="123">
        <f>IF(H5=H4,I4,IF(H5=H6,IF( H5=H7,(8+6+5)/3,IF(H5=H6,(8+6)/2)),8))</f>
        <v>8</v>
      </c>
      <c r="J5" s="58" t="s">
        <v>116</v>
      </c>
      <c r="K5" s="58" t="s">
        <v>506</v>
      </c>
      <c r="L5" s="65" t="str">
        <f>IF(J5&lt;&gt; "",VLOOKUP($J5,'Event Inputs'!$D$4:'Event Inputs'!$H$899,2,FALSE),"")</f>
        <v>Archie Wiles</v>
      </c>
      <c r="M5" s="71" t="str">
        <f>IF(K5&lt;&gt; "",VLOOKUP($J5,'Event Inputs'!$D$4:'Event Inputs'!$H$899,5,FALSE),"")</f>
        <v>14-15</v>
      </c>
      <c r="N5" s="65" t="str">
        <f>IF(J5&lt;&gt;"",VLOOKUP($J5,'Event Inputs'!$D$4:'Event Inputs'!$H$899,4,FALSE),"")</f>
        <v>PT</v>
      </c>
      <c r="O5" s="88" t="str">
        <f>'Event Inputs'!A5</f>
        <v>BU</v>
      </c>
      <c r="P5" s="89">
        <f t="shared" ref="P5:P44" ca="1" si="0">Q5+R5</f>
        <v>2</v>
      </c>
      <c r="Q5" s="90">
        <f ca="1">SUMIF($G$4:$G$22,O5,$B$4:$B$21)</f>
        <v>2</v>
      </c>
      <c r="R5" s="90">
        <f t="shared" ref="R5:R44" si="1">SUMIF($N$4:$N$21,O5,$I$4:$I$21)</f>
        <v>0</v>
      </c>
      <c r="S5" s="91" t="e">
        <f>COUNTIFS($A$4:$A$21,1,$G$4:$G$22,$O5)*$U$1</f>
        <v>#VALUE!</v>
      </c>
      <c r="T5" s="91" t="e">
        <f>COUNTIFS($A$4:$A$21,2,$G$4:$G$22,$O5)*$U$1</f>
        <v>#VALUE!</v>
      </c>
      <c r="U5" s="91" t="e">
        <f>COUNTIFS($A$4:$A$21,3,$G$4:$G$22,$O5)*$U$1</f>
        <v>#VALUE!</v>
      </c>
      <c r="V5" s="91">
        <f t="shared" ref="V5:V44" si="2">COUNTIFS($H$4:$H$21,1,$N$4:$N$21,$O5)*$U$1</f>
        <v>0</v>
      </c>
      <c r="W5" s="91">
        <f t="shared" ref="W5:W44" si="3">COUNTIFS($H$4:$H$21,2,$N$4:$N$21,$O5)*$U$1</f>
        <v>0</v>
      </c>
      <c r="X5" s="91">
        <f t="shared" ref="X5:X44" si="4">COUNTIFS($H$4:$H$21,3,$N$4:$N$21,$O5)*$U$1</f>
        <v>0</v>
      </c>
    </row>
    <row r="6" spans="1:24">
      <c r="A6" s="122">
        <f>IF(D7="",3,IF(D7=D6,A5,3))</f>
        <v>3</v>
      </c>
      <c r="B6" s="123">
        <f>IF(A6=A5,B5,IF(A6=A7,IF( A6=A8,(6+5+4)/3,IF(A6=A7,(6+5)/2)),6))</f>
        <v>6</v>
      </c>
      <c r="C6" s="58" t="s">
        <v>146</v>
      </c>
      <c r="D6" s="58" t="s">
        <v>480</v>
      </c>
      <c r="E6" s="65" t="str">
        <f>IF(C6&lt;&gt; "",VLOOKUP($C6,'Event Inputs'!$D$4:'Event Inputs'!$H$899,2,FALSE),"")</f>
        <v>Issy Durrant</v>
      </c>
      <c r="F6" s="71" t="str">
        <f>IF(C6&lt;&gt; "",VLOOKUP($C6,'Event Inputs'!$D$4:'Event Inputs'!$H$899,5,FALSE),"")</f>
        <v>14-15</v>
      </c>
      <c r="G6" s="65" t="str">
        <f>IF(C6&lt;&gt; "",VLOOKUP($C6,'Event Inputs'!$D$4:'Event Inputs'!$H$899,4,FALSE),"")</f>
        <v>PT</v>
      </c>
      <c r="H6" s="122">
        <f>IF(K6="",3,IF(K6=K5,H5,3))</f>
        <v>3</v>
      </c>
      <c r="I6" s="123">
        <f>IF(H6=H5,I5,IF(H6=H7,IF( H6=H8,(6+5+4)/3,IF(H6=H7,(6+5)/2)),6))</f>
        <v>6</v>
      </c>
      <c r="J6" s="58" t="s">
        <v>155</v>
      </c>
      <c r="K6" s="59" t="s">
        <v>502</v>
      </c>
      <c r="L6" s="65" t="str">
        <f>IF(J6&lt;&gt; "",VLOOKUP($J6,'Event Inputs'!$D$4:'Event Inputs'!$H$899,2,FALSE),"")</f>
        <v>Jowan Allen</v>
      </c>
      <c r="M6" s="71" t="str">
        <f>IF(J6&lt;&gt; "",VLOOKUP($J6,'Event Inputs'!$D$4:'Event Inputs'!$H$899,5,FALSE),"")</f>
        <v>14-15</v>
      </c>
      <c r="N6" s="65" t="str">
        <f>IF(J6&lt;&gt;"",VLOOKUP($J6,'Event Inputs'!$D$4:'Event Inputs'!$H$899,4,FALSE),"")</f>
        <v>PT</v>
      </c>
      <c r="O6" s="88" t="str">
        <f>'Event Inputs'!A6</f>
        <v>GY</v>
      </c>
      <c r="P6" s="89">
        <f t="shared" ca="1" si="0"/>
        <v>11</v>
      </c>
      <c r="Q6" s="90">
        <f ca="1">SUMIF($G$4:$G$22,O6,$B$4:$B$21)</f>
        <v>8</v>
      </c>
      <c r="R6" s="90">
        <f t="shared" si="1"/>
        <v>3</v>
      </c>
      <c r="S6" s="91" t="e">
        <f>COUNTIFS($A$4:$A$21,1,$G$4:$G$22,$O6)*$U$1</f>
        <v>#VALUE!</v>
      </c>
      <c r="T6" s="91" t="e">
        <f>COUNTIFS($A$4:$A$21,2,$G$4:$G$22,$O6)*$U$1</f>
        <v>#VALUE!</v>
      </c>
      <c r="U6" s="91" t="e">
        <f>COUNTIFS($A$4:$A$21,3,$G$4:$G$22,$O6)*$U$1</f>
        <v>#VALUE!</v>
      </c>
      <c r="V6" s="91">
        <f t="shared" si="2"/>
        <v>0</v>
      </c>
      <c r="W6" s="91">
        <f t="shared" si="3"/>
        <v>0</v>
      </c>
      <c r="X6" s="91">
        <f t="shared" si="4"/>
        <v>0</v>
      </c>
    </row>
    <row r="7" spans="1:24">
      <c r="A7" s="122">
        <f>IF(D8="",4,IF(D8=D7,A6,4))</f>
        <v>4</v>
      </c>
      <c r="B7" s="123">
        <f>IF(A7=A6,B6,IF(A7=A8,IF( A7=A9,(5+4+3)/3,IF(A7=A8,(5+4)/2)),5))</f>
        <v>5</v>
      </c>
      <c r="C7" s="58" t="s">
        <v>282</v>
      </c>
      <c r="D7" s="58" t="s">
        <v>474</v>
      </c>
      <c r="E7" s="65" t="str">
        <f>IF(C7&lt;&gt; "",VLOOKUP($C7,'Event Inputs'!$D$4:'Event Inputs'!$H$899,2,FALSE),"")</f>
        <v>Frances Bristow</v>
      </c>
      <c r="F7" s="71" t="str">
        <f>IF(C7&lt;&gt; "",VLOOKUP($C7,'Event Inputs'!$D$4:'Event Inputs'!$H$899,5,FALSE),"")</f>
        <v>14-15</v>
      </c>
      <c r="G7" s="65" t="str">
        <f>IF(C7&lt;&gt; "",VLOOKUP($C7,'Event Inputs'!$D$4:'Event Inputs'!$H$899,4,FALSE),"")</f>
        <v>HY</v>
      </c>
      <c r="H7" s="122">
        <f>IF(K7="",4,IF(K7=K6,H6,4))</f>
        <v>4</v>
      </c>
      <c r="I7" s="123">
        <f>IF(H7=H6,I6,IF(H7=H8,IF( H7=H9,(5+4+3)/3,IF(H7=H8,(5+4)/2)),5))</f>
        <v>5</v>
      </c>
      <c r="J7" s="71" t="s">
        <v>119</v>
      </c>
      <c r="K7" s="71" t="s">
        <v>511</v>
      </c>
      <c r="L7" s="65" t="str">
        <f>IF(J7&lt;&gt; "",VLOOKUP($J7,'Event Inputs'!$D$4:'Event Inputs'!$H$899,2,FALSE),"")</f>
        <v>Archie Williams</v>
      </c>
      <c r="M7" s="71" t="str">
        <f>IF(K7&lt;&gt; "",VLOOKUP($J7,'Event Inputs'!$D$4:'Event Inputs'!$H$899,5,FALSE),"")</f>
        <v>14-15</v>
      </c>
      <c r="N7" s="65" t="str">
        <f>IF(J7&lt;&gt;"",VLOOKUP($J7,'Event Inputs'!$D$4:'Event Inputs'!$H$899,4,FALSE),"")</f>
        <v>PT</v>
      </c>
      <c r="O7" s="88" t="str">
        <f>'Event Inputs'!A7</f>
        <v>HB</v>
      </c>
      <c r="P7" s="89">
        <f t="shared" ca="1" si="0"/>
        <v>4</v>
      </c>
      <c r="Q7" s="90">
        <f ca="1">SUMIF($G$4:$G$22,O7,$B$4:$B$21)</f>
        <v>0</v>
      </c>
      <c r="R7" s="90">
        <f t="shared" si="1"/>
        <v>4</v>
      </c>
      <c r="S7" s="91" t="e">
        <f>COUNTIFS($A$4:$A$21,1,$G$4:$G$22,$O7)*$U$1</f>
        <v>#VALUE!</v>
      </c>
      <c r="T7" s="91" t="e">
        <f>COUNTIFS($A$4:$A$21,2,$G$4:$G$22,$O7)*$U$1</f>
        <v>#VALUE!</v>
      </c>
      <c r="U7" s="91" t="e">
        <f>COUNTIFS($A$4:$A$21,3,$G$4:$G$22,$O7)*$U$1</f>
        <v>#VALUE!</v>
      </c>
      <c r="V7" s="91">
        <f t="shared" si="2"/>
        <v>0</v>
      </c>
      <c r="W7" s="91">
        <f t="shared" si="3"/>
        <v>0</v>
      </c>
      <c r="X7" s="91">
        <f t="shared" si="4"/>
        <v>0</v>
      </c>
    </row>
    <row r="8" spans="1:24">
      <c r="A8" s="122">
        <f>IF(D9="",5,IF(D9=D8,A7,5))</f>
        <v>5</v>
      </c>
      <c r="B8" s="123">
        <f>IF(A8=A7,B7,IF(A8=A9,IF( A8=A10,(4+3+2)/3,IF(A8=A9,(4+3)/2)),4))</f>
        <v>4</v>
      </c>
      <c r="C8" s="58" t="s">
        <v>145</v>
      </c>
      <c r="D8" s="58" t="s">
        <v>492</v>
      </c>
      <c r="E8" s="65" t="str">
        <f>IF(C8&lt;&gt; "",VLOOKUP($C8,'Event Inputs'!$D$4:'Event Inputs'!$H$899,2,FALSE),"")</f>
        <v>Daisy Leigh</v>
      </c>
      <c r="F8" s="71" t="str">
        <f>IF(C8&lt;&gt; "",VLOOKUP($C8,'Event Inputs'!$D$4:'Event Inputs'!$H$899,5,FALSE),"")</f>
        <v>14-15</v>
      </c>
      <c r="G8" s="65" t="str">
        <f>IF(C8&lt;&gt; "",VLOOKUP($C8,'Event Inputs'!$D$4:'Event Inputs'!$H$899,4,FALSE),"")</f>
        <v>PT</v>
      </c>
      <c r="H8" s="122">
        <f>IF(K8="",5,IF(K8=K7,H7,5))</f>
        <v>5</v>
      </c>
      <c r="I8" s="123">
        <f>IF(H8=H7,I7,IF(H8=H9,IF( H8=H10,(4+3+2)/3,IF(H8=H9,(4+3)/2)),4))</f>
        <v>4</v>
      </c>
      <c r="J8" s="71" t="s">
        <v>290</v>
      </c>
      <c r="K8" s="148" t="s">
        <v>503</v>
      </c>
      <c r="L8" s="65" t="str">
        <f>IF(J8&lt;&gt; "",VLOOKUP($J8,'Event Inputs'!$D$4:'Event Inputs'!$H$899,2,FALSE),"")</f>
        <v>ED EYRE</v>
      </c>
      <c r="M8" s="71" t="str">
        <f>IF(K8&lt;&gt; "",VLOOKUP($J8,'Event Inputs'!$D$4:'Event Inputs'!$H$899,5,FALSE),"")</f>
        <v>14-15</v>
      </c>
      <c r="N8" s="65" t="str">
        <f>IF(J8&lt;&gt;"",VLOOKUP($J8,'Event Inputs'!$D$4:'Event Inputs'!$H$899,4,FALSE),"")</f>
        <v>HB</v>
      </c>
      <c r="O8" s="88" t="str">
        <f>'Event Inputs'!A8</f>
        <v>PZ</v>
      </c>
      <c r="P8" s="89">
        <f t="shared" ca="1" si="0"/>
        <v>13</v>
      </c>
      <c r="Q8" s="90">
        <f ca="1">SUMIF($G$4:$G$22,O8,$B$4:$B$21)</f>
        <v>13</v>
      </c>
      <c r="R8" s="90">
        <f t="shared" si="1"/>
        <v>0</v>
      </c>
      <c r="S8" s="91" t="e">
        <f>COUNTIFS($A$4:$A$21,1,$G$4:$G$22,$O8)*$U$1</f>
        <v>#VALUE!</v>
      </c>
      <c r="T8" s="91" t="e">
        <f>COUNTIFS($A$4:$A$21,2,$G$4:$G$22,$O8)*$U$1</f>
        <v>#VALUE!</v>
      </c>
      <c r="U8" s="91" t="e">
        <f>COUNTIFS($A$4:$A$21,3,$G$4:$G$22,$O8)*$U$1</f>
        <v>#VALUE!</v>
      </c>
      <c r="V8" s="91">
        <f t="shared" si="2"/>
        <v>0</v>
      </c>
      <c r="W8" s="91">
        <f t="shared" si="3"/>
        <v>0</v>
      </c>
      <c r="X8" s="91">
        <f t="shared" si="4"/>
        <v>0</v>
      </c>
    </row>
    <row r="9" spans="1:24">
      <c r="A9" s="122">
        <f>IF(D10="",6,IF(D10=D9,A8,6))</f>
        <v>6</v>
      </c>
      <c r="B9" s="123">
        <f>IF(A9=A8,B8,IF(A9=A10,IF( A9=A11,(3+2+1)/3,IF(A9=A10,(3+2)/2)),3))</f>
        <v>3</v>
      </c>
      <c r="C9" s="58" t="s">
        <v>305</v>
      </c>
      <c r="D9" s="58" t="s">
        <v>489</v>
      </c>
      <c r="E9" s="65" t="str">
        <f>IF(C9&lt;&gt; "",VLOOKUP($C9,'Event Inputs'!$D$4:'Event Inputs'!$H$899,2,FALSE),"")</f>
        <v>Sophia Gill</v>
      </c>
      <c r="F9" s="71" t="str">
        <f>IF(C9&lt;&gt; "",VLOOKUP($C9,'Event Inputs'!$D$4:'Event Inputs'!$H$899,5,FALSE),"")</f>
        <v>14-15</v>
      </c>
      <c r="G9" s="65" t="str">
        <f>IF(C9&lt;&gt; "",VLOOKUP($C9,'Event Inputs'!$D$4:'Event Inputs'!$H$899,4,FALSE),"")</f>
        <v>PZ</v>
      </c>
      <c r="H9" s="122">
        <f>IF(K9="",6,IF(K9=K8,H8,6))</f>
        <v>6</v>
      </c>
      <c r="I9" s="123">
        <f>IF(H9=H8,I8,IF(H9=H10,IF( H9=H11,(3+2+1)/3,IF(H9=H10,(3+2)/2)),3))</f>
        <v>3</v>
      </c>
      <c r="J9" s="58" t="s">
        <v>264</v>
      </c>
      <c r="K9" s="58" t="s">
        <v>504</v>
      </c>
      <c r="L9" s="65" t="str">
        <f>IF(J9&lt;&gt; "",VLOOKUP($J9,'Event Inputs'!$D$4:'Event Inputs'!$H$899,2,FALSE),"")</f>
        <v>Anders Pettigrew</v>
      </c>
      <c r="M9" s="71" t="str">
        <f>IF(J9&lt;&gt; "",VLOOKUP($J9,'Event Inputs'!$D$4:'Event Inputs'!$H$899,5,FALSE),"")</f>
        <v>14-15</v>
      </c>
      <c r="N9" s="65" t="str">
        <f>IF(J9&lt;&gt;"",VLOOKUP($J9,'Event Inputs'!$D$4:'Event Inputs'!$H$899,4,FALSE),"")</f>
        <v>GY</v>
      </c>
      <c r="O9" s="88" t="str">
        <f>'Event Inputs'!A9</f>
        <v>SI</v>
      </c>
      <c r="P9" s="89">
        <f t="shared" ca="1" si="0"/>
        <v>0</v>
      </c>
      <c r="Q9" s="90">
        <f ca="1">SUMIF($G$4:$G$22,O9,$B$4:$B$21)</f>
        <v>0</v>
      </c>
      <c r="R9" s="90">
        <f t="shared" si="1"/>
        <v>0</v>
      </c>
      <c r="S9" s="91" t="e">
        <f>COUNTIFS($A$4:$A$21,1,$G$4:$G$22,$O9)*$U$1</f>
        <v>#VALUE!</v>
      </c>
      <c r="T9" s="91" t="e">
        <f>COUNTIFS($A$4:$A$21,2,$G$4:$G$22,$O9)*$U$1</f>
        <v>#VALUE!</v>
      </c>
      <c r="U9" s="91" t="e">
        <f>COUNTIFS($A$4:$A$21,3,$G$4:$G$22,$O9)*$U$1</f>
        <v>#VALUE!</v>
      </c>
      <c r="V9" s="91">
        <f t="shared" si="2"/>
        <v>0</v>
      </c>
      <c r="W9" s="91">
        <f t="shared" si="3"/>
        <v>0</v>
      </c>
      <c r="X9" s="91">
        <f t="shared" si="4"/>
        <v>0</v>
      </c>
    </row>
    <row r="10" spans="1:24">
      <c r="A10" s="122">
        <f>IF(D11="",7,IF(D11=D10,A9,7))</f>
        <v>7</v>
      </c>
      <c r="B10" s="123">
        <f>IF(A10=A9,B9,IF(A10=A11,IF( A10=A12,(2+1+0)/3,IF(A10=A11,(2+1)/2)),2))</f>
        <v>2</v>
      </c>
      <c r="C10" s="58" t="s">
        <v>136</v>
      </c>
      <c r="D10" s="58" t="s">
        <v>490</v>
      </c>
      <c r="E10" s="65" t="str">
        <f>IF(C10&lt;&gt; "",VLOOKUP($C10,'Event Inputs'!$D$4:'Event Inputs'!$H$899,2,FALSE),"")</f>
        <v>Olivia Stokes</v>
      </c>
      <c r="F10" s="71" t="str">
        <f>IF(C10&lt;&gt; "",VLOOKUP($C10,'Event Inputs'!$D$4:'Event Inputs'!$H$899,5,FALSE),"")</f>
        <v>14-15</v>
      </c>
      <c r="G10" s="65" t="str">
        <f>IF(C10&lt;&gt; "",VLOOKUP($C10,'Event Inputs'!$D$4:'Event Inputs'!$H$899,4,FALSE),"")</f>
        <v>BU</v>
      </c>
      <c r="H10" s="122">
        <f>IF(K10="",7,IF(K10=K9,H9,7))</f>
        <v>7</v>
      </c>
      <c r="I10" s="123">
        <f>IF(H10=H9,I9,IF(H10=H11,IF( H10=H12,(2+1+0)/3,IF(H10=H11,(2+1)/2)),2))</f>
        <v>1.5</v>
      </c>
      <c r="J10" s="58" t="s">
        <v>117</v>
      </c>
      <c r="K10" s="58" t="s">
        <v>481</v>
      </c>
      <c r="L10" s="65" t="str">
        <f>IF(J10&lt;&gt; "",VLOOKUP($J10,'Event Inputs'!$D$4:'Event Inputs'!$H$899,2,FALSE),"")</f>
        <v>Harry Ward</v>
      </c>
      <c r="M10" s="71" t="str">
        <f>IF(J10&lt;&gt; "",VLOOKUP($J10,'Event Inputs'!$D$4:'Event Inputs'!$H$899,5,FALSE),"")</f>
        <v>14-15</v>
      </c>
      <c r="N10" s="65" t="str">
        <f>IF(J10&lt;&gt;"",VLOOKUP($J10,'Event Inputs'!$D$4:'Event Inputs'!$H$899,4,FALSE),"")</f>
        <v>PT</v>
      </c>
      <c r="O10" s="88" t="str">
        <f>'Event Inputs'!A10</f>
        <v>NQ</v>
      </c>
      <c r="P10" s="89">
        <f t="shared" ca="1" si="0"/>
        <v>11.5</v>
      </c>
      <c r="Q10" s="90">
        <f ca="1">SUMIF($G$4:$G$22,O10,$B$4:$B$21)</f>
        <v>0</v>
      </c>
      <c r="R10" s="90">
        <f t="shared" si="1"/>
        <v>11.5</v>
      </c>
      <c r="S10" s="91" t="e">
        <f>COUNTIFS($A$4:$A$21,1,$G$4:$G$22,$O10)*$U$1</f>
        <v>#VALUE!</v>
      </c>
      <c r="T10" s="91" t="e">
        <f>COUNTIFS($A$4:$A$21,2,$G$4:$G$22,$O10)*$U$1</f>
        <v>#VALUE!</v>
      </c>
      <c r="U10" s="91" t="e">
        <f>COUNTIFS($A$4:$A$21,3,$G$4:$G$22,$O10)*$U$1</f>
        <v>#VALUE!</v>
      </c>
      <c r="V10" s="91">
        <f t="shared" si="2"/>
        <v>1</v>
      </c>
      <c r="W10" s="91">
        <f t="shared" si="3"/>
        <v>0</v>
      </c>
      <c r="X10" s="91">
        <f t="shared" si="4"/>
        <v>0</v>
      </c>
    </row>
    <row r="11" spans="1:24">
      <c r="A11" s="122">
        <f>IF(D12="",8,IF(D12=D11,A10,8))</f>
        <v>8</v>
      </c>
      <c r="B11" s="123">
        <f>IF(A11=A10,B10,IF(A11=A12,IF( A11=A13,(1+0+0)/3,IF(A11=A12,(1+0)/2)),1))</f>
        <v>1</v>
      </c>
      <c r="C11" s="58" t="s">
        <v>149</v>
      </c>
      <c r="D11" s="58" t="s">
        <v>475</v>
      </c>
      <c r="E11" s="65" t="str">
        <f>IF(C11&lt;&gt; "",VLOOKUP($C11,'Event Inputs'!$D$4:'Event Inputs'!$H$899,2,FALSE),"")</f>
        <v>Senara Rodda</v>
      </c>
      <c r="F11" s="71" t="str">
        <f>IF(C11&lt;&gt; "",VLOOKUP($C11,'Event Inputs'!$D$4:'Event Inputs'!$H$899,5,FALSE),"")</f>
        <v>14-15</v>
      </c>
      <c r="G11" s="65" t="str">
        <f>IF(C11&lt;&gt; "",VLOOKUP($C11,'Event Inputs'!$D$4:'Event Inputs'!$H$899,4,FALSE),"")</f>
        <v>PT</v>
      </c>
      <c r="H11" s="122">
        <f>IF(K11="",8,IF(K11=K10,H10,8))</f>
        <v>7</v>
      </c>
      <c r="I11" s="123">
        <f>IF(H11=H10,I10,IF(H11=H12,IF( H11=H13,(1+0+0)/3,IF(H11=H12,(1+0)/2)),1))</f>
        <v>1.5</v>
      </c>
      <c r="J11" s="71" t="s">
        <v>391</v>
      </c>
      <c r="K11" s="71" t="s">
        <v>481</v>
      </c>
      <c r="L11" s="65" t="str">
        <f>IF(J11&lt;&gt; "",VLOOKUP($J11,'Event Inputs'!$D$4:'Event Inputs'!$H$899,2,FALSE),"")</f>
        <v xml:space="preserve">Jack Groves </v>
      </c>
      <c r="M11" s="71" t="str">
        <f>IF(J11&lt;&gt; "",VLOOKUP($J11,'Event Inputs'!$D$4:'Event Inputs'!$H$899,5,FALSE),"")</f>
        <v>14-15</v>
      </c>
      <c r="N11" s="65" t="str">
        <f>IF(J11&lt;&gt;"",VLOOKUP($J11,'Event Inputs'!$D$4:'Event Inputs'!$H$899,4,FALSE),"")</f>
        <v>NQ</v>
      </c>
      <c r="O11" s="88" t="str">
        <f>'Event Inputs'!A11</f>
        <v>HY</v>
      </c>
      <c r="P11" s="89">
        <f t="shared" ca="1" si="0"/>
        <v>5</v>
      </c>
      <c r="Q11" s="90">
        <f ca="1">SUMIF($G$4:$G$22,O11,$B$4:$B$21)</f>
        <v>5</v>
      </c>
      <c r="R11" s="90">
        <f t="shared" si="1"/>
        <v>0</v>
      </c>
      <c r="S11" s="91" t="e">
        <f>COUNTIFS($A$4:$A$21,1,$G$4:$G$22,$O11)*$U$1</f>
        <v>#VALUE!</v>
      </c>
      <c r="T11" s="91" t="e">
        <f>COUNTIFS($A$4:$A$21,2,$G$4:$G$22,$O11)*$U$1</f>
        <v>#VALUE!</v>
      </c>
      <c r="U11" s="91" t="e">
        <f>COUNTIFS($A$4:$A$21,3,$G$4:$G$22,$O11)*$U$1</f>
        <v>#VALUE!</v>
      </c>
      <c r="V11" s="91">
        <f t="shared" si="2"/>
        <v>0</v>
      </c>
      <c r="W11" s="91">
        <f t="shared" si="3"/>
        <v>0</v>
      </c>
      <c r="X11" s="91">
        <f t="shared" si="4"/>
        <v>0</v>
      </c>
    </row>
    <row r="12" spans="1:24">
      <c r="A12" s="122">
        <f>IF(D13="",9,IF(D13=D12,A11,9))</f>
        <v>9</v>
      </c>
      <c r="B12" s="123" t="str">
        <f>IF(A12=A11,B11,IF(A12=A13,IF( A12=A14,(0+0+0)/3,IF(A12=A13,(0+0)/2)),""))</f>
        <v/>
      </c>
      <c r="C12" s="58" t="s">
        <v>159</v>
      </c>
      <c r="D12" s="58" t="s">
        <v>487</v>
      </c>
      <c r="E12" s="65" t="str">
        <f>IF(C12&lt;&gt; "",VLOOKUP($C12,'Event Inputs'!$D$4:'Event Inputs'!$H$899,2,FALSE),"")</f>
        <v xml:space="preserve">Meg Walllace </v>
      </c>
      <c r="F12" s="71" t="str">
        <f>IF(C12&lt;&gt; "",VLOOKUP($C12,'Event Inputs'!$D$4:'Event Inputs'!$H$899,5,FALSE),"")</f>
        <v>14-15</v>
      </c>
      <c r="G12" s="65" t="str">
        <f>IF(C12&lt;&gt; "",VLOOKUP($C12,'Event Inputs'!$D$4:'Event Inputs'!$H$899,4,FALSE),"")</f>
        <v>PT</v>
      </c>
      <c r="H12" s="122"/>
      <c r="I12" s="123"/>
      <c r="J12" s="71" t="s">
        <v>98</v>
      </c>
      <c r="K12" s="71" t="s">
        <v>494</v>
      </c>
      <c r="L12" s="65" t="str">
        <f>IF(J12&lt;&gt; "",VLOOKUP($J12,'Event Inputs'!$D$4:'Event Inputs'!$H$899,2,FALSE),"")</f>
        <v>Rafi Oakes</v>
      </c>
      <c r="M12" s="71" t="str">
        <f>IF(J12&lt;&gt; "",VLOOKUP($J12,'Event Inputs'!$D$4:'Event Inputs'!$H$899,5,FALSE),"")</f>
        <v>14-15</v>
      </c>
      <c r="N12" s="65" t="str">
        <f>IF(J12&lt;&gt;"",VLOOKUP($J12,'Event Inputs'!$D$4:'Event Inputs'!$H$899,4,FALSE),"")</f>
        <v>GY</v>
      </c>
      <c r="O12" s="88">
        <f>'Event Inputs'!A12</f>
        <v>0</v>
      </c>
      <c r="P12" s="89">
        <f t="shared" ca="1" si="0"/>
        <v>0</v>
      </c>
      <c r="Q12" s="90">
        <f ca="1">SUMIF($G$4:$G$22,O12,$B$4:$B$21)</f>
        <v>0</v>
      </c>
      <c r="R12" s="90">
        <f t="shared" si="1"/>
        <v>0</v>
      </c>
      <c r="S12" s="91" t="e">
        <f>COUNTIFS($A$4:$A$21,1,$G$4:$G$22,$O12)*$U$1</f>
        <v>#VALUE!</v>
      </c>
      <c r="T12" s="91" t="e">
        <f>COUNTIFS($A$4:$A$21,2,$G$4:$G$22,$O12)*$U$1</f>
        <v>#VALUE!</v>
      </c>
      <c r="U12" s="91" t="e">
        <f>COUNTIFS($A$4:$A$21,3,$G$4:$G$22,$O12)*$U$1</f>
        <v>#VALUE!</v>
      </c>
      <c r="V12" s="91">
        <f t="shared" si="2"/>
        <v>0</v>
      </c>
      <c r="W12" s="91">
        <f t="shared" si="3"/>
        <v>0</v>
      </c>
      <c r="X12" s="91">
        <f t="shared" si="4"/>
        <v>0</v>
      </c>
    </row>
    <row r="13" spans="1:24">
      <c r="A13" s="122">
        <f>IF(D14="",10,IF(D14=D13,A12,10))</f>
        <v>10</v>
      </c>
      <c r="B13" s="123" t="str">
        <f>IF(A13=A12,B12,IF(A13=A14,IF( A13=A15,(0+0+0)/3,IF(A13=A14,(0+0)/2)),""))</f>
        <v/>
      </c>
      <c r="C13" s="58" t="s">
        <v>158</v>
      </c>
      <c r="D13" s="58" t="s">
        <v>476</v>
      </c>
      <c r="E13" s="65" t="str">
        <f>IF(C13&lt;&gt; "",VLOOKUP($C13,'Event Inputs'!$D$4:'Event Inputs'!$H$899,2,FALSE),"")</f>
        <v>Summer Gaterell</v>
      </c>
      <c r="F13" s="71" t="str">
        <f>IF(C13&lt;&gt; "",VLOOKUP($C13,'Event Inputs'!$D$4:'Event Inputs'!$H$899,5,FALSE),"")</f>
        <v>14-15</v>
      </c>
      <c r="G13" s="65" t="str">
        <f>IF(C13&lt;&gt; "",VLOOKUP($C13,'Event Inputs'!$D$4:'Event Inputs'!$H$899,4,FALSE),"")</f>
        <v>BU</v>
      </c>
      <c r="H13" s="122"/>
      <c r="I13" s="123"/>
      <c r="J13" s="71" t="s">
        <v>138</v>
      </c>
      <c r="K13" s="71" t="s">
        <v>510</v>
      </c>
      <c r="L13" s="65" t="str">
        <f>IF(J13&lt;&gt; "",VLOOKUP($J13,'Event Inputs'!$D$4:'Event Inputs'!$H$899,2,FALSE),"")</f>
        <v>Jack cooper</v>
      </c>
      <c r="M13" s="71" t="str">
        <f>IF(K13&lt;&gt; "",VLOOKUP($J13,'Event Inputs'!$D$4:'Event Inputs'!$H$899,5,FALSE),"")</f>
        <v>14-15</v>
      </c>
      <c r="N13" s="65" t="str">
        <f>IF(J13&lt;&gt;"",VLOOKUP($J13,'Event Inputs'!$D$4:'Event Inputs'!$H$899,4,FALSE),"")</f>
        <v>BU</v>
      </c>
      <c r="O13" s="88">
        <f>'Event Inputs'!A13</f>
        <v>0</v>
      </c>
      <c r="P13" s="89">
        <f t="shared" ca="1" si="0"/>
        <v>0</v>
      </c>
      <c r="Q13" s="90">
        <f ca="1">SUMIF($G$4:$G$22,O13,$B$4:$B$21)</f>
        <v>0</v>
      </c>
      <c r="R13" s="90">
        <f t="shared" si="1"/>
        <v>0</v>
      </c>
      <c r="S13" s="91" t="e">
        <f>COUNTIFS($A$4:$A$21,1,$G$4:$G$22,$O13)*$U$1</f>
        <v>#VALUE!</v>
      </c>
      <c r="T13" s="91" t="e">
        <f>COUNTIFS($A$4:$A$21,2,$G$4:$G$22,$O13)*$U$1</f>
        <v>#VALUE!</v>
      </c>
      <c r="U13" s="91" t="e">
        <f>COUNTIFS($A$4:$A$21,3,$G$4:$G$22,$O13)*$U$1</f>
        <v>#VALUE!</v>
      </c>
      <c r="V13" s="91">
        <f t="shared" si="2"/>
        <v>0</v>
      </c>
      <c r="W13" s="91">
        <f t="shared" si="3"/>
        <v>0</v>
      </c>
      <c r="X13" s="91">
        <f t="shared" si="4"/>
        <v>0</v>
      </c>
    </row>
    <row r="14" spans="1:24">
      <c r="A14" s="122">
        <f>IF(D15="",11,IF(D15=D14,A13,11))</f>
        <v>11</v>
      </c>
      <c r="B14" s="123"/>
      <c r="C14" s="58" t="s">
        <v>385</v>
      </c>
      <c r="D14" s="59" t="s">
        <v>486</v>
      </c>
      <c r="E14" s="65" t="str">
        <f>IF(C14&lt;&gt; "",VLOOKUP($C14,'Event Inputs'!$D$4:'Event Inputs'!$H$899,2,FALSE),"")</f>
        <v>Elodie Sykes</v>
      </c>
      <c r="F14" s="71" t="str">
        <f>IF(C14&lt;&gt; "",VLOOKUP($C14,'Event Inputs'!$D$4:'Event Inputs'!$H$899,5,FALSE),"")</f>
        <v>14-15</v>
      </c>
      <c r="G14" s="65" t="str">
        <f>IF(C14&lt;&gt; "",VLOOKUP($C14,'Event Inputs'!$D$4:'Event Inputs'!$H$899,4,FALSE),"")</f>
        <v>NQ</v>
      </c>
      <c r="H14" s="122"/>
      <c r="I14" s="123"/>
      <c r="J14" s="58" t="s">
        <v>197</v>
      </c>
      <c r="K14" s="58" t="s">
        <v>505</v>
      </c>
      <c r="L14" s="65" t="str">
        <f>IF(J14&lt;&gt; "",VLOOKUP($J14,'Event Inputs'!$D$4:'Event Inputs'!$H$899,2,FALSE),"")</f>
        <v>Liam Miller</v>
      </c>
      <c r="M14" s="71" t="str">
        <f>IF(J14&lt;&gt; "",VLOOKUP($J14,'Event Inputs'!$D$4:'Event Inputs'!$H$899,5,FALSE),"")</f>
        <v>14-15</v>
      </c>
      <c r="N14" s="65" t="str">
        <f>IF(J14&lt;&gt;"",VLOOKUP($J14,'Event Inputs'!$D$4:'Event Inputs'!$H$899,4,FALSE),"")</f>
        <v>PZ</v>
      </c>
      <c r="O14" s="88">
        <f>'Event Inputs'!A14</f>
        <v>0</v>
      </c>
      <c r="P14" s="89">
        <f t="shared" ca="1" si="0"/>
        <v>0</v>
      </c>
      <c r="Q14" s="90">
        <f ca="1">SUMIF($G$4:$G$22,O14,$B$4:$B$21)</f>
        <v>0</v>
      </c>
      <c r="R14" s="90">
        <f t="shared" si="1"/>
        <v>0</v>
      </c>
      <c r="S14" s="91" t="e">
        <f>COUNTIFS($A$4:$A$21,1,$G$4:$G$22,$O14)*$U$1</f>
        <v>#VALUE!</v>
      </c>
      <c r="T14" s="91" t="e">
        <f>COUNTIFS($A$4:$A$21,2,$G$4:$G$22,$O14)*$U$1</f>
        <v>#VALUE!</v>
      </c>
      <c r="U14" s="91" t="e">
        <f>COUNTIFS($A$4:$A$21,3,$G$4:$G$22,$O14)*$U$1</f>
        <v>#VALUE!</v>
      </c>
      <c r="V14" s="91">
        <f t="shared" si="2"/>
        <v>0</v>
      </c>
      <c r="W14" s="91">
        <f t="shared" si="3"/>
        <v>0</v>
      </c>
      <c r="X14" s="91">
        <f t="shared" si="4"/>
        <v>0</v>
      </c>
    </row>
    <row r="15" spans="1:24">
      <c r="A15" s="122">
        <f>IF(D16="",12,IF(D16=D15,A14,12))</f>
        <v>12</v>
      </c>
      <c r="B15" s="123"/>
      <c r="C15" s="58" t="s">
        <v>309</v>
      </c>
      <c r="D15" s="59" t="s">
        <v>477</v>
      </c>
      <c r="E15" s="65" t="str">
        <f>IF(C15&lt;&gt; "",VLOOKUP($C15,'Event Inputs'!$D$4:'Event Inputs'!$H$899,2,FALSE),"")</f>
        <v>Isla Rigby</v>
      </c>
      <c r="F15" s="71" t="str">
        <f>IF(C15&lt;&gt; "",VLOOKUP($C15,'Event Inputs'!$D$4:'Event Inputs'!$H$899,5,FALSE),"")</f>
        <v>14-15</v>
      </c>
      <c r="G15" s="65" t="str">
        <f>IF(C15&lt;&gt; "",VLOOKUP($C15,'Event Inputs'!$D$4:'Event Inputs'!$H$899,4,FALSE),"")</f>
        <v>PZ</v>
      </c>
      <c r="H15" s="122"/>
      <c r="I15" s="123"/>
      <c r="J15" s="58" t="s">
        <v>267</v>
      </c>
      <c r="K15" s="59" t="s">
        <v>497</v>
      </c>
      <c r="L15" s="65" t="str">
        <f>IF(J15&lt;&gt; "",VLOOKUP($J15,'Event Inputs'!$D$4:'Event Inputs'!$H$899,2,FALSE),"")</f>
        <v>Barnaby Gilbert</v>
      </c>
      <c r="M15" s="71" t="str">
        <f>IF(J15&lt;&gt; "",VLOOKUP($J15,'Event Inputs'!$D$4:'Event Inputs'!$H$899,5,FALSE),"")</f>
        <v>14-15</v>
      </c>
      <c r="N15" s="65" t="str">
        <f>IF(J15&lt;&gt;"",VLOOKUP($J15,'Event Inputs'!$D$4:'Event Inputs'!$H$899,4,FALSE),"")</f>
        <v>GY</v>
      </c>
      <c r="O15" s="88">
        <f>'Event Inputs'!A15</f>
        <v>0</v>
      </c>
      <c r="P15" s="89">
        <f t="shared" ca="1" si="0"/>
        <v>0</v>
      </c>
      <c r="Q15" s="90">
        <f ca="1">SUMIF($G$4:$G$22,O15,$B$4:$B$21)</f>
        <v>0</v>
      </c>
      <c r="R15" s="90">
        <f t="shared" si="1"/>
        <v>0</v>
      </c>
      <c r="S15" s="91" t="e">
        <f>COUNTIFS($A$4:$A$21,1,$G$4:$G$22,$O15)*$U$1</f>
        <v>#VALUE!</v>
      </c>
      <c r="T15" s="91" t="e">
        <f>COUNTIFS($A$4:$A$21,2,$G$4:$G$22,$O15)*$U$1</f>
        <v>#VALUE!</v>
      </c>
      <c r="U15" s="91" t="e">
        <f>COUNTIFS($A$4:$A$21,3,$G$4:$G$22,$O15)*$U$1</f>
        <v>#VALUE!</v>
      </c>
      <c r="V15" s="91">
        <f t="shared" si="2"/>
        <v>0</v>
      </c>
      <c r="W15" s="91">
        <f t="shared" si="3"/>
        <v>0</v>
      </c>
      <c r="X15" s="91">
        <f t="shared" si="4"/>
        <v>0</v>
      </c>
    </row>
    <row r="16" spans="1:24">
      <c r="A16" s="122">
        <f>IF(D17="",13,IF(D17=D16,A15,13))</f>
        <v>13</v>
      </c>
      <c r="B16" s="123"/>
      <c r="C16" s="58" t="s">
        <v>397</v>
      </c>
      <c r="D16" s="59" t="s">
        <v>482</v>
      </c>
      <c r="E16" s="65" t="str">
        <f>IF(C16&lt;&gt; "",VLOOKUP($C16,'Event Inputs'!$D$4:'Event Inputs'!$H$899,2,FALSE),"")</f>
        <v>Molly Cooke</v>
      </c>
      <c r="F16" s="71" t="str">
        <f>IF(C16&lt;&gt; "",VLOOKUP($C16,'Event Inputs'!$D$4:'Event Inputs'!$H$899,5,FALSE),"")</f>
        <v>14-15</v>
      </c>
      <c r="G16" s="65" t="str">
        <f>IF(C16&lt;&gt; "",VLOOKUP($C16,'Event Inputs'!$D$4:'Event Inputs'!$H$899,4,FALSE),"")</f>
        <v>NQ</v>
      </c>
      <c r="H16" s="122"/>
      <c r="I16" s="123"/>
      <c r="J16" s="71" t="s">
        <v>196</v>
      </c>
      <c r="K16" s="71" t="s">
        <v>495</v>
      </c>
      <c r="L16" s="65" t="str">
        <f>IF(J16&lt;&gt; "",VLOOKUP($J16,'Event Inputs'!$D$4:'Event Inputs'!$H$899,2,FALSE),"")</f>
        <v>Connor Miller</v>
      </c>
      <c r="M16" s="71" t="str">
        <f>IF(J16&lt;&gt; "",VLOOKUP($J16,'Event Inputs'!$D$4:'Event Inputs'!$H$899,5,FALSE),"")</f>
        <v>14-15</v>
      </c>
      <c r="N16" s="65" t="str">
        <f>IF(J16&lt;&gt;"",VLOOKUP($J16,'Event Inputs'!$D$4:'Event Inputs'!$H$899,4,FALSE),"")</f>
        <v>PZ</v>
      </c>
      <c r="O16" s="88">
        <f>'Event Inputs'!A16</f>
        <v>0</v>
      </c>
      <c r="P16" s="89">
        <f t="shared" ca="1" si="0"/>
        <v>0</v>
      </c>
      <c r="Q16" s="90">
        <f ca="1">SUMIF($G$4:$G$22,O16,$B$4:$B$21)</f>
        <v>0</v>
      </c>
      <c r="R16" s="90">
        <f t="shared" si="1"/>
        <v>0</v>
      </c>
      <c r="S16" s="91" t="e">
        <f>COUNTIFS($A$4:$A$21,1,$G$4:$G$22,$O16)*$U$1</f>
        <v>#VALUE!</v>
      </c>
      <c r="T16" s="91" t="e">
        <f>COUNTIFS($A$4:$A$21,2,$G$4:$G$22,$O16)*$U$1</f>
        <v>#VALUE!</v>
      </c>
      <c r="U16" s="91" t="e">
        <f>COUNTIFS($A$4:$A$21,3,$G$4:$G$22,$O16)*$U$1</f>
        <v>#VALUE!</v>
      </c>
      <c r="V16" s="91">
        <f t="shared" si="2"/>
        <v>0</v>
      </c>
      <c r="W16" s="91">
        <f t="shared" si="3"/>
        <v>0</v>
      </c>
      <c r="X16" s="91">
        <f t="shared" si="4"/>
        <v>0</v>
      </c>
    </row>
    <row r="17" spans="1:24">
      <c r="A17" s="122">
        <f>IF(D18="",14,IF(D18=D17,A16,14))</f>
        <v>14</v>
      </c>
      <c r="B17" s="123"/>
      <c r="C17" s="58" t="s">
        <v>148</v>
      </c>
      <c r="D17" s="58" t="s">
        <v>483</v>
      </c>
      <c r="E17" s="65" t="str">
        <f>IF(C17&lt;&gt; "",VLOOKUP($C17,'Event Inputs'!$D$4:'Event Inputs'!$H$899,2,FALSE),"")</f>
        <v>Lilian Ford</v>
      </c>
      <c r="F17" s="71" t="str">
        <f>IF(C17&lt;&gt; "",VLOOKUP($C17,'Event Inputs'!$D$4:'Event Inputs'!$H$899,5,FALSE),"")</f>
        <v>14-15</v>
      </c>
      <c r="G17" s="65" t="str">
        <f>IF(C17&lt;&gt; "",VLOOKUP($C17,'Event Inputs'!$D$4:'Event Inputs'!$H$899,4,FALSE),"")</f>
        <v>PT</v>
      </c>
      <c r="H17" s="122"/>
      <c r="I17" s="123"/>
      <c r="J17" s="71" t="s">
        <v>118</v>
      </c>
      <c r="K17" s="71" t="s">
        <v>508</v>
      </c>
      <c r="L17" s="65" t="str">
        <f>IF(J17&lt;&gt; "",VLOOKUP($J17,'Event Inputs'!$D$4:'Event Inputs'!$H$899,2,FALSE),"")</f>
        <v>Harry Rowe</v>
      </c>
      <c r="M17" s="71" t="str">
        <f>IF(J17&lt;&gt; "",VLOOKUP($J17,'Event Inputs'!$D$4:'Event Inputs'!$H$899,5,FALSE),"")</f>
        <v>14-15</v>
      </c>
      <c r="N17" s="65" t="str">
        <f>IF(J17&lt;&gt;"",VLOOKUP($J17,'Event Inputs'!$D$4:'Event Inputs'!$H$899,4,FALSE),"")</f>
        <v>PT</v>
      </c>
      <c r="O17" s="88">
        <f>'Event Inputs'!A17</f>
        <v>0</v>
      </c>
      <c r="P17" s="89">
        <f t="shared" ca="1" si="0"/>
        <v>0</v>
      </c>
      <c r="Q17" s="90">
        <f ca="1">SUMIF($G$4:$G$22,O17,$B$4:$B$21)</f>
        <v>0</v>
      </c>
      <c r="R17" s="90">
        <f t="shared" si="1"/>
        <v>0</v>
      </c>
      <c r="S17" s="91" t="e">
        <f>COUNTIFS($A$4:$A$21,1,$G$4:$G$22,$O17)*$U$1</f>
        <v>#VALUE!</v>
      </c>
      <c r="T17" s="91" t="e">
        <f>COUNTIFS($A$4:$A$21,2,$G$4:$G$22,$O17)*$U$1</f>
        <v>#VALUE!</v>
      </c>
      <c r="U17" s="91" t="e">
        <f>COUNTIFS($A$4:$A$21,3,$G$4:$G$22,$O17)*$U$1</f>
        <v>#VALUE!</v>
      </c>
      <c r="V17" s="91">
        <f t="shared" si="2"/>
        <v>0</v>
      </c>
      <c r="W17" s="91">
        <f t="shared" si="3"/>
        <v>0</v>
      </c>
      <c r="X17" s="91">
        <f t="shared" si="4"/>
        <v>0</v>
      </c>
    </row>
    <row r="18" spans="1:24">
      <c r="A18" s="122">
        <f>IF(D19="",15,IF(D19=D18,A17,15))</f>
        <v>15</v>
      </c>
      <c r="B18" s="123"/>
      <c r="C18" s="58" t="s">
        <v>144</v>
      </c>
      <c r="D18" s="59" t="s">
        <v>491</v>
      </c>
      <c r="E18" s="65" t="str">
        <f>IF(C18&lt;&gt; "",VLOOKUP($C18,'Event Inputs'!$D$4:'Event Inputs'!$H$899,2,FALSE),"")</f>
        <v>Harriet Durrant</v>
      </c>
      <c r="F18" s="71" t="str">
        <f>IF(C18&lt;&gt; "",VLOOKUP($C18,'Event Inputs'!$D$4:'Event Inputs'!$H$899,5,FALSE),"")</f>
        <v>14-15</v>
      </c>
      <c r="G18" s="65" t="str">
        <f>IF(C18&lt;&gt; "",VLOOKUP($C18,'Event Inputs'!$D$4:'Event Inputs'!$H$899,4,FALSE),"")</f>
        <v>PT</v>
      </c>
      <c r="H18" s="122"/>
      <c r="I18" s="123"/>
      <c r="J18" s="58" t="s">
        <v>262</v>
      </c>
      <c r="K18" s="58" t="s">
        <v>501</v>
      </c>
      <c r="L18" s="178" t="str">
        <f>IF(J18&lt;&gt; "",VLOOKUP($J18,'Event Inputs'!$D$4:'Event Inputs'!$H$899,2,FALSE),"")</f>
        <v xml:space="preserve">Ezekiel Padbury </v>
      </c>
      <c r="M18" s="179"/>
      <c r="N18" s="178" t="str">
        <f>IF(J18&lt;&gt;"",VLOOKUP($J18,'Event Inputs'!$D$4:'Event Inputs'!$H$899,4,FALSE),"")</f>
        <v>GY</v>
      </c>
      <c r="O18" s="88">
        <f>'Event Inputs'!A18</f>
        <v>0</v>
      </c>
      <c r="P18" s="89">
        <f t="shared" ca="1" si="0"/>
        <v>0</v>
      </c>
      <c r="Q18" s="90">
        <f ca="1">SUMIF($G$4:$G$22,O18,$B$4:$B$21)</f>
        <v>0</v>
      </c>
      <c r="R18" s="90">
        <f t="shared" si="1"/>
        <v>0</v>
      </c>
      <c r="S18" s="91" t="e">
        <f>COUNTIFS($A$4:$A$21,1,$G$4:$G$22,$O18)*$U$1</f>
        <v>#VALUE!</v>
      </c>
      <c r="T18" s="91" t="e">
        <f>COUNTIFS($A$4:$A$21,2,$G$4:$G$22,$O18)*$U$1</f>
        <v>#VALUE!</v>
      </c>
      <c r="U18" s="91" t="e">
        <f>COUNTIFS($A$4:$A$21,3,$G$4:$G$22,$O18)*$U$1</f>
        <v>#VALUE!</v>
      </c>
      <c r="V18" s="91">
        <f t="shared" si="2"/>
        <v>0</v>
      </c>
      <c r="W18" s="91">
        <f t="shared" si="3"/>
        <v>0</v>
      </c>
      <c r="X18" s="91">
        <f t="shared" si="4"/>
        <v>0</v>
      </c>
    </row>
    <row r="19" spans="1:24">
      <c r="A19" s="122">
        <f>IF(D20="",16,IF(D20=D19,A18,16))</f>
        <v>16</v>
      </c>
      <c r="B19" s="123"/>
      <c r="C19" s="58" t="s">
        <v>307</v>
      </c>
      <c r="D19" s="58" t="s">
        <v>493</v>
      </c>
      <c r="E19" s="65" t="str">
        <f>IF(C19&lt;&gt; "",VLOOKUP($C19,'Event Inputs'!$D$4:'Event Inputs'!$H$899,2,FALSE),"")</f>
        <v>Jessica Patterson</v>
      </c>
      <c r="F19" s="71" t="str">
        <f>IF(C19&lt;&gt; "",VLOOKUP($C19,'Event Inputs'!$D$4:'Event Inputs'!$H$899,5,FALSE),"")</f>
        <v>14-15</v>
      </c>
      <c r="G19" s="65" t="str">
        <f>IF(C19&lt;&gt; "",VLOOKUP($C19,'Event Inputs'!$D$4:'Event Inputs'!$H$899,4,FALSE),"")</f>
        <v>PZ</v>
      </c>
      <c r="H19" s="122"/>
      <c r="I19" s="123"/>
      <c r="J19" s="58" t="s">
        <v>260</v>
      </c>
      <c r="K19" s="58" t="s">
        <v>634</v>
      </c>
      <c r="L19" s="65" t="str">
        <f>IF(J19&lt;&gt; "",VLOOKUP($J19,'Event Inputs'!$D$4:'Event Inputs'!$H$899,2,FALSE),"")</f>
        <v xml:space="preserve">Daniel Webster </v>
      </c>
      <c r="M19" s="71" t="str">
        <f>IF(J19&lt;&gt; "",VLOOKUP($J19,'Event Inputs'!$D$4:'Event Inputs'!$H$899,5,FALSE),"")</f>
        <v>14-15</v>
      </c>
      <c r="N19" s="65" t="str">
        <f>IF(J19&lt;&gt;"",VLOOKUP($J19,'Event Inputs'!$D$4:'Event Inputs'!$H$899,4,FALSE),"")</f>
        <v>GY</v>
      </c>
      <c r="O19" s="88">
        <f>'Event Inputs'!A19</f>
        <v>0</v>
      </c>
      <c r="P19" s="89">
        <f t="shared" ca="1" si="0"/>
        <v>0</v>
      </c>
      <c r="Q19" s="90">
        <f ca="1">SUMIF($G$4:$G$22,O19,$B$4:$B$21)</f>
        <v>0</v>
      </c>
      <c r="R19" s="90">
        <f t="shared" si="1"/>
        <v>0</v>
      </c>
      <c r="S19" s="91" t="e">
        <f>COUNTIFS($A$4:$A$21,1,$G$4:$G$22,$O19)*$U$1</f>
        <v>#VALUE!</v>
      </c>
      <c r="T19" s="91" t="e">
        <f>COUNTIFS($A$4:$A$21,2,$G$4:$G$22,$O19)*$U$1</f>
        <v>#VALUE!</v>
      </c>
      <c r="U19" s="91" t="e">
        <f>COUNTIFS($A$4:$A$21,3,$G$4:$G$22,$O19)*$U$1</f>
        <v>#VALUE!</v>
      </c>
      <c r="V19" s="91">
        <f t="shared" si="2"/>
        <v>0</v>
      </c>
      <c r="W19" s="91">
        <f t="shared" si="3"/>
        <v>0</v>
      </c>
      <c r="X19" s="91">
        <f t="shared" si="4"/>
        <v>0</v>
      </c>
    </row>
    <row r="20" spans="1:24">
      <c r="A20" s="122">
        <f>IF(D21="",17,IF(D21=D20,A19,17))</f>
        <v>17</v>
      </c>
      <c r="B20" s="123"/>
      <c r="C20" s="58" t="s">
        <v>168</v>
      </c>
      <c r="D20" s="58" t="s">
        <v>478</v>
      </c>
      <c r="E20" s="65" t="str">
        <f>IF(C20&lt;&gt; "",VLOOKUP($C20,'Event Inputs'!$D$4:'Event Inputs'!$H$899,2,FALSE),"")</f>
        <v>Layla Byrne</v>
      </c>
      <c r="G20" s="65" t="str">
        <f>IF(C20&lt;&gt; "",VLOOKUP($C20,'Event Inputs'!$D$4:'Event Inputs'!$H$899,4,FALSE),"")</f>
        <v>BU</v>
      </c>
      <c r="H20" s="122"/>
      <c r="I20" s="123"/>
      <c r="J20" s="58" t="s">
        <v>137</v>
      </c>
      <c r="K20" s="59" t="s">
        <v>507</v>
      </c>
      <c r="L20" s="178" t="str">
        <f>IF(J20&lt;&gt; "",VLOOKUP($J20,'Event Inputs'!$D$4:'Event Inputs'!$H$899,2,FALSE),"")</f>
        <v>Jack Bell</v>
      </c>
      <c r="M20" s="179" t="str">
        <f>IF(J20&lt;&gt; "",VLOOKUP($J20,'Event Inputs'!$D$4:'Event Inputs'!$H$899,5,FALSE),"")</f>
        <v>14-15</v>
      </c>
      <c r="N20" s="178" t="str">
        <f>IF(J20&lt;&gt;"",VLOOKUP($J20,'Event Inputs'!$D$4:'Event Inputs'!$H$899,4,FALSE),"")</f>
        <v>BU</v>
      </c>
      <c r="O20" s="88">
        <f>'Event Inputs'!A20</f>
        <v>0</v>
      </c>
      <c r="P20" s="89">
        <f t="shared" ca="1" si="0"/>
        <v>0</v>
      </c>
      <c r="Q20" s="90">
        <f ca="1">SUMIF($G$4:$G$22,O20,$B$4:$B$21)</f>
        <v>0</v>
      </c>
      <c r="R20" s="90">
        <f t="shared" si="1"/>
        <v>0</v>
      </c>
      <c r="S20" s="91" t="e">
        <f>COUNTIFS($A$4:$A$21,1,$G$4:$G$22,$O20)*$U$1</f>
        <v>#VALUE!</v>
      </c>
      <c r="T20" s="91" t="e">
        <f>COUNTIFS($A$4:$A$21,2,$G$4:$G$22,$O20)*$U$1</f>
        <v>#VALUE!</v>
      </c>
      <c r="U20" s="91" t="e">
        <f>COUNTIFS($A$4:$A$21,3,$G$4:$G$22,$O20)*$U$1</f>
        <v>#VALUE!</v>
      </c>
      <c r="V20" s="91">
        <f t="shared" si="2"/>
        <v>0</v>
      </c>
      <c r="W20" s="91">
        <f t="shared" si="3"/>
        <v>0</v>
      </c>
      <c r="X20" s="91">
        <f t="shared" si="4"/>
        <v>0</v>
      </c>
    </row>
    <row r="21" spans="1:24">
      <c r="A21" s="122">
        <f>IF(D22="",18,IF(D22=D21,A20,18))</f>
        <v>18</v>
      </c>
      <c r="B21" s="123"/>
      <c r="C21" s="58" t="s">
        <v>147</v>
      </c>
      <c r="D21" s="58" t="s">
        <v>479</v>
      </c>
      <c r="E21" s="65" t="str">
        <f>IF(C21&lt;&gt; "",VLOOKUP($C21,'Event Inputs'!$D$4:'Event Inputs'!$H$899,2,FALSE),"")</f>
        <v>India Farrelly</v>
      </c>
      <c r="F21" s="71" t="str">
        <f>IF(C21&lt;&gt; "",VLOOKUP($C21,'Event Inputs'!$D$4:'Event Inputs'!$H$899,5,FALSE),"")</f>
        <v>14-15</v>
      </c>
      <c r="G21" s="65" t="str">
        <f>IF(C21&lt;&gt; "",VLOOKUP($C21,'Event Inputs'!$D$4:'Event Inputs'!$H$899,4,FALSE),"")</f>
        <v>PT</v>
      </c>
      <c r="H21" s="122"/>
      <c r="I21" s="123"/>
      <c r="J21" s="71" t="s">
        <v>140</v>
      </c>
      <c r="K21" s="71" t="s">
        <v>509</v>
      </c>
      <c r="L21" s="65" t="str">
        <f>IF(J21&lt;&gt; "",VLOOKUP($J21,'Event Inputs'!$D$4:'Event Inputs'!$H$899,2,FALSE),"")</f>
        <v>Albie Newton</v>
      </c>
      <c r="M21" s="71" t="str">
        <f>IF(K21&lt;&gt; "",VLOOKUP($J21,'Event Inputs'!$D$4:'Event Inputs'!$H$899,5,FALSE),"")</f>
        <v>14-15</v>
      </c>
      <c r="N21" s="65" t="str">
        <f>IF(J21&lt;&gt;"",VLOOKUP($J21,'Event Inputs'!$D$4:'Event Inputs'!$H$899,4,FALSE),"")</f>
        <v>BU</v>
      </c>
      <c r="O21" s="88">
        <f>'Event Inputs'!A21</f>
        <v>0</v>
      </c>
      <c r="P21" s="89">
        <f t="shared" ca="1" si="0"/>
        <v>0</v>
      </c>
      <c r="Q21" s="90">
        <f ca="1">SUMIF($G$4:$G$22,O21,$B$4:$B$21)</f>
        <v>0</v>
      </c>
      <c r="R21" s="90">
        <f t="shared" si="1"/>
        <v>0</v>
      </c>
      <c r="S21" s="91" t="e">
        <f>COUNTIFS($A$4:$A$21,1,$G$4:$G$22,$O21)*$U$1</f>
        <v>#VALUE!</v>
      </c>
      <c r="T21" s="91" t="e">
        <f>COUNTIFS($A$4:$A$21,2,$G$4:$G$22,$O21)*$U$1</f>
        <v>#VALUE!</v>
      </c>
      <c r="U21" s="91" t="e">
        <f>COUNTIFS($A$4:$A$21,3,$G$4:$G$22,$O21)*$U$1</f>
        <v>#VALUE!</v>
      </c>
      <c r="V21" s="91">
        <f t="shared" si="2"/>
        <v>0</v>
      </c>
      <c r="W21" s="91">
        <f t="shared" si="3"/>
        <v>0</v>
      </c>
      <c r="X21" s="91">
        <f t="shared" si="4"/>
        <v>0</v>
      </c>
    </row>
    <row r="22" spans="1:24">
      <c r="A22" s="103" t="str">
        <f>IF(D23="","",IF(D23=D22,A21,""))</f>
        <v/>
      </c>
      <c r="B22" s="99"/>
      <c r="C22" s="58" t="s">
        <v>169</v>
      </c>
      <c r="D22" s="58" t="s">
        <v>484</v>
      </c>
      <c r="E22" s="65" t="str">
        <f>IF(C22&lt;&gt; "",VLOOKUP($C22,'Event Inputs'!$D$4:'Event Inputs'!$H$899,2,FALSE),"")</f>
        <v>Pearl Tomlin</v>
      </c>
      <c r="F22" s="71" t="str">
        <f>IF(C22&lt;&gt; "",VLOOKUP($C22,'Event Inputs'!$D$4:'Event Inputs'!$H$899,5,FALSE),"")</f>
        <v>14-15</v>
      </c>
      <c r="G22" s="65" t="str">
        <f>IF(C22&lt;&gt; "",VLOOKUP($C22,'Event Inputs'!$D$4:'Event Inputs'!$H$899,4,FALSE),"")</f>
        <v>BU</v>
      </c>
      <c r="H22" s="103"/>
      <c r="I22" s="99"/>
      <c r="J22" s="71" t="s">
        <v>107</v>
      </c>
      <c r="K22" s="71" t="s">
        <v>498</v>
      </c>
      <c r="L22" s="65" t="str">
        <f>IF(J22&lt;&gt; "",VLOOKUP($J22,'Event Inputs'!$D$4:'Event Inputs'!$H$899,2,FALSE),"")</f>
        <v>Tallon Vassallo</v>
      </c>
      <c r="M22" s="71" t="str">
        <f>IF(K22&lt;&gt; "",VLOOKUP($J22,'Event Inputs'!$D$4:'Event Inputs'!$H$899,5,FALSE),"")</f>
        <v>14-15</v>
      </c>
      <c r="N22" s="65" t="str">
        <f>IF(J22&lt;&gt;"",VLOOKUP($J22,'Event Inputs'!$D$4:'Event Inputs'!$H$899,4,FALSE),"")</f>
        <v>BU</v>
      </c>
      <c r="O22" s="88">
        <f>'Event Inputs'!A22</f>
        <v>0</v>
      </c>
      <c r="P22" s="89">
        <f t="shared" ca="1" si="0"/>
        <v>0</v>
      </c>
      <c r="Q22" s="90">
        <f ca="1">SUMIF($G$4:$G$22,O22,$B$4:$B$21)</f>
        <v>0</v>
      </c>
      <c r="R22" s="90">
        <f t="shared" si="1"/>
        <v>0</v>
      </c>
      <c r="S22" s="91" t="e">
        <f>COUNTIFS($A$4:$A$21,1,$G$4:$G$22,$O22)*$U$1</f>
        <v>#VALUE!</v>
      </c>
      <c r="T22" s="91" t="e">
        <f>COUNTIFS($A$4:$A$21,2,$G$4:$G$22,$O22)*$U$1</f>
        <v>#VALUE!</v>
      </c>
      <c r="U22" s="91" t="e">
        <f>COUNTIFS($A$4:$A$21,3,$G$4:$G$22,$O22)*$U$1</f>
        <v>#VALUE!</v>
      </c>
      <c r="V22" s="91">
        <f t="shared" si="2"/>
        <v>0</v>
      </c>
      <c r="W22" s="91">
        <f t="shared" si="3"/>
        <v>0</v>
      </c>
      <c r="X22" s="91">
        <f t="shared" si="4"/>
        <v>0</v>
      </c>
    </row>
    <row r="23" spans="1:24">
      <c r="A23" s="103" t="e">
        <f>IF(#REF!="","",IF(#REF!=D23,A22,""))</f>
        <v>#REF!</v>
      </c>
      <c r="B23" s="58"/>
      <c r="C23" s="58"/>
      <c r="D23" s="58"/>
      <c r="G23" s="65"/>
      <c r="H23" s="103" t="str">
        <f>IF(K23="","",IF(K23=K22,H22,""))</f>
        <v/>
      </c>
      <c r="I23" s="58"/>
      <c r="J23" s="58" t="s">
        <v>383</v>
      </c>
      <c r="K23" s="58" t="s">
        <v>496</v>
      </c>
      <c r="L23" s="65" t="str">
        <f>IF(J23&lt;&gt; "",VLOOKUP($J23,'Event Inputs'!$D$4:'Event Inputs'!$H$899,2,FALSE),"")</f>
        <v>Alex Leaver</v>
      </c>
      <c r="M23" s="71" t="str">
        <f>IF(J23&lt;&gt; "",VLOOKUP($J23,'Event Inputs'!$D$4:'Event Inputs'!$H$899,5,FALSE),"")</f>
        <v>14-15</v>
      </c>
      <c r="N23" s="65" t="str">
        <f>IF(J23&lt;&gt;"",VLOOKUP($J23,'Event Inputs'!$D$4:'Event Inputs'!$H$899,4,FALSE),"")</f>
        <v>NQ</v>
      </c>
      <c r="O23" s="88">
        <f>'Event Inputs'!A23</f>
        <v>0</v>
      </c>
      <c r="P23" s="89">
        <f t="shared" ca="1" si="0"/>
        <v>0</v>
      </c>
      <c r="Q23" s="90">
        <f ca="1">SUMIF($G$4:$G$22,O23,$B$4:$B$21)</f>
        <v>0</v>
      </c>
      <c r="R23" s="90">
        <f t="shared" si="1"/>
        <v>0</v>
      </c>
      <c r="S23" s="91" t="e">
        <f>COUNTIFS($A$4:$A$21,1,$G$4:$G$22,$O23)*$U$1</f>
        <v>#VALUE!</v>
      </c>
      <c r="T23" s="91" t="e">
        <f>COUNTIFS($A$4:$A$21,2,$G$4:$G$22,$O23)*$U$1</f>
        <v>#VALUE!</v>
      </c>
      <c r="U23" s="91" t="e">
        <f>COUNTIFS($A$4:$A$21,3,$G$4:$G$22,$O23)*$U$1</f>
        <v>#VALUE!</v>
      </c>
      <c r="V23" s="91">
        <f t="shared" si="2"/>
        <v>0</v>
      </c>
      <c r="W23" s="91">
        <f t="shared" si="3"/>
        <v>0</v>
      </c>
      <c r="X23" s="91">
        <f t="shared" si="4"/>
        <v>0</v>
      </c>
    </row>
    <row r="24" spans="1:24">
      <c r="A24" s="57"/>
      <c r="B24" s="58"/>
      <c r="C24" s="58"/>
      <c r="D24" s="59"/>
      <c r="E24" s="65" t="str">
        <f>IF(C24&lt;&gt; "",VLOOKUP($C24,'Event Inputs'!$D$4:'Event Inputs'!$H$899,2,FALSE),"")</f>
        <v/>
      </c>
      <c r="F24" s="71" t="str">
        <f>IF(C24&lt;&gt; "",VLOOKUP($C24,'Event Inputs'!$D$4:'Event Inputs'!$H$899,5,FALSE),"")</f>
        <v/>
      </c>
      <c r="G24" s="65" t="str">
        <f>IF(C24&lt;&gt; "",VLOOKUP($C24,'Event Inputs'!$D$4:'Event Inputs'!$H$899,4,FALSE),"")</f>
        <v/>
      </c>
      <c r="H24" s="57"/>
      <c r="I24" s="58"/>
      <c r="J24" s="71" t="s">
        <v>265</v>
      </c>
      <c r="K24" s="71" t="s">
        <v>500</v>
      </c>
      <c r="L24" s="65" t="str">
        <f>IF(J24&lt;&gt; "",VLOOKUP($J24,'Event Inputs'!$D$4:'Event Inputs'!$H$899,2,FALSE),"")</f>
        <v>Peter Kettleborough</v>
      </c>
      <c r="M24" s="71" t="str">
        <f>IF(J24&lt;&gt; "",VLOOKUP($J24,'Event Inputs'!$D$4:'Event Inputs'!$H$899,5,FALSE),"")</f>
        <v>14-15</v>
      </c>
      <c r="N24" s="65" t="str">
        <f>IF(J24&lt;&gt;"",VLOOKUP($J24,'Event Inputs'!$D$4:'Event Inputs'!$H$899,4,FALSE),"")</f>
        <v>GY</v>
      </c>
      <c r="O24" s="88">
        <f>'Event Inputs'!A24</f>
        <v>0</v>
      </c>
      <c r="P24" s="89">
        <f t="shared" ca="1" si="0"/>
        <v>0</v>
      </c>
      <c r="Q24" s="90">
        <f ca="1">SUMIF($G$4:$G$22,O24,$B$4:$B$21)</f>
        <v>0</v>
      </c>
      <c r="R24" s="90">
        <f t="shared" si="1"/>
        <v>0</v>
      </c>
      <c r="S24" s="91" t="e">
        <f>COUNTIFS($A$4:$A$21,1,$G$4:$G$22,$O24)*$U$1</f>
        <v>#VALUE!</v>
      </c>
      <c r="T24" s="91" t="e">
        <f>COUNTIFS($A$4:$A$21,2,$G$4:$G$22,$O24)*$U$1</f>
        <v>#VALUE!</v>
      </c>
      <c r="U24" s="91" t="e">
        <f>COUNTIFS($A$4:$A$21,3,$G$4:$G$22,$O24)*$U$1</f>
        <v>#VALUE!</v>
      </c>
      <c r="V24" s="91">
        <f t="shared" si="2"/>
        <v>0</v>
      </c>
      <c r="W24" s="91">
        <f t="shared" si="3"/>
        <v>0</v>
      </c>
      <c r="X24" s="91">
        <f t="shared" si="4"/>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t="s">
        <v>109</v>
      </c>
      <c r="K25" s="58" t="s">
        <v>485</v>
      </c>
      <c r="L25" s="65" t="str">
        <f>IF(J25&lt;&gt; "",VLOOKUP($J25,'Event Inputs'!$D$4:'Event Inputs'!$H$899,2,FALSE),"")</f>
        <v>Edward Greenaway</v>
      </c>
      <c r="M25" s="71" t="str">
        <f>IF(J25&lt;&gt; "",VLOOKUP($J25,'Event Inputs'!$D$4:'Event Inputs'!$H$899,5,FALSE),"")</f>
        <v>14-15</v>
      </c>
      <c r="N25" s="65" t="str">
        <f>IF(J25&lt;&gt;"",VLOOKUP($J25,'Event Inputs'!$D$4:'Event Inputs'!$H$899,4,FALSE),"")</f>
        <v>BU</v>
      </c>
      <c r="O25" s="88">
        <f>'Event Inputs'!A25</f>
        <v>0</v>
      </c>
      <c r="P25" s="89">
        <f t="shared" ca="1" si="0"/>
        <v>0</v>
      </c>
      <c r="Q25" s="90">
        <f ca="1">SUMIF($G$4:$G$22,O25,$B$4:$B$21)</f>
        <v>0</v>
      </c>
      <c r="R25" s="90">
        <f t="shared" si="1"/>
        <v>0</v>
      </c>
      <c r="S25" s="91" t="e">
        <f>COUNTIFS($A$4:$A$21,1,$G$4:$G$22,$O25)*$U$1</f>
        <v>#VALUE!</v>
      </c>
      <c r="T25" s="91" t="e">
        <f>COUNTIFS($A$4:$A$21,2,$G$4:$G$22,$O25)*$U$1</f>
        <v>#VALUE!</v>
      </c>
      <c r="U25" s="91" t="e">
        <f>COUNTIFS($A$4:$A$21,3,$G$4:$G$22,$O25)*$U$1</f>
        <v>#VALUE!</v>
      </c>
      <c r="V25" s="91">
        <f t="shared" si="2"/>
        <v>0</v>
      </c>
      <c r="W25" s="91">
        <f t="shared" si="3"/>
        <v>0</v>
      </c>
      <c r="X25" s="91">
        <f t="shared" si="4"/>
        <v>0</v>
      </c>
    </row>
    <row r="26" spans="1:24">
      <c r="A26" s="57"/>
      <c r="B26" s="58"/>
      <c r="C26" s="58"/>
      <c r="D26" s="59"/>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ca="1" si="0"/>
        <v>0</v>
      </c>
      <c r="Q26" s="90">
        <f ca="1">SUMIF($G$4:$G$22,O26,$B$4:$B$21)</f>
        <v>0</v>
      </c>
      <c r="R26" s="90">
        <f t="shared" si="1"/>
        <v>0</v>
      </c>
      <c r="S26" s="91" t="e">
        <f>COUNTIFS($A$4:$A$21,1,$G$4:$G$22,$O26)*$U$1</f>
        <v>#VALUE!</v>
      </c>
      <c r="T26" s="91" t="e">
        <f>COUNTIFS($A$4:$A$21,2,$G$4:$G$22,$O26)*$U$1</f>
        <v>#VALUE!</v>
      </c>
      <c r="U26" s="91" t="e">
        <f>COUNTIFS($A$4:$A$21,3,$G$4:$G$22,$O26)*$U$1</f>
        <v>#VALUE!</v>
      </c>
      <c r="V26" s="91">
        <f t="shared" si="2"/>
        <v>0</v>
      </c>
      <c r="W26" s="91">
        <f t="shared" si="3"/>
        <v>0</v>
      </c>
      <c r="X26" s="91">
        <f t="shared" si="4"/>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ca="1" si="0"/>
        <v>0</v>
      </c>
      <c r="Q27" s="90">
        <f ca="1">SUMIF($G$4:$G$22,O27,$B$4:$B$21)</f>
        <v>0</v>
      </c>
      <c r="R27" s="90">
        <f t="shared" si="1"/>
        <v>0</v>
      </c>
      <c r="S27" s="91" t="e">
        <f>COUNTIFS($A$4:$A$21,1,$G$4:$G$22,$O27)*$U$1</f>
        <v>#VALUE!</v>
      </c>
      <c r="T27" s="91" t="e">
        <f>COUNTIFS($A$4:$A$21,2,$G$4:$G$22,$O27)*$U$1</f>
        <v>#VALUE!</v>
      </c>
      <c r="U27" s="91" t="e">
        <f>COUNTIFS($A$4:$A$21,3,$G$4:$G$22,$O27)*$U$1</f>
        <v>#VALUE!</v>
      </c>
      <c r="V27" s="91">
        <f t="shared" si="2"/>
        <v>0</v>
      </c>
      <c r="W27" s="91">
        <f t="shared" si="3"/>
        <v>0</v>
      </c>
      <c r="X27" s="91">
        <f t="shared" si="4"/>
        <v>0</v>
      </c>
    </row>
    <row r="28" spans="1:24">
      <c r="A28" s="57"/>
      <c r="B28" s="58"/>
      <c r="C28" s="58"/>
      <c r="D28" s="59"/>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ca="1" si="0"/>
        <v>0</v>
      </c>
      <c r="Q28" s="90">
        <f ca="1">SUMIF($G$4:$G$22,O28,$B$4:$B$21)</f>
        <v>0</v>
      </c>
      <c r="R28" s="90">
        <f t="shared" si="1"/>
        <v>0</v>
      </c>
      <c r="S28" s="91" t="e">
        <f>COUNTIFS($A$4:$A$21,1,$G$4:$G$22,$O28)*$U$1</f>
        <v>#VALUE!</v>
      </c>
      <c r="T28" s="91" t="e">
        <f>COUNTIFS($A$4:$A$21,2,$G$4:$G$22,$O28)*$U$1</f>
        <v>#VALUE!</v>
      </c>
      <c r="U28" s="91" t="e">
        <f>COUNTIFS($A$4:$A$21,3,$G$4:$G$22,$O28)*$U$1</f>
        <v>#VALUE!</v>
      </c>
      <c r="V28" s="91">
        <f t="shared" si="2"/>
        <v>0</v>
      </c>
      <c r="W28" s="91">
        <f t="shared" si="3"/>
        <v>0</v>
      </c>
      <c r="X28" s="91">
        <f t="shared" si="4"/>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ca="1" si="0"/>
        <v>0</v>
      </c>
      <c r="Q29" s="90">
        <f ca="1">SUMIF($G$4:$G$22,O29,$B$4:$B$21)</f>
        <v>0</v>
      </c>
      <c r="R29" s="90">
        <f t="shared" si="1"/>
        <v>0</v>
      </c>
      <c r="S29" s="91" t="e">
        <f>COUNTIFS($A$4:$A$21,1,$G$4:$G$22,$O29)*$U$1</f>
        <v>#VALUE!</v>
      </c>
      <c r="T29" s="91" t="e">
        <f>COUNTIFS($A$4:$A$21,2,$G$4:$G$22,$O29)*$U$1</f>
        <v>#VALUE!</v>
      </c>
      <c r="U29" s="91" t="e">
        <f>COUNTIFS($A$4:$A$21,3,$G$4:$G$22,$O29)*$U$1</f>
        <v>#VALUE!</v>
      </c>
      <c r="V29" s="91">
        <f t="shared" si="2"/>
        <v>0</v>
      </c>
      <c r="W29" s="91">
        <f t="shared" si="3"/>
        <v>0</v>
      </c>
      <c r="X29" s="91">
        <f t="shared" si="4"/>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ca="1" si="0"/>
        <v>0</v>
      </c>
      <c r="Q30" s="90">
        <f ca="1">SUMIF($G$4:$G$22,O30,$B$4:$B$21)</f>
        <v>0</v>
      </c>
      <c r="R30" s="90">
        <f t="shared" si="1"/>
        <v>0</v>
      </c>
      <c r="S30" s="91" t="e">
        <f>COUNTIFS($A$4:$A$21,1,$G$4:$G$22,$O30)*$U$1</f>
        <v>#VALUE!</v>
      </c>
      <c r="T30" s="91" t="e">
        <f>COUNTIFS($A$4:$A$21,2,$G$4:$G$22,$O30)*$U$1</f>
        <v>#VALUE!</v>
      </c>
      <c r="U30" s="91" t="e">
        <f>COUNTIFS($A$4:$A$21,3,$G$4:$G$22,$O30)*$U$1</f>
        <v>#VALUE!</v>
      </c>
      <c r="V30" s="91">
        <f t="shared" si="2"/>
        <v>0</v>
      </c>
      <c r="W30" s="91">
        <f t="shared" si="3"/>
        <v>0</v>
      </c>
      <c r="X30" s="91">
        <f t="shared" si="4"/>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L31" s="65" t="str">
        <f>IF(J31&lt;&gt; "",VLOOKUP($J31,'Event Inputs'!$D$4:'Event Inputs'!$H$899,2,FALSE),"")</f>
        <v/>
      </c>
      <c r="M31" s="71" t="str">
        <f>IF(K31&lt;&gt; "",VLOOKUP($J31,'Event Inputs'!$D$4:'Event Inputs'!$H$899,5,FALSE),"")</f>
        <v/>
      </c>
      <c r="N31" s="65" t="str">
        <f>IF(J31&lt;&gt;"",VLOOKUP($J31,'Event Inputs'!$D$4:'Event Inputs'!$H$899,4,FALSE),"")</f>
        <v/>
      </c>
      <c r="O31" s="88">
        <f>'Event Inputs'!A31</f>
        <v>0</v>
      </c>
      <c r="P31" s="89">
        <f t="shared" ca="1" si="0"/>
        <v>0</v>
      </c>
      <c r="Q31" s="90">
        <f ca="1">SUMIF($G$4:$G$22,O31,$B$4:$B$21)</f>
        <v>0</v>
      </c>
      <c r="R31" s="90">
        <f t="shared" si="1"/>
        <v>0</v>
      </c>
      <c r="S31" s="91" t="e">
        <f>COUNTIFS($A$4:$A$21,1,$G$4:$G$22,$O31)*$U$1</f>
        <v>#VALUE!</v>
      </c>
      <c r="T31" s="91" t="e">
        <f>COUNTIFS($A$4:$A$21,2,$G$4:$G$22,$O31)*$U$1</f>
        <v>#VALUE!</v>
      </c>
      <c r="U31" s="91" t="e">
        <f>COUNTIFS($A$4:$A$21,3,$G$4:$G$22,$O31)*$U$1</f>
        <v>#VALUE!</v>
      </c>
      <c r="V31" s="91">
        <f t="shared" si="2"/>
        <v>0</v>
      </c>
      <c r="W31" s="91">
        <f t="shared" si="3"/>
        <v>0</v>
      </c>
      <c r="X31" s="91">
        <f t="shared" si="4"/>
        <v>0</v>
      </c>
    </row>
    <row r="32" spans="1:24">
      <c r="A32" s="57"/>
      <c r="B32" s="58"/>
      <c r="C32" s="58"/>
      <c r="D32" s="59"/>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ca="1" si="0"/>
        <v>0</v>
      </c>
      <c r="Q32" s="90">
        <f ca="1">SUMIF($G$4:$G$22,O32,$B$4:$B$21)</f>
        <v>0</v>
      </c>
      <c r="R32" s="90">
        <f t="shared" si="1"/>
        <v>0</v>
      </c>
      <c r="S32" s="91" t="e">
        <f>COUNTIFS($A$4:$A$21,1,$G$4:$G$22,$O32)*$U$1</f>
        <v>#VALUE!</v>
      </c>
      <c r="T32" s="91" t="e">
        <f>COUNTIFS($A$4:$A$21,2,$G$4:$G$22,$O32)*$U$1</f>
        <v>#VALUE!</v>
      </c>
      <c r="U32" s="91" t="e">
        <f>COUNTIFS($A$4:$A$21,3,$G$4:$G$22,$O32)*$U$1</f>
        <v>#VALUE!</v>
      </c>
      <c r="V32" s="91">
        <f t="shared" si="2"/>
        <v>0</v>
      </c>
      <c r="W32" s="91">
        <f t="shared" si="3"/>
        <v>0</v>
      </c>
      <c r="X32" s="91">
        <f t="shared" si="4"/>
        <v>0</v>
      </c>
    </row>
    <row r="33" spans="1:24">
      <c r="A33" s="57"/>
      <c r="B33" s="58"/>
      <c r="C33" s="58"/>
      <c r="D33" s="59"/>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9"/>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ca="1" si="0"/>
        <v>0</v>
      </c>
      <c r="Q33" s="90">
        <f ca="1">SUMIF($G$4:$G$22,O33,$B$4:$B$21)</f>
        <v>0</v>
      </c>
      <c r="R33" s="90">
        <f t="shared" si="1"/>
        <v>0</v>
      </c>
      <c r="S33" s="91" t="e">
        <f>COUNTIFS($A$4:$A$21,1,$G$4:$G$22,$O33)*$U$1</f>
        <v>#VALUE!</v>
      </c>
      <c r="T33" s="91" t="e">
        <f>COUNTIFS($A$4:$A$21,2,$G$4:$G$22,$O33)*$U$1</f>
        <v>#VALUE!</v>
      </c>
      <c r="U33" s="91" t="e">
        <f>COUNTIFS($A$4:$A$21,3,$G$4:$G$22,$O33)*$U$1</f>
        <v>#VALUE!</v>
      </c>
      <c r="V33" s="91">
        <f t="shared" si="2"/>
        <v>0</v>
      </c>
      <c r="W33" s="91">
        <f t="shared" si="3"/>
        <v>0</v>
      </c>
      <c r="X33" s="91">
        <f t="shared" si="4"/>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L34" s="65" t="str">
        <f>IF(J34&lt;&gt; "",VLOOKUP($J34,'Event Inputs'!$D$4:'Event Inputs'!$H$899,2,FALSE),"")</f>
        <v/>
      </c>
      <c r="M34" s="71" t="str">
        <f>IF(K34&lt;&gt; "",VLOOKUP($J34,'Event Inputs'!$D$4:'Event Inputs'!$H$899,5,FALSE),"")</f>
        <v/>
      </c>
      <c r="N34" s="65" t="str">
        <f>IF(J34&lt;&gt;"",VLOOKUP($J34,'Event Inputs'!$D$4:'Event Inputs'!$H$899,4,FALSE),"")</f>
        <v/>
      </c>
      <c r="O34" s="88">
        <f>'Event Inputs'!A34</f>
        <v>0</v>
      </c>
      <c r="P34" s="89">
        <f t="shared" ca="1" si="0"/>
        <v>0</v>
      </c>
      <c r="Q34" s="90">
        <f ca="1">SUMIF($G$4:$G$22,O34,$B$4:$B$21)</f>
        <v>0</v>
      </c>
      <c r="R34" s="90">
        <f t="shared" si="1"/>
        <v>0</v>
      </c>
      <c r="S34" s="91" t="e">
        <f>COUNTIFS($A$4:$A$21,1,$G$4:$G$22,$O34)*$U$1</f>
        <v>#VALUE!</v>
      </c>
      <c r="T34" s="91" t="e">
        <f>COUNTIFS($A$4:$A$21,2,$G$4:$G$22,$O34)*$U$1</f>
        <v>#VALUE!</v>
      </c>
      <c r="U34" s="91" t="e">
        <f>COUNTIFS($A$4:$A$21,3,$G$4:$G$22,$O34)*$U$1</f>
        <v>#VALUE!</v>
      </c>
      <c r="V34" s="91">
        <f t="shared" si="2"/>
        <v>0</v>
      </c>
      <c r="W34" s="91">
        <f t="shared" si="3"/>
        <v>0</v>
      </c>
      <c r="X34" s="91">
        <f t="shared" si="4"/>
        <v>0</v>
      </c>
    </row>
    <row r="35" spans="1:24">
      <c r="A35" s="57"/>
      <c r="B35" s="58"/>
      <c r="C35" s="58"/>
      <c r="D35" s="59"/>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ca="1" si="0"/>
        <v>0</v>
      </c>
      <c r="Q35" s="90">
        <f ca="1">SUMIF($G$4:$G$22,O35,$B$4:$B$21)</f>
        <v>0</v>
      </c>
      <c r="R35" s="90">
        <f t="shared" si="1"/>
        <v>0</v>
      </c>
      <c r="S35" s="91" t="e">
        <f>COUNTIFS($A$4:$A$21,1,$G$4:$G$22,$O35)*$U$1</f>
        <v>#VALUE!</v>
      </c>
      <c r="T35" s="91" t="e">
        <f>COUNTIFS($A$4:$A$21,2,$G$4:$G$22,$O35)*$U$1</f>
        <v>#VALUE!</v>
      </c>
      <c r="U35" s="91" t="e">
        <f>COUNTIFS($A$4:$A$21,3,$G$4:$G$22,$O35)*$U$1</f>
        <v>#VALUE!</v>
      </c>
      <c r="V35" s="91">
        <f t="shared" si="2"/>
        <v>0</v>
      </c>
      <c r="W35" s="91">
        <f t="shared" si="3"/>
        <v>0</v>
      </c>
      <c r="X35" s="91">
        <f t="shared" si="4"/>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ca="1" si="0"/>
        <v>0</v>
      </c>
      <c r="Q36" s="90">
        <f ca="1">SUMIF($G$4:$G$22,O36,$B$4:$B$21)</f>
        <v>0</v>
      </c>
      <c r="R36" s="90">
        <f t="shared" si="1"/>
        <v>0</v>
      </c>
      <c r="S36" s="91" t="e">
        <f>COUNTIFS($A$4:$A$21,1,$G$4:$G$22,$O36)*$U$1</f>
        <v>#VALUE!</v>
      </c>
      <c r="T36" s="91" t="e">
        <f>COUNTIFS($A$4:$A$21,2,$G$4:$G$22,$O36)*$U$1</f>
        <v>#VALUE!</v>
      </c>
      <c r="U36" s="91" t="e">
        <f>COUNTIFS($A$4:$A$21,3,$G$4:$G$22,$O36)*$U$1</f>
        <v>#VALUE!</v>
      </c>
      <c r="V36" s="91">
        <f t="shared" si="2"/>
        <v>0</v>
      </c>
      <c r="W36" s="91">
        <f t="shared" si="3"/>
        <v>0</v>
      </c>
      <c r="X36" s="91">
        <f t="shared" si="4"/>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IF(K37&lt;&gt; "",VLOOKUP($J37,'Event Inputs'!$D$4:'Event Inputs'!$H$899,5,FALSE),"")</f>
        <v/>
      </c>
      <c r="N37" s="65" t="str">
        <f>IF(J37&lt;&gt;"",VLOOKUP($J37,'Event Inputs'!$D$4:'Event Inputs'!$H$899,4,FALSE),"")</f>
        <v/>
      </c>
      <c r="O37" s="88">
        <f>'Event Inputs'!A37</f>
        <v>0</v>
      </c>
      <c r="P37" s="89">
        <f t="shared" ca="1" si="0"/>
        <v>0</v>
      </c>
      <c r="Q37" s="90">
        <f ca="1">SUMIF($G$4:$G$22,O37,$B$4:$B$21)</f>
        <v>0</v>
      </c>
      <c r="R37" s="90">
        <f t="shared" si="1"/>
        <v>0</v>
      </c>
      <c r="S37" s="91" t="e">
        <f>COUNTIFS($A$4:$A$21,1,$G$4:$G$22,$O37)*$U$1</f>
        <v>#VALUE!</v>
      </c>
      <c r="T37" s="91" t="e">
        <f>COUNTIFS($A$4:$A$21,2,$G$4:$G$22,$O37)*$U$1</f>
        <v>#VALUE!</v>
      </c>
      <c r="U37" s="91" t="e">
        <f>COUNTIFS($A$4:$A$21,3,$G$4:$G$22,$O37)*$U$1</f>
        <v>#VALUE!</v>
      </c>
      <c r="V37" s="91">
        <f t="shared" si="2"/>
        <v>0</v>
      </c>
      <c r="W37" s="91">
        <f t="shared" si="3"/>
        <v>0</v>
      </c>
      <c r="X37" s="91">
        <f t="shared" si="4"/>
        <v>0</v>
      </c>
    </row>
    <row r="38" spans="1:24">
      <c r="A38" s="57"/>
      <c r="B38" s="58"/>
      <c r="C38" s="58"/>
      <c r="D38" s="59"/>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ca="1" si="0"/>
        <v>0</v>
      </c>
      <c r="Q38" s="90">
        <f ca="1">SUMIF($G$4:$G$22,O38,$B$4:$B$21)</f>
        <v>0</v>
      </c>
      <c r="R38" s="90">
        <f t="shared" si="1"/>
        <v>0</v>
      </c>
      <c r="S38" s="91" t="e">
        <f>COUNTIFS($A$4:$A$21,1,$G$4:$G$22,$O38)*$U$1</f>
        <v>#VALUE!</v>
      </c>
      <c r="T38" s="91" t="e">
        <f>COUNTIFS($A$4:$A$21,2,$G$4:$G$22,$O38)*$U$1</f>
        <v>#VALUE!</v>
      </c>
      <c r="U38" s="91" t="e">
        <f>COUNTIFS($A$4:$A$21,3,$G$4:$G$22,$O38)*$U$1</f>
        <v>#VALUE!</v>
      </c>
      <c r="V38" s="91">
        <f t="shared" si="2"/>
        <v>0</v>
      </c>
      <c r="W38" s="91">
        <f t="shared" si="3"/>
        <v>0</v>
      </c>
      <c r="X38" s="91">
        <f t="shared" si="4"/>
        <v>0</v>
      </c>
    </row>
    <row r="39" spans="1:24">
      <c r="A39" s="57"/>
      <c r="B39" s="58"/>
      <c r="C39" s="58"/>
      <c r="D39" s="59"/>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9"/>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ca="1" si="0"/>
        <v>0</v>
      </c>
      <c r="Q39" s="90">
        <f ca="1">SUMIF($G$4:$G$22,O39,$B$4:$B$21)</f>
        <v>0</v>
      </c>
      <c r="R39" s="90">
        <f t="shared" si="1"/>
        <v>0</v>
      </c>
      <c r="S39" s="91" t="e">
        <f>COUNTIFS($A$4:$A$21,1,$G$4:$G$22,$O39)*$U$1</f>
        <v>#VALUE!</v>
      </c>
      <c r="T39" s="91" t="e">
        <f>COUNTIFS($A$4:$A$21,2,$G$4:$G$22,$O39)*$U$1</f>
        <v>#VALUE!</v>
      </c>
      <c r="U39" s="91" t="e">
        <f>COUNTIFS($A$4:$A$21,3,$G$4:$G$22,$O39)*$U$1</f>
        <v>#VALUE!</v>
      </c>
      <c r="V39" s="91">
        <f t="shared" si="2"/>
        <v>0</v>
      </c>
      <c r="W39" s="91">
        <f t="shared" si="3"/>
        <v>0</v>
      </c>
      <c r="X39" s="91">
        <f t="shared" si="4"/>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ca="1" si="0"/>
        <v>0</v>
      </c>
      <c r="Q40" s="90">
        <f ca="1">SUMIF($G$4:$G$22,O40,$B$4:$B$21)</f>
        <v>0</v>
      </c>
      <c r="R40" s="90">
        <f t="shared" si="1"/>
        <v>0</v>
      </c>
      <c r="S40" s="91" t="e">
        <f>COUNTIFS($A$4:$A$21,1,$G$4:$G$22,$O40)*$U$1</f>
        <v>#VALUE!</v>
      </c>
      <c r="T40" s="91" t="e">
        <f>COUNTIFS($A$4:$A$21,2,$G$4:$G$22,$O40)*$U$1</f>
        <v>#VALUE!</v>
      </c>
      <c r="U40" s="91" t="e">
        <f>COUNTIFS($A$4:$A$21,3,$G$4:$G$22,$O40)*$U$1</f>
        <v>#VALUE!</v>
      </c>
      <c r="V40" s="91">
        <f t="shared" si="2"/>
        <v>0</v>
      </c>
      <c r="W40" s="91">
        <f t="shared" si="3"/>
        <v>0</v>
      </c>
      <c r="X40" s="91">
        <f t="shared" si="4"/>
        <v>0</v>
      </c>
    </row>
    <row r="41" spans="1:24">
      <c r="A41" s="57"/>
      <c r="B41" s="58"/>
      <c r="C41" s="58"/>
      <c r="D41" s="59"/>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IF(K41&lt;&gt; "",VLOOKUP($J41,'Event Inputs'!$D$4:'Event Inputs'!$H$899,5,FALSE),"")</f>
        <v/>
      </c>
      <c r="N41" s="65" t="str">
        <f>IF(J41&lt;&gt;"",VLOOKUP($J41,'Event Inputs'!$D$4:'Event Inputs'!$H$899,4,FALSE),"")</f>
        <v/>
      </c>
      <c r="O41" s="88">
        <f>'Event Inputs'!A41</f>
        <v>0</v>
      </c>
      <c r="P41" s="89">
        <f t="shared" ca="1" si="0"/>
        <v>0</v>
      </c>
      <c r="Q41" s="90">
        <f ca="1">SUMIF($G$4:$G$22,O41,$B$4:$B$21)</f>
        <v>0</v>
      </c>
      <c r="R41" s="90">
        <f t="shared" si="1"/>
        <v>0</v>
      </c>
      <c r="S41" s="91" t="e">
        <f>COUNTIFS($A$4:$A$21,1,$G$4:$G$22,$O41)*$U$1</f>
        <v>#VALUE!</v>
      </c>
      <c r="T41" s="91" t="e">
        <f>COUNTIFS($A$4:$A$21,2,$G$4:$G$22,$O41)*$U$1</f>
        <v>#VALUE!</v>
      </c>
      <c r="U41" s="91" t="e">
        <f>COUNTIFS($A$4:$A$21,3,$G$4:$G$22,$O41)*$U$1</f>
        <v>#VALUE!</v>
      </c>
      <c r="V41" s="91">
        <f t="shared" si="2"/>
        <v>0</v>
      </c>
      <c r="W41" s="91">
        <f t="shared" si="3"/>
        <v>0</v>
      </c>
      <c r="X41" s="91">
        <f t="shared" si="4"/>
        <v>0</v>
      </c>
    </row>
    <row r="42" spans="1:24">
      <c r="A42" s="57"/>
      <c r="B42" s="58"/>
      <c r="C42" s="58"/>
      <c r="D42" s="59"/>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IF(K42&lt;&gt; "",VLOOKUP($J42,'Event Inputs'!$D$4:'Event Inputs'!$H$899,5,FALSE),"")</f>
        <v/>
      </c>
      <c r="N42" s="65" t="str">
        <f>IF(J42&lt;&gt;"",VLOOKUP($J42,'Event Inputs'!$D$4:'Event Inputs'!$H$899,4,FALSE),"")</f>
        <v/>
      </c>
      <c r="O42" s="88">
        <f>'Event Inputs'!A42</f>
        <v>0</v>
      </c>
      <c r="P42" s="89">
        <f t="shared" ca="1" si="0"/>
        <v>0</v>
      </c>
      <c r="Q42" s="90">
        <f ca="1">SUMIF($G$4:$G$22,O42,$B$4:$B$21)</f>
        <v>0</v>
      </c>
      <c r="R42" s="90">
        <f t="shared" si="1"/>
        <v>0</v>
      </c>
      <c r="S42" s="91" t="e">
        <f>COUNTIFS($A$4:$A$21,1,$G$4:$G$22,$O42)*$U$1</f>
        <v>#VALUE!</v>
      </c>
      <c r="T42" s="91" t="e">
        <f>COUNTIFS($A$4:$A$21,2,$G$4:$G$22,$O42)*$U$1</f>
        <v>#VALUE!</v>
      </c>
      <c r="U42" s="91" t="e">
        <f>COUNTIFS($A$4:$A$21,3,$G$4:$G$22,$O42)*$U$1</f>
        <v>#VALUE!</v>
      </c>
      <c r="V42" s="91">
        <f t="shared" si="2"/>
        <v>0</v>
      </c>
      <c r="W42" s="91">
        <f t="shared" si="3"/>
        <v>0</v>
      </c>
      <c r="X42" s="91">
        <f t="shared" si="4"/>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ca="1" si="0"/>
        <v>0</v>
      </c>
      <c r="Q43" s="90">
        <f ca="1">SUMIF($G$4:$G$22,O43,$B$4:$B$21)</f>
        <v>0</v>
      </c>
      <c r="R43" s="90">
        <f t="shared" si="1"/>
        <v>0</v>
      </c>
      <c r="S43" s="91" t="e">
        <f>COUNTIFS($A$4:$A$21,1,$G$4:$G$22,$O43)*$U$1</f>
        <v>#VALUE!</v>
      </c>
      <c r="T43" s="91" t="e">
        <f>COUNTIFS($A$4:$A$21,2,$G$4:$G$22,$O43)*$U$1</f>
        <v>#VALUE!</v>
      </c>
      <c r="U43" s="91" t="e">
        <f>COUNTIFS($A$4:$A$21,3,$G$4:$G$22,$O43)*$U$1</f>
        <v>#VALUE!</v>
      </c>
      <c r="V43" s="91">
        <f t="shared" si="2"/>
        <v>0</v>
      </c>
      <c r="W43" s="91">
        <f t="shared" si="3"/>
        <v>0</v>
      </c>
      <c r="X43" s="91">
        <f t="shared" si="4"/>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9"/>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ca="1" si="0"/>
        <v>0</v>
      </c>
      <c r="Q44" s="90">
        <f ca="1">SUMIF($G$4:$G$22,O44,$B$4:$B$21)</f>
        <v>0</v>
      </c>
      <c r="R44" s="90">
        <f t="shared" si="1"/>
        <v>0</v>
      </c>
      <c r="S44" s="91" t="e">
        <f>COUNTIFS($A$4:$A$21,1,$G$4:$G$22,$O44)*$U$1</f>
        <v>#VALUE!</v>
      </c>
      <c r="T44" s="91" t="e">
        <f>COUNTIFS($A$4:$A$21,2,$G$4:$G$22,$O44)*$U$1</f>
        <v>#VALUE!</v>
      </c>
      <c r="U44" s="91" t="e">
        <f>COUNTIFS($A$4:$A$21,3,$G$4:$G$22,$O44)*$U$1</f>
        <v>#VALUE!</v>
      </c>
      <c r="V44" s="91">
        <f t="shared" si="2"/>
        <v>0</v>
      </c>
      <c r="W44" s="91">
        <f t="shared" si="3"/>
        <v>0</v>
      </c>
      <c r="X44" s="91">
        <f t="shared" si="4"/>
        <v>0</v>
      </c>
    </row>
    <row r="45" spans="1:24">
      <c r="C45" s="58"/>
      <c r="D45" s="58"/>
      <c r="E45" s="65" t="str">
        <f>IF(C45&lt;&gt; "",VLOOKUP($C45,'Event Inputs'!$D$4:'Event Inputs'!$H$899,2,FALSE),"")</f>
        <v/>
      </c>
      <c r="F45" s="71" t="str">
        <f>IF(D45&lt;&gt; "",VLOOKUP($C45,'Event Inputs'!$D$4:'Event Inputs'!$H$899,5,FALSE),"")</f>
        <v/>
      </c>
      <c r="G45" s="65" t="str">
        <f>IF(C45&lt;&gt; "",VLOOKUP($C45,'Event Inputs'!$D$4:'Event Inputs'!$H$899,4,FALSE),"")</f>
        <v/>
      </c>
      <c r="J45" s="58"/>
      <c r="K45" s="58"/>
      <c r="L45" s="65" t="str">
        <f>IF(J45&lt;&gt; "",VLOOKUP($J45,'Event Inputs'!$D$4:'Event Inputs'!$H$899,2,FALSE),"")</f>
        <v/>
      </c>
      <c r="M45" s="71" t="str">
        <f>IF(K45&lt;&gt; "",VLOOKUP($J45,'Event Inputs'!$D$4:'Event Inputs'!$H$899,5,FALSE),"")</f>
        <v/>
      </c>
      <c r="N45" s="65" t="str">
        <f>IF(J45&lt;&gt;"",VLOOKUP($J45,'Event Inputs'!$D$4:'Event Inputs'!$H$899,4,FALSE),"")</f>
        <v/>
      </c>
      <c r="P45" s="66"/>
    </row>
    <row r="46" spans="1:24">
      <c r="C46" s="58"/>
      <c r="D46" s="58"/>
      <c r="E46" s="65" t="str">
        <f>IF(C46&lt;&gt; "",VLOOKUP($C46,'Event Inputs'!$D$4:'Event Inputs'!$H$899,2,FALSE),"")</f>
        <v/>
      </c>
      <c r="F46" s="71" t="str">
        <f>IF(D46&lt;&gt; "",VLOOKUP($C46,'Event Inputs'!$D$4:'Event Inputs'!$H$899,5,FALSE),"")</f>
        <v/>
      </c>
      <c r="G46" s="65" t="str">
        <f>IF(C46&lt;&gt; "",VLOOKUP($C46,'Event Inputs'!$D$4:'Event Inputs'!$H$899,4,FALSE),"")</f>
        <v/>
      </c>
      <c r="J46" s="58"/>
      <c r="K46" s="58"/>
      <c r="L46" s="65" t="str">
        <f>IF(J46&lt;&gt; "",VLOOKUP($J46,'Event Inputs'!$D$4:'Event Inputs'!$H$899,2,FALSE),"")</f>
        <v/>
      </c>
      <c r="M46" s="71" t="str">
        <f>IF(J46&lt;&gt; "",VLOOKUP($J46,'Event Inputs'!$D$4:'Event Inputs'!$H$899,5,FALSE),"")</f>
        <v/>
      </c>
      <c r="N46" s="65" t="str">
        <f>IF(J46&lt;&gt;"",VLOOKUP($J46,'Event Inputs'!$D$4:'Event Inputs'!$H$899,4,FALSE),"")</f>
        <v/>
      </c>
      <c r="P46" s="66"/>
    </row>
    <row r="47" spans="1:24">
      <c r="C47" s="58"/>
      <c r="D47" s="59"/>
      <c r="E47" s="65" t="str">
        <f>IF(C47&lt;&gt; "",VLOOKUP($C47,'Event Inputs'!$D$4:'Event Inputs'!$H$899,2,FALSE),"")</f>
        <v/>
      </c>
      <c r="F47" s="71" t="str">
        <f>IF(D47&lt;&gt; "",VLOOKUP($C47,'Event Inputs'!$D$4:'Event Inputs'!$H$899,5,FALSE),"")</f>
        <v/>
      </c>
      <c r="G47" s="65" t="str">
        <f>IF(C47&lt;&gt; "",VLOOKUP($C47,'Event Inputs'!$D$4:'Event Inputs'!$H$899,4,FALSE),"")</f>
        <v/>
      </c>
      <c r="J47" s="58"/>
      <c r="K47" s="58"/>
      <c r="L47" s="65" t="str">
        <f>IF(J47&lt;&gt; "",VLOOKUP($J47,'Event Inputs'!$D$4:'Event Inputs'!$H$899,2,FALSE),"")</f>
        <v/>
      </c>
      <c r="M47" s="71" t="str">
        <f>IF(J47&lt;&gt; "",VLOOKUP($J47,'Event Inputs'!$D$4:'Event Inputs'!$H$899,5,FALSE),"")</f>
        <v/>
      </c>
      <c r="N47" s="65" t="str">
        <f>IF(J47&lt;&gt;"",VLOOKUP($J47,'Event Inputs'!$D$4:'Event Inputs'!$H$899,4,FALSE),"")</f>
        <v/>
      </c>
      <c r="P47" s="66"/>
    </row>
    <row r="48" spans="1:24">
      <c r="C48" s="58"/>
      <c r="D48" s="58"/>
      <c r="E48" s="65" t="str">
        <f>IF(C48&lt;&gt; "",VLOOKUP($C48,'Event Inputs'!$D$4:'Event Inputs'!$H$899,2,FALSE),"")</f>
        <v/>
      </c>
      <c r="F48" s="71" t="str">
        <f>IF(D48&lt;&gt; "",VLOOKUP($C48,'Event Inputs'!$D$4:'Event Inputs'!$H$899,5,FALSE),"")</f>
        <v/>
      </c>
      <c r="G48" s="65" t="str">
        <f>IF(C48&lt;&gt; "",VLOOKUP($C48,'Event Inputs'!$D$4:'Event Inputs'!$H$899,4,FALSE),"")</f>
        <v/>
      </c>
      <c r="J48" s="58"/>
      <c r="K48" s="58"/>
      <c r="L48" s="65" t="str">
        <f>IF(J48&lt;&gt; "",VLOOKUP($J48,'Event Inputs'!$D$4:'Event Inputs'!$H$899,2,FALSE),"")</f>
        <v/>
      </c>
      <c r="M48" s="71" t="str">
        <f>IF(J48&lt;&gt; "",VLOOKUP($J48,'Event Inputs'!$D$4:'Event Inputs'!$H$899,5,FALSE),"")</f>
        <v/>
      </c>
      <c r="N48" s="65" t="str">
        <f>IF(J48&lt;&gt;"",VLOOKUP($J48,'Event Inputs'!$D$4:'Event Inputs'!$H$899,4,FALSE),"")</f>
        <v/>
      </c>
      <c r="P48" s="66"/>
    </row>
    <row r="49" spans="3:16">
      <c r="C49" s="58"/>
      <c r="D49" s="58"/>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IF(J49&lt;&gt; "",VLOOKUP($J49,'Event Inputs'!$D$4:'Event Inputs'!$H$899,5,FALSE),"")</f>
        <v/>
      </c>
      <c r="N49" s="65" t="str">
        <f>IF(J49&lt;&gt;"",VLOOKUP($J49,'Event Inputs'!$D$4:'Event Inputs'!$H$899,4,FALSE),"")</f>
        <v/>
      </c>
      <c r="P49" s="66"/>
    </row>
    <row r="50" spans="3:16">
      <c r="C50" s="58"/>
      <c r="D50" s="58"/>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3:16">
      <c r="C51" s="58"/>
      <c r="D51" s="58"/>
      <c r="E51" s="65" t="str">
        <f>IF(C51&lt;&gt; "",VLOOKUP($C51,'Event Inputs'!$D$4:'Event Inputs'!$H$899,2,FALSE),"")</f>
        <v/>
      </c>
      <c r="F51" s="71" t="str">
        <f>IF(D51&lt;&gt; "",VLOOKUP($C51,'Event Inputs'!$D$4:'Event Inputs'!$H$899,5,FALSE),"")</f>
        <v/>
      </c>
      <c r="G51" s="65" t="str">
        <f>IF(C51&lt;&gt; "",VLOOKUP($C51,'Event Inputs'!$D$4:'Event Inputs'!$H$899,4,FALSE),"")</f>
        <v/>
      </c>
      <c r="J51" s="58"/>
      <c r="K51" s="58"/>
      <c r="L51" s="65" t="str">
        <f>IF(J51&lt;&gt; "",VLOOKUP($J51,'Event Inputs'!$D$4:'Event Inputs'!$H$899,2,FALSE),"")</f>
        <v/>
      </c>
      <c r="M51" s="71" t="str">
        <f>IF(J51&lt;&gt; "",VLOOKUP($J51,'Event Inputs'!$D$4:'Event Inputs'!$H$899,5,FALSE),"")</f>
        <v/>
      </c>
      <c r="N51" s="65" t="str">
        <f>IF(J51&lt;&gt;"",VLOOKUP($J51,'Event Inputs'!$D$4:'Event Inputs'!$H$899,4,FALSE),"")</f>
        <v/>
      </c>
      <c r="P51" s="66"/>
    </row>
    <row r="52" spans="3:16">
      <c r="C52" s="58"/>
      <c r="D52" s="58"/>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3:16">
      <c r="C53" s="58"/>
      <c r="D53" s="58"/>
      <c r="E53" s="65" t="str">
        <f>IF(C53&lt;&gt; "",VLOOKUP($C53,'Event Inputs'!$D$4:'Event Inputs'!$H$899,2,FALSE),"")</f>
        <v/>
      </c>
      <c r="F53" s="71" t="str">
        <f>IF(D53&lt;&gt; "",VLOOKUP($C53,'Event Inputs'!$D$4:'Event Inputs'!$H$899,5,FALSE),"")</f>
        <v/>
      </c>
      <c r="G53" s="65" t="str">
        <f>IF(C53&lt;&gt; "",VLOOKUP($C53,'Event Inputs'!$D$4:'Event Inputs'!$H$899,4,FALSE),"")</f>
        <v/>
      </c>
      <c r="J53" s="58"/>
      <c r="K53" s="58"/>
      <c r="L53" s="65" t="str">
        <f>IF(J53&lt;&gt; "",VLOOKUP($J53,'Event Inputs'!$D$4:'Event Inputs'!$H$899,2,FALSE),"")</f>
        <v/>
      </c>
      <c r="M53" s="71" t="str">
        <f>IF(K53&lt;&gt; "",VLOOKUP($J53,'Event Inputs'!$D$4:'Event Inputs'!$H$899,5,FALSE),"")</f>
        <v/>
      </c>
      <c r="N53" s="65" t="str">
        <f>IF(J53&lt;&gt;"",VLOOKUP($J53,'Event Inputs'!$D$4:'Event Inputs'!$H$899,4,FALSE),"")</f>
        <v/>
      </c>
      <c r="P53" s="66"/>
    </row>
    <row r="54" spans="3:16">
      <c r="C54" s="58"/>
      <c r="D54" s="58"/>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3:16">
      <c r="C55" s="58"/>
      <c r="D55" s="59"/>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3:16">
      <c r="C56" s="58"/>
      <c r="D56" s="59"/>
      <c r="E56" s="65" t="str">
        <f>IF(C56&lt;&gt; "",VLOOKUP($C56,'Event Inputs'!$D$4:'Event Inputs'!$H$899,2,FALSE),"")</f>
        <v/>
      </c>
      <c r="F56" s="71" t="str">
        <f>IF(D56&lt;&gt; "",VLOOKUP($C56,'Event Inputs'!$D$4:'Event Inputs'!$H$899,5,FALSE),"")</f>
        <v/>
      </c>
      <c r="G56" s="65" t="str">
        <f>IF(C56&lt;&gt; "",VLOOKUP($C56,'Event Inputs'!$D$4:'Event Inputs'!$H$899,4,FALSE),"")</f>
        <v/>
      </c>
      <c r="J56" s="58"/>
      <c r="K56" s="58"/>
      <c r="L56" s="65" t="str">
        <f>IF(J56&lt;&gt; "",VLOOKUP($J56,'Event Inputs'!$D$4:'Event Inputs'!$H$899,2,FALSE),"")</f>
        <v/>
      </c>
      <c r="M56" s="71" t="str">
        <f>IF(J56&lt;&gt; "",VLOOKUP($J56,'Event Inputs'!$D$4:'Event Inputs'!$H$899,5,FALSE),"")</f>
        <v/>
      </c>
      <c r="N56" s="65" t="str">
        <f>IF(J56&lt;&gt;"",VLOOKUP($J56,'Event Inputs'!$D$4:'Event Inputs'!$H$899,4,FALSE),"")</f>
        <v/>
      </c>
    </row>
    <row r="57" spans="3:16">
      <c r="C57" s="58"/>
      <c r="D57" s="58"/>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IF(J57&lt;&gt; "",VLOOKUP($J57,'Event Inputs'!$D$4:'Event Inputs'!$H$899,5,FALSE),"")</f>
        <v/>
      </c>
      <c r="N57" s="65" t="str">
        <f>IF(J57&lt;&gt;"",VLOOKUP($J57,'Event Inputs'!$D$4:'Event Inputs'!$H$899,4,FALSE),"")</f>
        <v/>
      </c>
    </row>
    <row r="58" spans="3:16">
      <c r="C58" s="58"/>
      <c r="D58" s="58"/>
      <c r="E58" s="65" t="str">
        <f>IF(C58&lt;&gt; "",VLOOKUP($C58,'Event Inputs'!$D$4:'Event Inputs'!$H$899,2,FALSE),"")</f>
        <v/>
      </c>
      <c r="F58" s="71" t="str">
        <f>IF(D58&lt;&gt; "",VLOOKUP($C58,'Event Inputs'!$D$4:'Event Inputs'!$H$899,5,FALSE),"")</f>
        <v/>
      </c>
      <c r="G58" s="65" t="str">
        <f>IF(C58&lt;&gt; "",VLOOKUP($C58,'Event Inputs'!$D$4:'Event Inputs'!$H$899,4,FALSE),"")</f>
        <v/>
      </c>
      <c r="J58" s="58"/>
      <c r="K58" s="58"/>
      <c r="L58" s="65" t="str">
        <f>IF(J58&lt;&gt; "",VLOOKUP($J58,'Event Inputs'!$D$4:'Event Inputs'!$H$899,2,FALSE),"")</f>
        <v/>
      </c>
      <c r="M58" s="71" t="str">
        <f>IF(J58&lt;&gt; "",VLOOKUP($J58,'Event Inputs'!$D$4:'Event Inputs'!$H$899,5,FALSE),"")</f>
        <v/>
      </c>
      <c r="N58" s="65" t="str">
        <f>IF(J58&lt;&gt;"",VLOOKUP($J58,'Event Inputs'!$D$4:'Event Inputs'!$H$899,4,FALSE),"")</f>
        <v/>
      </c>
    </row>
    <row r="59" spans="3:16">
      <c r="C59" s="58"/>
      <c r="D59" s="59"/>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3:16">
      <c r="E60" s="65" t="str">
        <f>IF(C60&lt;&gt; "",VLOOKUP($C60,'Event Inputs'!$D$4:'Event Inputs'!$H$899,2,FALSE),"")</f>
        <v/>
      </c>
      <c r="F60" s="71" t="str">
        <f>IF(D60&lt;&gt; "",VLOOKUP($C60,'Event Inputs'!$D$4:'Event Inputs'!$H$899,5,FALSE),"")</f>
        <v/>
      </c>
      <c r="G60" s="65" t="str">
        <f>IF(C60&lt;&gt; "",VLOOKUP($C60,'Event Inputs'!$D$4:'Event Inputs'!$H$899,4,FALSE),"")</f>
        <v/>
      </c>
      <c r="J60" s="58"/>
      <c r="K60" s="59"/>
      <c r="L60" s="65" t="str">
        <f>IF(J60&lt;&gt; "",VLOOKUP($J60,'Event Inputs'!$D$4:'Event Inputs'!$H$899,2,FALSE),"")</f>
        <v/>
      </c>
      <c r="M60" s="71" t="str">
        <f>IF(J60&lt;&gt; "",VLOOKUP($J60,'Event Inputs'!$D$4:'Event Inputs'!$H$899,5,FALSE),"")</f>
        <v/>
      </c>
      <c r="N60" s="65" t="str">
        <f>IF(J60&lt;&gt;"",VLOOKUP($J60,'Event Inputs'!$D$4:'Event Inputs'!$H$899,4,FALSE),"")</f>
        <v/>
      </c>
    </row>
    <row r="61" spans="3: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IF(J61&lt;&gt; "",VLOOKUP($J61,'Event Inputs'!$D$4:'Event Inputs'!$H$899,5,FALSE),"")</f>
        <v/>
      </c>
      <c r="N61" s="65" t="str">
        <f>IF(J61&lt;&gt;"",VLOOKUP($J61,'Event Inputs'!$D$4:'Event Inputs'!$H$899,4,FALSE),"")</f>
        <v/>
      </c>
    </row>
    <row r="62" spans="3:16">
      <c r="E62" s="65" t="str">
        <f>IF(C62&lt;&gt; "",VLOOKUP($C62,'Event Inputs'!$D$4:'Event Inputs'!$H$899,2,FALSE),"")</f>
        <v/>
      </c>
      <c r="F62" s="71" t="str">
        <f>IF(D62&lt;&gt; "",VLOOKUP($C62,'Event Inputs'!$D$4:'Event Inputs'!$H$899,5,FALSE),"")</f>
        <v/>
      </c>
      <c r="G62" s="65" t="str">
        <f>IF(C62&lt;&gt; "",VLOOKUP($C62,'Event Inputs'!$D$4:'Event Inputs'!$H$899,4,FALSE),"")</f>
        <v/>
      </c>
      <c r="J62" s="58"/>
      <c r="K62" s="58"/>
      <c r="L62" s="65" t="str">
        <f>IF(J62&lt;&gt; "",VLOOKUP($J62,'Event Inputs'!$D$4:'Event Inputs'!$H$899,2,FALSE),"")</f>
        <v/>
      </c>
      <c r="M62" s="71" t="str">
        <f>IF(K62&lt;&gt; "",VLOOKUP($J62,'Event Inputs'!$D$4:'Event Inputs'!$H$899,5,FALSE),"")</f>
        <v/>
      </c>
      <c r="N62" s="65" t="str">
        <f>IF(J62&lt;&gt;"",VLOOKUP($J62,'Event Inputs'!$D$4:'Event Inputs'!$H$899,4,FALSE),"")</f>
        <v/>
      </c>
    </row>
    <row r="63" spans="3:16">
      <c r="E63" s="65" t="str">
        <f>IF(C63&lt;&gt; "",VLOOKUP($C63,'Event Inputs'!$D$4:'Event Inputs'!$H$899,2,FALSE),"")</f>
        <v/>
      </c>
      <c r="F63" s="71" t="str">
        <f>IF(D63&lt;&gt; "",VLOOKUP($C63,'Event Inputs'!$D$4:'Event Inputs'!$H$899,5,FALSE),"")</f>
        <v/>
      </c>
      <c r="G63" s="65" t="str">
        <f>IF(C63&lt;&gt; "",VLOOKUP($C63,'Event Inputs'!$D$4:'Event Inputs'!$H$899,4,FALSE),"")</f>
        <v/>
      </c>
      <c r="J63" s="58"/>
      <c r="K63" s="58"/>
      <c r="L63" s="65" t="str">
        <f>IF(J63&lt;&gt; "",VLOOKUP($J63,'Event Inputs'!$D$4:'Event Inputs'!$H$899,2,FALSE),"")</f>
        <v/>
      </c>
      <c r="M63" s="71" t="str">
        <f>IF(J63&lt;&gt; "",VLOOKUP($J63,'Event Inputs'!$D$4:'Event Inputs'!$H$899,5,FALSE),"")</f>
        <v/>
      </c>
      <c r="N63" s="65" t="str">
        <f>IF(J63&lt;&gt;"",VLOOKUP($J63,'Event Inputs'!$D$4:'Event Inputs'!$H$899,4,FALSE),"")</f>
        <v/>
      </c>
    </row>
    <row r="64" spans="3:16">
      <c r="E64" s="65" t="str">
        <f>IF(C64&lt;&gt; "",VLOOKUP($C64,'Event Inputs'!$D$4:'Event Inputs'!$H$899,2,FALSE),"")</f>
        <v/>
      </c>
      <c r="F64" s="71" t="str">
        <f>IF(D64&lt;&gt; "",VLOOKUP($C64,'Event Inputs'!$D$4:'Event Inputs'!$H$899,5,FALSE),"")</f>
        <v/>
      </c>
      <c r="G64" s="65" t="str">
        <f>IF(C64&lt;&gt; "",VLOOKUP($C64,'Event Inputs'!$D$4:'Event Inputs'!$H$899,4,FALSE),"")</f>
        <v/>
      </c>
      <c r="J64" s="58"/>
      <c r="K64" s="59"/>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J65" s="58"/>
      <c r="K65" s="58"/>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IF(J67&lt;&gt;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J68" s="58"/>
      <c r="K68" s="58"/>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5">LEFT(J85,2)</f>
        <v/>
      </c>
    </row>
    <row r="86" spans="6:14">
      <c r="N86" s="71" t="str">
        <f t="shared" si="5"/>
        <v/>
      </c>
    </row>
    <row r="87" spans="6:14">
      <c r="N87" s="71" t="str">
        <f t="shared" si="5"/>
        <v/>
      </c>
    </row>
    <row r="88" spans="6:14">
      <c r="N88" s="71" t="str">
        <f t="shared" si="5"/>
        <v/>
      </c>
    </row>
    <row r="89" spans="6:14">
      <c r="N89" s="71" t="str">
        <f t="shared" si="5"/>
        <v/>
      </c>
    </row>
    <row r="90" spans="6:14">
      <c r="N90" s="71" t="str">
        <f t="shared" si="5"/>
        <v/>
      </c>
    </row>
    <row r="91" spans="6:14">
      <c r="N91" s="71" t="str">
        <f t="shared" si="5"/>
        <v/>
      </c>
    </row>
    <row r="92" spans="6:14">
      <c r="N92" s="71" t="str">
        <f t="shared" si="5"/>
        <v/>
      </c>
    </row>
    <row r="93" spans="6:14">
      <c r="N93" s="71" t="str">
        <f t="shared" si="5"/>
        <v/>
      </c>
    </row>
    <row r="94" spans="6:14">
      <c r="N94" s="71" t="str">
        <f t="shared" si="5"/>
        <v/>
      </c>
    </row>
    <row r="95" spans="6:14">
      <c r="N95" s="71" t="str">
        <f t="shared" si="5"/>
        <v/>
      </c>
    </row>
    <row r="96" spans="6:14">
      <c r="N96" s="71" t="str">
        <f t="shared" si="5"/>
        <v/>
      </c>
    </row>
    <row r="97" spans="14:14">
      <c r="N97" s="71" t="str">
        <f t="shared" si="5"/>
        <v/>
      </c>
    </row>
    <row r="98" spans="14:14">
      <c r="N98" s="71" t="str">
        <f t="shared" si="5"/>
        <v/>
      </c>
    </row>
    <row r="99" spans="14:14">
      <c r="N99" s="71" t="str">
        <f t="shared" si="5"/>
        <v/>
      </c>
    </row>
  </sheetData>
  <sortState xmlns:xlrd2="http://schemas.microsoft.com/office/spreadsheetml/2017/richdata2" ref="J4:N25">
    <sortCondition ref="K4:K25"/>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3" orientation="landscape" r:id="rId1"/>
  <headerFooter alignWithMargins="0"/>
  <rowBreaks count="1" manualBreakCount="1">
    <brk id="3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X99"/>
  <sheetViews>
    <sheetView zoomScaleNormal="100" workbookViewId="0">
      <selection activeCell="L10" sqref="L10"/>
    </sheetView>
  </sheetViews>
  <sheetFormatPr defaultColWidth="9.1796875" defaultRowHeight="14.5"/>
  <cols>
    <col min="1" max="1" width="6.7265625" style="65" customWidth="1"/>
    <col min="2" max="2" width="7.26953125" style="65" customWidth="1"/>
    <col min="3" max="3" width="7.81640625" style="71" customWidth="1"/>
    <col min="4" max="4" width="8.453125" style="71" customWidth="1"/>
    <col min="5" max="5" width="21.72656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209</v>
      </c>
      <c r="B1" s="189"/>
      <c r="C1" s="189"/>
      <c r="D1" s="189"/>
      <c r="E1" s="189"/>
      <c r="F1" s="189"/>
      <c r="G1" s="189"/>
      <c r="H1" s="190" t="s">
        <v>210</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8"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t="s">
        <v>114</v>
      </c>
      <c r="D4" s="58" t="s">
        <v>440</v>
      </c>
      <c r="E4" s="65" t="str">
        <f>IF(C4&lt;&gt; "",VLOOKUP($C4,'Event Inputs'!$D$4:'Event Inputs'!$H$899,2,FALSE),"")</f>
        <v>Isabelle Leigh</v>
      </c>
      <c r="F4" s="71" t="str">
        <f>IF(D4&lt;&gt; "",VLOOKUP($C4,'Event Inputs'!$D$4:'Event Inputs'!$H$899,5,FALSE),"")</f>
        <v>18-19</v>
      </c>
      <c r="G4" s="65" t="str">
        <f>IF(C4&lt;&gt; "",VLOOKUP($C4,'Event Inputs'!$D$4:'Event Inputs'!$H$899,4,FALSE),"")</f>
        <v>PT</v>
      </c>
      <c r="H4" s="122">
        <f>IF(K4="",1,IF(K4=K3,H3,1))</f>
        <v>1</v>
      </c>
      <c r="I4" s="123">
        <f>IF(H4=H3,I3,IF(H4=H5,IF( H4=H6,(10+8+6)/3,IF(H4=H5,(10+8)/2)),10))</f>
        <v>10</v>
      </c>
      <c r="J4" s="58" t="s">
        <v>104</v>
      </c>
      <c r="K4" s="58" t="s">
        <v>446</v>
      </c>
      <c r="L4" s="65" t="str">
        <f>IF(J4&lt;&gt; "",VLOOKUP($J4,'Event Inputs'!$D$4:'Event Inputs'!$H$899,2,FALSE),"")</f>
        <v>Louis Harris</v>
      </c>
      <c r="M4" s="71" t="str">
        <f>IF(J4&lt;&gt; "",VLOOKUP($J4,'Event Inputs'!$D$4:'Event Inputs'!$H$899,5,FALSE),"")</f>
        <v>18-19</v>
      </c>
      <c r="N4" s="65" t="str">
        <f>IF(J4&lt;&gt;"",VLOOKUP($J4,'Event Inputs'!$D$4:'Event Inputs'!$H$899,4,FALSE),"")</f>
        <v>GY</v>
      </c>
      <c r="O4" s="88" t="str">
        <f>'Event Inputs'!A4</f>
        <v>PT</v>
      </c>
      <c r="P4" s="89">
        <f>Q4+R4</f>
        <v>10</v>
      </c>
      <c r="Q4" s="90">
        <f>SUMIF($G$4:$G$21,O4,$B$4:$B$21)</f>
        <v>10</v>
      </c>
      <c r="R4" s="90">
        <f>SUMIF($N$4:$N$21,O4,$I$4:$I$21)</f>
        <v>0</v>
      </c>
      <c r="S4" s="91">
        <f>COUNTIFS($A$4:$A$21,1,$G$4:$G$21,$O4)*$U$1</f>
        <v>1</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t="s">
        <v>129</v>
      </c>
      <c r="D5" s="58" t="s">
        <v>445</v>
      </c>
      <c r="E5" s="65" t="str">
        <f>IF(C5&lt;&gt; "",VLOOKUP($C5,'Event Inputs'!$D$4:'Event Inputs'!$H$899,2,FALSE),"")</f>
        <v>Rosie Edwards</v>
      </c>
      <c r="F5" s="71" t="str">
        <f>IF(D5&lt;&gt; "",VLOOKUP($C5,'Event Inputs'!$D$4:'Event Inputs'!$H$899,5,FALSE),"")</f>
        <v>18-19</v>
      </c>
      <c r="G5" s="65" t="str">
        <f>IF(C5&lt;&gt; "",VLOOKUP($C5,'Event Inputs'!$D$4:'Event Inputs'!$H$899,4,FALSE),"")</f>
        <v>GY</v>
      </c>
      <c r="H5" s="122">
        <f>IF(K5="",2,IF(K5=K4,H4,2))</f>
        <v>2</v>
      </c>
      <c r="I5" s="123">
        <f>IF(H5=H4,I4,IF(H5=H6,IF( H5=H7,(8+6+5)/3,IF(H5=H6,(8+6)/2)),8))</f>
        <v>8</v>
      </c>
      <c r="J5" s="58" t="s">
        <v>360</v>
      </c>
      <c r="K5" s="58" t="s">
        <v>444</v>
      </c>
      <c r="L5" s="65" t="str">
        <f>IF(J5&lt;&gt; "",VLOOKUP($J5,'Event Inputs'!$D$4:'Event Inputs'!$H$899,2,FALSE),"")</f>
        <v xml:space="preserve">Andrew Simpson </v>
      </c>
      <c r="M5" s="71" t="str">
        <f>IF(J5&lt;&gt; "",VLOOKUP($J5,'Event Inputs'!$D$4:'Event Inputs'!$H$899,5,FALSE),"")</f>
        <v>18-19</v>
      </c>
      <c r="N5" s="65" t="str">
        <f>IF(J5&lt;&gt;"",VLOOKUP($J5,'Event Inputs'!$D$4:'Event Inputs'!$H$899,4,FALSE),"")</f>
        <v>SI</v>
      </c>
      <c r="O5" s="88" t="str">
        <f>'Event Inputs'!A5</f>
        <v>BU</v>
      </c>
      <c r="P5" s="89">
        <f t="shared" ref="P5:P44" si="0">Q5+R5</f>
        <v>5</v>
      </c>
      <c r="Q5" s="90">
        <f t="shared" ref="Q5:Q44" si="1">SUMIF($G$4:$G$21,O5,$B$4:$B$21)</f>
        <v>5</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t="s">
        <v>399</v>
      </c>
      <c r="D6" s="59" t="s">
        <v>447</v>
      </c>
      <c r="E6" s="65" t="str">
        <f>IF(C6&lt;&gt; "",VLOOKUP($C6,'Event Inputs'!$D$4:'Event Inputs'!$H$899,2,FALSE),"")</f>
        <v>Olivia Cooke</v>
      </c>
      <c r="F6" s="71" t="str">
        <f>IF(C6&lt;&gt; "",VLOOKUP($C6,'Event Inputs'!$D$4:'Event Inputs'!$H$899,5,FALSE),"")</f>
        <v>18-19</v>
      </c>
      <c r="G6" s="65" t="str">
        <f>IF(C6&lt;&gt; "",VLOOKUP($C6,'Event Inputs'!$D$4:'Event Inputs'!$H$899,4,FALSE),"")</f>
        <v>NQ</v>
      </c>
      <c r="H6" s="122">
        <f>IF(K6="",3,IF(K6=K5,H5,3))</f>
        <v>3</v>
      </c>
      <c r="I6" s="123">
        <f>IF(H6=H5,I5,IF(H6=H7,IF( H6=H8,(6+5+4)/3,IF(H6=H7,(6+5)/2)),6))</f>
        <v>6</v>
      </c>
      <c r="J6" s="58"/>
      <c r="K6" s="58"/>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18</v>
      </c>
      <c r="Q6" s="90">
        <f t="shared" si="1"/>
        <v>8</v>
      </c>
      <c r="R6" s="90">
        <f t="shared" si="2"/>
        <v>10</v>
      </c>
      <c r="S6" s="91">
        <f t="shared" si="3"/>
        <v>0</v>
      </c>
      <c r="T6" s="91">
        <f t="shared" si="4"/>
        <v>1</v>
      </c>
      <c r="U6" s="91">
        <f t="shared" si="5"/>
        <v>0</v>
      </c>
      <c r="V6" s="91">
        <f t="shared" si="6"/>
        <v>1</v>
      </c>
      <c r="W6" s="91">
        <f t="shared" si="7"/>
        <v>0</v>
      </c>
      <c r="X6" s="91">
        <f t="shared" si="8"/>
        <v>0</v>
      </c>
    </row>
    <row r="7" spans="1:24">
      <c r="A7" s="122">
        <f>IF(D7="",4,IF(D7=D6,A6,4))</f>
        <v>4</v>
      </c>
      <c r="B7" s="123">
        <f>IF(A7=A6,B6,IF(A7=A8,IF( A7=A9,(5+4+3)/3,IF(A7=A8,(5+4)/2)),5))</f>
        <v>5</v>
      </c>
      <c r="C7" s="58" t="s">
        <v>110</v>
      </c>
      <c r="D7" s="58" t="s">
        <v>441</v>
      </c>
      <c r="E7" s="65" t="str">
        <f>IF(C7&lt;&gt; "",VLOOKUP($C7,'Event Inputs'!$D$4:'Event Inputs'!$H$899,2,FALSE),"")</f>
        <v>Fern Paton</v>
      </c>
      <c r="F7" s="71" t="str">
        <f>IF(D7&lt;&gt; "",VLOOKUP($C7,'Event Inputs'!$D$4:'Event Inputs'!$H$899,5,FALSE),"")</f>
        <v>18-19</v>
      </c>
      <c r="G7" s="65" t="str">
        <f>IF(C7&lt;&gt; "",VLOOKUP($C7,'Event Inputs'!$D$4:'Event Inputs'!$H$899,4,FALSE),"")</f>
        <v>BU</v>
      </c>
      <c r="H7" s="122">
        <f>IF(K7="",4,IF(K7=K6,H6,4))</f>
        <v>4</v>
      </c>
      <c r="I7" s="123">
        <f>IF(H7=H6,I6,IF(H7=H8,IF( H7=H9,(5+4+3)/3,IF(H7=H8,(5+4)/2)),5))</f>
        <v>5</v>
      </c>
      <c r="J7" s="58"/>
      <c r="K7" s="58"/>
      <c r="L7" s="65" t="str">
        <f>IF(J7&lt;&gt; "",VLOOKUP($J7,'Event Inputs'!$D$4:'Event Inputs'!$H$899,2,FALSE),"")</f>
        <v/>
      </c>
      <c r="M7" s="71" t="str">
        <f>IF(J7&lt;&gt; "",VLOOKUP($J7,'Event Inputs'!$D$4:'Event Inputs'!$H$899,5,FALSE),"")</f>
        <v/>
      </c>
      <c r="N7" s="65" t="str">
        <f>IF(J7&lt;&gt;"",VLOOKUP($J7,'Event Inputs'!$D$4:'Event Inputs'!$H$899,4,FALSE),"")</f>
        <v/>
      </c>
      <c r="O7" s="88" t="str">
        <f>'Event Inputs'!A7</f>
        <v>HB</v>
      </c>
      <c r="P7" s="89">
        <f t="shared" si="0"/>
        <v>4</v>
      </c>
      <c r="Q7" s="90">
        <f t="shared" si="1"/>
        <v>4</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t="s">
        <v>286</v>
      </c>
      <c r="D8" s="58" t="s">
        <v>442</v>
      </c>
      <c r="E8" s="65" t="str">
        <f>IF(C8&lt;&gt; "",VLOOKUP($C8,'Event Inputs'!$D$4:'Event Inputs'!$H$899,2,FALSE),"")</f>
        <v xml:space="preserve">OLIVIA PENNA </v>
      </c>
      <c r="F8" s="71" t="str">
        <f>IF(C8&lt;&gt; "",VLOOKUP($C8,'Event Inputs'!$D$4:'Event Inputs'!$H$899,5,FALSE),"")</f>
        <v>18-19</v>
      </c>
      <c r="G8" s="65" t="str">
        <f>IF(C8&lt;&gt; "",VLOOKUP($C8,'Event Inputs'!$D$4:'Event Inputs'!$H$899,4,FALSE),"")</f>
        <v>HB</v>
      </c>
      <c r="H8" s="122">
        <f>IF(K8="",5,IF(K8=K7,H7,5))</f>
        <v>5</v>
      </c>
      <c r="I8" s="123">
        <f>IF(H8=H7,I7,IF(H8=H9,IF( H8=H10,(4+3+2)/3,IF(H8=H9,(4+3)/2)),4))</f>
        <v>4</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t="s">
        <v>376</v>
      </c>
      <c r="D9" s="58" t="s">
        <v>443</v>
      </c>
      <c r="E9" s="65" t="str">
        <f>IF(C9&lt;&gt; "",VLOOKUP($C9,'Event Inputs'!$D$4:'Event Inputs'!$H$899,2,FALSE),"")</f>
        <v xml:space="preserve">Jasmine Edwards </v>
      </c>
      <c r="F9" s="71" t="str">
        <f>IF(C9&lt;&gt; "",VLOOKUP($C9,'Event Inputs'!$D$4:'Event Inputs'!$H$899,5,FALSE),"")</f>
        <v>18-19</v>
      </c>
      <c r="G9" s="65" t="str">
        <f>IF(C9&lt;&gt; "",VLOOKUP($C9,'Event Inputs'!$D$4:'Event Inputs'!$H$899,4,FALSE),"")</f>
        <v>SI</v>
      </c>
      <c r="H9" s="122">
        <f>IF(K9="",6,IF(K9=K8,H8,6))</f>
        <v>6</v>
      </c>
      <c r="I9" s="123">
        <f>IF(H9=H8,I8,IF(H9=H10,IF( H9=H11,(3+2+1)/3,IF(H9=H10,(3+2)/2)),3))</f>
        <v>3</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11</v>
      </c>
      <c r="Q9" s="90">
        <f t="shared" si="1"/>
        <v>3</v>
      </c>
      <c r="R9" s="90">
        <f t="shared" si="2"/>
        <v>8</v>
      </c>
      <c r="S9" s="91">
        <f t="shared" si="3"/>
        <v>0</v>
      </c>
      <c r="T9" s="91">
        <f t="shared" si="4"/>
        <v>0</v>
      </c>
      <c r="U9" s="91">
        <f t="shared" si="5"/>
        <v>0</v>
      </c>
      <c r="V9" s="91">
        <f t="shared" si="6"/>
        <v>0</v>
      </c>
      <c r="W9" s="91">
        <f t="shared" si="7"/>
        <v>1</v>
      </c>
      <c r="X9" s="91">
        <f t="shared" si="8"/>
        <v>0</v>
      </c>
    </row>
    <row r="10" spans="1:24">
      <c r="A10" s="122">
        <f>IF(D10="",7,IF(D10=D9,A9,7))</f>
        <v>7</v>
      </c>
      <c r="B10" s="123">
        <f>IF(A10=A9,B9,IF(A10=A11,IF( A10=A12,(2+1+0)/3,IF(A10=A11,(2+1)/2)),2))</f>
        <v>2</v>
      </c>
      <c r="C10" s="58"/>
      <c r="D10" s="58"/>
      <c r="E10" s="65" t="str">
        <f>IF(C10&lt;&gt; "",VLOOKUP($C10,'Event Inputs'!$D$4:'Event Inputs'!$H$899,2,FALSE),"")</f>
        <v/>
      </c>
      <c r="F10" s="71" t="str">
        <f>IF(C10&lt;&gt; "",VLOOKUP($C10,'Event Inputs'!$D$4:'Event Inputs'!$H$899,5,FALSE),"")</f>
        <v/>
      </c>
      <c r="G10" s="65" t="str">
        <f>IF(C10&lt;&gt; "",VLOOKUP($C10,'Event Inputs'!$D$4:'Event Inputs'!$H$899,4,FALSE),"")</f>
        <v/>
      </c>
      <c r="H10" s="122">
        <f>IF(K10="",7,IF(K10=K9,H9,7))</f>
        <v>7</v>
      </c>
      <c r="I10" s="123">
        <f>IF(H10=H9,I9,IF(H10=H11,IF( H10=H12,(2+1+0)/3,IF(H10=H11,(2+1)/2)),2))</f>
        <v>2</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6</v>
      </c>
      <c r="Q10" s="90">
        <f t="shared" si="1"/>
        <v>6</v>
      </c>
      <c r="R10" s="90">
        <f t="shared" si="2"/>
        <v>0</v>
      </c>
      <c r="S10" s="91">
        <f t="shared" si="3"/>
        <v>0</v>
      </c>
      <c r="T10" s="91">
        <f t="shared" si="4"/>
        <v>0</v>
      </c>
      <c r="U10" s="91">
        <f t="shared" si="5"/>
        <v>1</v>
      </c>
      <c r="V10" s="91">
        <f t="shared" si="6"/>
        <v>0</v>
      </c>
      <c r="W10" s="91">
        <f t="shared" si="7"/>
        <v>0</v>
      </c>
      <c r="X10" s="91">
        <f t="shared" si="8"/>
        <v>0</v>
      </c>
    </row>
    <row r="11" spans="1:24">
      <c r="A11" s="122">
        <f>IF(D11="",8,IF(D11=D10,A10,8))</f>
        <v>8</v>
      </c>
      <c r="B11" s="123">
        <f>IF(A11=A10,B10,IF(A11=A12,IF( A11=A13,(1+0+0)/3,IF(A11=A12,(1+0)/2)),1))</f>
        <v>1</v>
      </c>
      <c r="C11" s="58"/>
      <c r="D11" s="58"/>
      <c r="E11" s="65" t="str">
        <f>IF(C11&lt;&gt; "",VLOOKUP($C11,'Event Inputs'!$D$4:'Event Inputs'!$H$899,2,FALSE),"")</f>
        <v/>
      </c>
      <c r="F11" s="71" t="str">
        <f>IF(D11&lt;&gt; "",VLOOKUP($C11,'Event Inputs'!$D$4:'Event Inputs'!$H$899,5,FALSE),"")</f>
        <v/>
      </c>
      <c r="G11" s="65" t="str">
        <f>IF(C11&lt;&gt; "",VLOOKUP($C11,'Event Inputs'!$D$4:'Event Inputs'!$H$899,4,FALSE),"")</f>
        <v/>
      </c>
      <c r="H11" s="122">
        <f>IF(K11="",8,IF(K11=K10,H10,8))</f>
        <v>8</v>
      </c>
      <c r="I11" s="123">
        <f>IF(H11=H10,I10,IF(H11=H12,IF( H11=H13,(1+0+0)/3,IF(H11=H12,(1+0)/2)),1))</f>
        <v>1</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c r="D12" s="58"/>
      <c r="F12" s="71" t="str">
        <f>IF(C12&lt;&gt; "",VLOOKUP($C12,'Event Inputs'!$D$4:'Event Inputs'!$H$899,5,FALSE),"")</f>
        <v/>
      </c>
      <c r="G12" s="65" t="str">
        <f>IF(C12&lt;&gt; "",VLOOKUP($C12,'Event Inputs'!$D$4:'Event Inputs'!$H$899,4,FALSE),"")</f>
        <v/>
      </c>
      <c r="H12" s="122">
        <f>IF(K12="",9,IF(K12=K11,H11,9))</f>
        <v>9</v>
      </c>
      <c r="I12" s="123" t="str">
        <f>IF(H12=H11,I11,IF(H12=H13,IF( H12=H14,(0+0+0)/3,IF(H12=H13,(0+0)/2)),""))</f>
        <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c r="D13" s="58"/>
      <c r="E13" s="65" t="str">
        <f>IF(C13&lt;&gt; "",VLOOKUP($C13,'Event Inputs'!$D$4:'Event Inputs'!$H$899,2,FALSE),"")</f>
        <v/>
      </c>
      <c r="F13" s="71" t="str">
        <f>IF(C13&lt;&gt; "",VLOOKUP($C13,'Event Inputs'!$D$4:'Event Inputs'!$H$899,5,FALSE),"")</f>
        <v/>
      </c>
      <c r="G13" s="65" t="str">
        <f>IF(C13&lt;&gt; "",VLOOKUP($C13,'Event Inputs'!$D$4:'Event Inputs'!$H$899,4,FALSE),"")</f>
        <v/>
      </c>
      <c r="H13" s="122">
        <f>IF(K13="",10,IF(K13=K12,H12,10))</f>
        <v>10</v>
      </c>
      <c r="I13" s="123" t="str">
        <f>IF(H13=H12,I12,IF(H13=H14,IF( H13=H15,(0+0+0)/3,IF(H13=H14,(0+0)/2)),""))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c r="D14" s="58"/>
      <c r="E14" s="65" t="str">
        <f>IF(C14&lt;&gt; "",VLOOKUP($C14,'Event Inputs'!$D$4:'Event Inputs'!$H$899,2,FALSE),"")</f>
        <v/>
      </c>
      <c r="F14" s="71" t="str">
        <f>IF(C14&lt;&gt; "",VLOOKUP($C14,'Event Inputs'!$D$4:'Event Inputs'!$H$899,5,FALSE),"")</f>
        <v/>
      </c>
      <c r="G14" s="65" t="str">
        <f>IF(C14&lt;&gt; "",VLOOKUP($C14,'Event Inputs'!$D$4:'Event Inputs'!$H$899,4,FALSE),"")</f>
        <v/>
      </c>
      <c r="H14" s="122">
        <f>IF(K14="",11,IF(K14=K13,H13,11))</f>
        <v>11</v>
      </c>
      <c r="I14" s="123"/>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c r="D15" s="58"/>
      <c r="E15" s="65" t="str">
        <f>IF(C15&lt;&gt; "",VLOOKUP($C15,'Event Inputs'!$D$4:'Event Inputs'!$H$899,2,FALSE),"")</f>
        <v/>
      </c>
      <c r="F15" s="71" t="str">
        <f>IF(C15&lt;&gt; "",VLOOKUP($C15,'Event Inputs'!$D$4:'Event Inputs'!$H$899,5,FALSE),"")</f>
        <v/>
      </c>
      <c r="G15" s="65" t="str">
        <f>IF(C15&lt;&gt; "",VLOOKUP($C15,'Event Inputs'!$D$4:'Event Inputs'!$H$899,4,FALSE),"")</f>
        <v/>
      </c>
      <c r="H15" s="122">
        <f>IF(K15="",12,IF(K15=K14,H14,12))</f>
        <v>12</v>
      </c>
      <c r="I15" s="123"/>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c r="D16" s="58"/>
      <c r="E16" s="65" t="str">
        <f>IF(C16&lt;&gt; "",VLOOKUP($C16,'Event Inputs'!$D$4:'Event Inputs'!$H$899,2,FALSE),"")</f>
        <v/>
      </c>
      <c r="F16" s="71" t="str">
        <f>IF(C16&lt;&gt; "",VLOOKUP($C16,'Event Inputs'!$D$4:'Event Inputs'!$H$899,5,FALSE),"")</f>
        <v/>
      </c>
      <c r="G16" s="65" t="str">
        <f>IF(C16&lt;&gt; "",VLOOKUP($C16,'Event Inputs'!$D$4:'Event Inputs'!$H$899,4,FALSE),"")</f>
        <v/>
      </c>
      <c r="H16" s="122">
        <f>IF(K16="",13,IF(K16=K15,H15,13))</f>
        <v>13</v>
      </c>
      <c r="I16" s="123"/>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f>IF(K17="",14,IF(K17=K16,H16,14))</f>
        <v>14</v>
      </c>
      <c r="I17" s="123"/>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c r="D18" s="58"/>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58"/>
      <c r="K18" s="59"/>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8"/>
      <c r="E19" s="65" t="str">
        <f>IF(C19&lt;&gt; "",VLOOKUP($C19,'Event Inputs'!$D$4:'Event Inputs'!$H$899,2,FALSE),"")</f>
        <v/>
      </c>
      <c r="F19" s="71" t="str">
        <f>IF(C19&lt;&gt; "",VLOOKUP($C19,'Event Inputs'!$D$4:'Event Inputs'!$H$899,5,FALSE),"")</f>
        <v/>
      </c>
      <c r="G19" s="65" t="str">
        <f>IF(C19&lt;&gt; "",VLOOKUP($C19,'Event Inputs'!$D$4:'Event Inputs'!$H$899,4,FALSE),"")</f>
        <v/>
      </c>
      <c r="H19" s="122">
        <f>IF(K19="",16,IF(K19=K18,H18,16))</f>
        <v>16</v>
      </c>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8"/>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9"/>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c r="D22" s="58"/>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c r="D23" s="58"/>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E24" s="65" t="str">
        <f>IF(C24&lt;&gt; "",VLOOKUP($C24,'Event Inputs'!$D$4:'Event Inputs'!$H$899,2,FALSE),"")</f>
        <v/>
      </c>
      <c r="F24" s="71" t="str">
        <f>IF(D24&lt;&gt;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9"/>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9"/>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IF(D29&lt;&gt; "",VLOOKUP($C29,'Event Inputs'!$D$4:'Event Inputs'!$H$899,5,FALSE),"")</f>
        <v/>
      </c>
      <c r="G29" s="65" t="str">
        <f>IF(C29&lt;&gt; "",VLOOKUP($C29,'Event Inputs'!$D$4:'Event Inputs'!$H$899,4,FALSE),"")</f>
        <v/>
      </c>
      <c r="H29" s="57"/>
      <c r="I29" s="58"/>
      <c r="J29" s="58"/>
      <c r="K29" s="59"/>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9"/>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9"/>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7"/>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7"/>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7"/>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9"/>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7"/>
      <c r="C37" s="58"/>
      <c r="D37" s="59"/>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7"/>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7"/>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9"/>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7"/>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7"/>
      <c r="C41" s="58"/>
      <c r="D41" s="59"/>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9"/>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7"/>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7"/>
      <c r="C43" s="58"/>
      <c r="D43" s="59"/>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7"/>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C45" s="58"/>
      <c r="D45" s="58"/>
      <c r="E45" s="65" t="str">
        <f>IF(C45&lt;&gt; "",VLOOKUP($C45,'Event Inputs'!$D$4:'Event Inputs'!$H$899,2,FALSE),"")</f>
        <v/>
      </c>
      <c r="F45" s="71" t="str">
        <f>IF(C45&lt;&gt;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C46" s="58"/>
      <c r="D46" s="58"/>
      <c r="E46" s="65" t="str">
        <f>IF(C46&lt;&gt; "",VLOOKUP($C46,'Event Inputs'!$D$4:'Event Inputs'!$H$899,2,FALSE),"")</f>
        <v/>
      </c>
      <c r="F46" s="71" t="str">
        <f>IF(C46&lt;&gt;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C47" s="58"/>
      <c r="D47" s="58"/>
      <c r="E47" s="65" t="str">
        <f>IF(C47&lt;&gt; "",VLOOKUP($C47,'Event Inputs'!$D$4:'Event Inputs'!$H$899,2,FALSE),"")</f>
        <v/>
      </c>
      <c r="F47" s="71" t="str">
        <f>IF(C47&lt;&gt;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C48" s="58"/>
      <c r="D48" s="58"/>
      <c r="E48" s="65" t="str">
        <f>IF(C48&lt;&gt; "",VLOOKUP($C48,'Event Inputs'!$D$4:'Event Inputs'!$H$899,2,FALSE),"")</f>
        <v/>
      </c>
      <c r="F48" s="71" t="str">
        <f>IF(C48&lt;&gt;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3:16">
      <c r="C49" s="58"/>
      <c r="D49" s="58"/>
      <c r="E49" s="65" t="str">
        <f>IF(C49&lt;&gt; "",VLOOKUP($C49,'Event Inputs'!$D$4:'Event Inputs'!$H$899,2,FALSE),"")</f>
        <v/>
      </c>
      <c r="F49" s="71" t="str">
        <f>IF(C49&lt;&gt;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3:16">
      <c r="C50" s="58"/>
      <c r="D50" s="58"/>
      <c r="E50" s="65" t="str">
        <f>IF(C50&lt;&gt; "",VLOOKUP($C50,'Event Inputs'!$D$4:'Event Inputs'!$H$899,2,FALSE),"")</f>
        <v/>
      </c>
      <c r="F50" s="71" t="str">
        <f>IF(C50&lt;&gt;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3: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3: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3: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3: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3: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3: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3: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3: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3: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3: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3: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3: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3: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3: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J4:N5">
    <sortCondition ref="K4:K5"/>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4" orientation="landscape" r:id="rId1"/>
  <headerFooter alignWithMargins="0"/>
  <rowBreaks count="1" manualBreakCount="1">
    <brk id="3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X99"/>
  <sheetViews>
    <sheetView topLeftCell="A7" zoomScaleNormal="100" workbookViewId="0">
      <selection activeCell="G9" sqref="G9"/>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3.5429687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215</v>
      </c>
      <c r="B1" s="189"/>
      <c r="C1" s="189"/>
      <c r="D1" s="189"/>
      <c r="E1" s="189"/>
      <c r="F1" s="189"/>
      <c r="G1" s="189"/>
      <c r="H1" s="190" t="s">
        <v>216</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t="s">
        <v>92</v>
      </c>
      <c r="D4" s="58" t="s">
        <v>589</v>
      </c>
      <c r="E4" s="65" t="str">
        <f>IF(C4&lt;&gt; "",VLOOKUP($C4,'Event Inputs'!$D$4:'Event Inputs'!$H$899,2,FALSE),"")</f>
        <v xml:space="preserve">Ali's me Edwards </v>
      </c>
      <c r="F4" s="71">
        <f>IF(C4&lt;&gt; "",VLOOKUP($C4,'Event Inputs'!$D$4:'Event Inputs'!$H$899,5,FALSE),"")</f>
        <v>13</v>
      </c>
      <c r="G4" s="65" t="str">
        <f>IF(C4&lt;&gt; "",VLOOKUP($C4,'Event Inputs'!$D$4:'Event Inputs'!$H$899,4,FALSE),"")</f>
        <v>SI</v>
      </c>
      <c r="H4" s="122">
        <f>IF(K4="",1,IF(K4=K3,H3,1))</f>
        <v>1</v>
      </c>
      <c r="I4" s="123">
        <f>IF(H4=H3,I3,IF(H4=H5,IF( H4=H6,(10+8+6)/3,IF(H4=H5,(10+8)/2)),10))</f>
        <v>10</v>
      </c>
      <c r="J4" s="58" t="s">
        <v>259</v>
      </c>
      <c r="K4" s="58" t="s">
        <v>572</v>
      </c>
      <c r="L4" s="65" t="str">
        <f>IF(J4&lt;&gt; "",VLOOKUP($J4,'Event Inputs'!$D$4:'Event Inputs'!$H$899,2,FALSE),"")</f>
        <v>Charlie Mitchell</v>
      </c>
      <c r="M4" s="71">
        <f>IF(J4&lt;&gt; "",VLOOKUP($J4,'Event Inputs'!$D$4:'Event Inputs'!$H$899,5,FALSE),"")</f>
        <v>13</v>
      </c>
      <c r="N4" s="65" t="str">
        <f>IF(J4&lt;&gt;"",VLOOKUP($J4,'Event Inputs'!$D$4:'Event Inputs'!$H$899,4,FALSE),"")</f>
        <v>GY</v>
      </c>
      <c r="O4" s="88" t="str">
        <f>'Event Inputs'!A4</f>
        <v>PT</v>
      </c>
      <c r="P4" s="89">
        <f>Q4+R4</f>
        <v>14</v>
      </c>
      <c r="Q4" s="90">
        <f>SUMIF($G$4:$G$21,O4,$B$4:$B$21)</f>
        <v>14</v>
      </c>
      <c r="R4" s="90">
        <f>SUMIF($N$4:$N$21,O4,$I$4:$I$21)</f>
        <v>0</v>
      </c>
      <c r="S4" s="91">
        <f>COUNTIFS($A$4:$A$21,1,$G$4:$G$21,$O4)*$U$1</f>
        <v>0</v>
      </c>
      <c r="T4" s="91">
        <f>COUNTIFS($A$4:$A$21,2,$G$4:$G$21,$O4)*$U$1</f>
        <v>1</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t="s">
        <v>332</v>
      </c>
      <c r="D5" s="58" t="s">
        <v>596</v>
      </c>
      <c r="E5" s="65" t="str">
        <f>IF(C5&lt;&gt; "",VLOOKUP($C5,'Event Inputs'!$D$4:'Event Inputs'!$H$899,2,FALSE),"")</f>
        <v>Imogen Turner</v>
      </c>
      <c r="F5" s="71">
        <f>IF(C5&lt;&gt; "",VLOOKUP($C5,'Event Inputs'!$D$4:'Event Inputs'!$H$899,5,FALSE),"")</f>
        <v>13</v>
      </c>
      <c r="G5" s="65" t="str">
        <f>IF(C5&lt;&gt; "",VLOOKUP($C5,'Event Inputs'!$D$4:'Event Inputs'!$H$899,4,FALSE),"")</f>
        <v>PT</v>
      </c>
      <c r="H5" s="122">
        <f>IF(K5="",2,IF(K5=K4,H4,2))</f>
        <v>2</v>
      </c>
      <c r="I5" s="123">
        <f>IF(H5=H4,I4,IF(H5=H6,IF( H5=H7,(8+6+5)/3,IF(H5=H6,(8+6)/2)),8))</f>
        <v>8</v>
      </c>
      <c r="J5" s="58" t="s">
        <v>276</v>
      </c>
      <c r="K5" s="59" t="s">
        <v>578</v>
      </c>
      <c r="L5" s="65" t="str">
        <f>IF(J5&lt;&gt; "",VLOOKUP($J5,'Event Inputs'!$D$4:'Event Inputs'!$H$899,2,FALSE),"")</f>
        <v>Archie Jacobs</v>
      </c>
      <c r="M5" s="71">
        <f>IF(J5&lt;&gt; "",VLOOKUP($J5,'Event Inputs'!$D$4:'Event Inputs'!$H$899,5,FALSE),"")</f>
        <v>13</v>
      </c>
      <c r="N5" s="65" t="str">
        <f>IF(J5&lt;&gt;"",VLOOKUP($J5,'Event Inputs'!$D$4:'Event Inputs'!$H$899,4,FALSE),"")</f>
        <v>HY</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5.5</v>
      </c>
      <c r="C6" s="71" t="s">
        <v>315</v>
      </c>
      <c r="D6" s="71" t="s">
        <v>581</v>
      </c>
      <c r="E6" s="65" t="str">
        <f>IF(C6&lt;&gt; "",VLOOKUP($C6,'Event Inputs'!$D$4:'Event Inputs'!$H$899,2,FALSE),"")</f>
        <v>Imogen Reader</v>
      </c>
      <c r="F6" s="71">
        <f>IF(D6&lt;&gt; "",VLOOKUP($C6,'Event Inputs'!$D$4:'Event Inputs'!$H$899,5,FALSE),"")</f>
        <v>13</v>
      </c>
      <c r="G6" s="65" t="str">
        <f>IF(C6&lt;&gt; "",VLOOKUP($C6,'Event Inputs'!$D$4:'Event Inputs'!$H$899,4,FALSE),"")</f>
        <v>PZ</v>
      </c>
      <c r="H6" s="122">
        <f>IF(K6="",3,IF(K6=K5,H5,3))</f>
        <v>3</v>
      </c>
      <c r="I6" s="123">
        <f>IF(H6=H5,I5,IF(H6=H7,IF( H6=H8,(6+5+4)/3,IF(H6=H7,(6+5)/2)),6))</f>
        <v>6</v>
      </c>
      <c r="J6" s="58" t="s">
        <v>278</v>
      </c>
      <c r="K6" s="58" t="s">
        <v>580</v>
      </c>
      <c r="L6" s="65" t="str">
        <f>IF(J6&lt;&gt; "",VLOOKUP($J6,'Event Inputs'!$D$4:'Event Inputs'!$H$899,2,FALSE),"")</f>
        <v>Samuel Toy</v>
      </c>
      <c r="M6" s="71">
        <f>IF(J6&lt;&gt; "",VLOOKUP($J6,'Event Inputs'!$D$4:'Event Inputs'!$H$899,5,FALSE),"")</f>
        <v>13</v>
      </c>
      <c r="N6" s="65" t="str">
        <f>IF(J6&lt;&gt;"",VLOOKUP($J6,'Event Inputs'!$D$4:'Event Inputs'!$H$899,4,FALSE),"")</f>
        <v>HY</v>
      </c>
      <c r="O6" s="88" t="str">
        <f>'Event Inputs'!A6</f>
        <v>GY</v>
      </c>
      <c r="P6" s="89">
        <f t="shared" si="0"/>
        <v>14</v>
      </c>
      <c r="Q6" s="90">
        <f t="shared" si="1"/>
        <v>0</v>
      </c>
      <c r="R6" s="90">
        <f t="shared" si="2"/>
        <v>14</v>
      </c>
      <c r="S6" s="91">
        <f t="shared" si="3"/>
        <v>0</v>
      </c>
      <c r="T6" s="91">
        <f t="shared" si="4"/>
        <v>0</v>
      </c>
      <c r="U6" s="91">
        <f t="shared" si="5"/>
        <v>0</v>
      </c>
      <c r="V6" s="91">
        <f t="shared" si="6"/>
        <v>1</v>
      </c>
      <c r="W6" s="91">
        <f t="shared" si="7"/>
        <v>0</v>
      </c>
      <c r="X6" s="91">
        <f t="shared" si="8"/>
        <v>0</v>
      </c>
    </row>
    <row r="7" spans="1:24">
      <c r="A7" s="122">
        <f>IF(D7="",4,IF(D7=D6,A6,4))</f>
        <v>3</v>
      </c>
      <c r="B7" s="123">
        <f>IF(A7=A6,B6,IF(A7=A8,IF( A7=A9,(5+4+3)/3,IF(A7=A8,(5+4)/2)),5))</f>
        <v>5.5</v>
      </c>
      <c r="C7" s="58" t="s">
        <v>195</v>
      </c>
      <c r="D7" s="59" t="s">
        <v>581</v>
      </c>
      <c r="E7" s="65" t="str">
        <f>IF(C7&lt;&gt; "",VLOOKUP($C7,'Event Inputs'!$D$4:'Event Inputs'!$H$899,2,FALSE),"")</f>
        <v xml:space="preserve">Edie price </v>
      </c>
      <c r="F7" s="71">
        <f>IF(C7&lt;&gt; "",VLOOKUP($C7,'Event Inputs'!$D$4:'Event Inputs'!$H$899,5,FALSE),"")</f>
        <v>13</v>
      </c>
      <c r="G7" s="65" t="str">
        <f>IF(C7&lt;&gt; "",VLOOKUP($C7,'Event Inputs'!$D$4:'Event Inputs'!$H$899,4,FALSE),"")</f>
        <v>SI</v>
      </c>
      <c r="H7" s="122">
        <f>IF(K7="",4,IF(K7=K6,H6,4))</f>
        <v>4</v>
      </c>
      <c r="I7" s="123">
        <f>IF(H7=H6,I6,IF(H7=H8,IF( H7=H9,(5+4+3)/3,IF(H7=H8,(5+4)/2)),5))</f>
        <v>5</v>
      </c>
      <c r="J7" s="58" t="s">
        <v>368</v>
      </c>
      <c r="K7" s="58" t="s">
        <v>577</v>
      </c>
      <c r="M7" s="71">
        <f>IF(J7&lt;&gt; "",VLOOKUP($J7,'Event Inputs'!$D$4:'Event Inputs'!$H$899,5,FALSE),"")</f>
        <v>13</v>
      </c>
      <c r="N7" s="65" t="str">
        <f>IF(J7&lt;&gt;"",VLOOKUP($J7,'Event Inputs'!$D$4:'Event Inputs'!$H$899,4,FALSE),"")</f>
        <v>SI</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t="s">
        <v>326</v>
      </c>
      <c r="D8" s="59" t="s">
        <v>587</v>
      </c>
      <c r="E8" s="65" t="str">
        <f>IF(C8&lt;&gt; "",VLOOKUP($C8,'Event Inputs'!$D$4:'Event Inputs'!$H$899,2,FALSE),"")</f>
        <v>Evie Skinner</v>
      </c>
      <c r="F8" s="71">
        <f>IF(C8&lt;&gt; "",VLOOKUP($C8,'Event Inputs'!$D$4:'Event Inputs'!$H$899,5,FALSE),"")</f>
        <v>13</v>
      </c>
      <c r="G8" s="65" t="str">
        <f>IF(C8&lt;&gt; "",VLOOKUP($C8,'Event Inputs'!$D$4:'Event Inputs'!$H$899,4,FALSE),"")</f>
        <v>PT</v>
      </c>
      <c r="H8" s="122">
        <f>IF(K8="",5,IF(K8=K7,H7,5))</f>
        <v>5</v>
      </c>
      <c r="I8" s="123">
        <f>IF(H8=H7,I7,IF(H8=H9,IF( H8=H10,(4+3+2)/3,IF(H8=H9,(4+3)/2)),4))</f>
        <v>4</v>
      </c>
      <c r="J8" s="58" t="s">
        <v>105</v>
      </c>
      <c r="K8" s="58" t="s">
        <v>579</v>
      </c>
      <c r="L8" s="65" t="str">
        <f>IF(J8&lt;&gt; "",VLOOKUP($J8,'Event Inputs'!$D$4:'Event Inputs'!$H$899,2,FALSE),"")</f>
        <v>Reece Louw</v>
      </c>
      <c r="M8" s="71">
        <f>IF(J8&lt;&gt; "",VLOOKUP($J8,'Event Inputs'!$D$4:'Event Inputs'!$H$899,5,FALSE),"")</f>
        <v>13</v>
      </c>
      <c r="N8" s="65" t="str">
        <f>IF(J8&lt;&gt;"",VLOOKUP($J8,'Event Inputs'!$D$4:'Event Inputs'!$H$899,4,FALSE),"")</f>
        <v>GY</v>
      </c>
      <c r="O8" s="88" t="str">
        <f>'Event Inputs'!A8</f>
        <v>PZ</v>
      </c>
      <c r="P8" s="89">
        <f t="shared" si="0"/>
        <v>5.5</v>
      </c>
      <c r="Q8" s="90">
        <f t="shared" si="1"/>
        <v>5.5</v>
      </c>
      <c r="R8" s="90">
        <f t="shared" si="2"/>
        <v>0</v>
      </c>
      <c r="S8" s="91">
        <f t="shared" si="3"/>
        <v>0</v>
      </c>
      <c r="T8" s="91">
        <f t="shared" si="4"/>
        <v>0</v>
      </c>
      <c r="U8" s="91">
        <f t="shared" si="5"/>
        <v>1</v>
      </c>
      <c r="V8" s="91">
        <f t="shared" si="6"/>
        <v>0</v>
      </c>
      <c r="W8" s="91">
        <f t="shared" si="7"/>
        <v>0</v>
      </c>
      <c r="X8" s="91">
        <f t="shared" si="8"/>
        <v>0</v>
      </c>
    </row>
    <row r="9" spans="1:24">
      <c r="A9" s="122">
        <f>IF(D9="",6,IF(D9=D8,A8,6))</f>
        <v>6</v>
      </c>
      <c r="B9" s="123">
        <f>IF(A9=A8,B8,IF(A9=A10,IF( A9=A11,(3+2+1)/3,IF(A9=A10,(3+2)/2)),3))</f>
        <v>3</v>
      </c>
      <c r="C9" s="58" t="s">
        <v>389</v>
      </c>
      <c r="D9" s="58" t="s">
        <v>686</v>
      </c>
      <c r="E9" s="65" t="s">
        <v>688</v>
      </c>
      <c r="F9" s="71">
        <f>IF(C9&lt;&gt; "",VLOOKUP($C9,'Event Inputs'!$D$4:'Event Inputs'!$H$899,5,FALSE),"")</f>
        <v>13</v>
      </c>
      <c r="G9" s="65" t="str">
        <f>IF(C9&lt;&gt; "",VLOOKUP($C9,'Event Inputs'!$D$4:'Event Inputs'!$H$899,4,FALSE),"")</f>
        <v>NQ</v>
      </c>
      <c r="H9" s="122">
        <f>IF(K9="",6,IF(K9=K8,H8,6))</f>
        <v>6</v>
      </c>
      <c r="I9" s="123">
        <f>IF(H9=H8,I8,IF(H9=H10,IF( H9=H11,(3+2+1)/3,IF(H9=H10,(3+2)/2)),3))</f>
        <v>3</v>
      </c>
      <c r="J9" s="58" t="s">
        <v>374</v>
      </c>
      <c r="K9" s="59" t="s">
        <v>576</v>
      </c>
      <c r="L9" s="65" t="str">
        <f>IF(J9&lt;&gt; "",VLOOKUP($J9,'Event Inputs'!$D$4:'Event Inputs'!$H$899,2,FALSE),"")</f>
        <v>Eachan wilson</v>
      </c>
      <c r="M9" s="71">
        <f>IF(J9&lt;&gt; "",VLOOKUP($J9,'Event Inputs'!$D$4:'Event Inputs'!$H$899,5,FALSE),"")</f>
        <v>13</v>
      </c>
      <c r="N9" s="65" t="str">
        <f>IF(J9&lt;&gt;"",VLOOKUP($J9,'Event Inputs'!$D$4:'Event Inputs'!$H$899,4,FALSE),"")</f>
        <v>SI</v>
      </c>
      <c r="O9" s="88" t="str">
        <f>'Event Inputs'!A9</f>
        <v>SI</v>
      </c>
      <c r="P9" s="89">
        <f t="shared" si="0"/>
        <v>26.5</v>
      </c>
      <c r="Q9" s="90">
        <f t="shared" si="1"/>
        <v>16.5</v>
      </c>
      <c r="R9" s="90">
        <f t="shared" si="2"/>
        <v>10</v>
      </c>
      <c r="S9" s="91">
        <f t="shared" si="3"/>
        <v>1</v>
      </c>
      <c r="T9" s="91">
        <f t="shared" si="4"/>
        <v>0</v>
      </c>
      <c r="U9" s="91">
        <f t="shared" si="5"/>
        <v>1</v>
      </c>
      <c r="V9" s="91">
        <f t="shared" si="6"/>
        <v>0</v>
      </c>
      <c r="W9" s="91">
        <f t="shared" si="7"/>
        <v>0</v>
      </c>
      <c r="X9" s="91">
        <f t="shared" si="8"/>
        <v>0</v>
      </c>
    </row>
    <row r="10" spans="1:24">
      <c r="A10" s="122">
        <f>IF(D10="",7,IF(D10=D9,A9,7))</f>
        <v>7</v>
      </c>
      <c r="B10" s="123">
        <f>IF(A10=A9,B9,IF(A10=A11,IF( A10=A12,(2+1+0)/3,IF(A10=A11,(2+1)/2)),2))</f>
        <v>2</v>
      </c>
      <c r="C10" s="58" t="s">
        <v>324</v>
      </c>
      <c r="D10" s="58" t="s">
        <v>595</v>
      </c>
      <c r="E10" s="65" t="str">
        <f>IF(C10&lt;&gt; "",VLOOKUP($C10,'Event Inputs'!$D$4:'Event Inputs'!$H$899,2,FALSE),"")</f>
        <v>Esme Johns</v>
      </c>
      <c r="F10" s="71">
        <f>IF(C10&lt;&gt; "",VLOOKUP($C10,'Event Inputs'!$D$4:'Event Inputs'!$H$899,5,FALSE),"")</f>
        <v>13</v>
      </c>
      <c r="G10" s="65" t="str">
        <f>IF(C10&lt;&gt; "",VLOOKUP($C10,'Event Inputs'!$D$4:'Event Inputs'!$H$899,4,FALSE),"")</f>
        <v>PT</v>
      </c>
      <c r="H10" s="122">
        <f>IF(K10="",7,IF(K10=K9,H9,7))</f>
        <v>7</v>
      </c>
      <c r="I10" s="123">
        <f>IF(H10=H9,I9,IF(H10=H11,IF( H10=H12,(2+1+0)/3,IF(H10=H11,(2+1)/2)),2))</f>
        <v>2</v>
      </c>
      <c r="J10" s="58" t="s">
        <v>370</v>
      </c>
      <c r="K10" s="59" t="s">
        <v>575</v>
      </c>
      <c r="L10" s="65" t="str">
        <f>IF(J10&lt;&gt; "",VLOOKUP($J10,'Event Inputs'!$D$4:'Event Inputs'!$H$899,2,FALSE),"")</f>
        <v>Bob davis</v>
      </c>
      <c r="M10" s="71">
        <f>IF(J10&lt;&gt; "",VLOOKUP($J10,'Event Inputs'!$D$4:'Event Inputs'!$H$899,5,FALSE),"")</f>
        <v>13</v>
      </c>
      <c r="N10" s="65" t="str">
        <f>IF(J10&lt;&gt;"",VLOOKUP($J10,'Event Inputs'!$D$4:'Event Inputs'!$H$899,4,FALSE),"")</f>
        <v>SI</v>
      </c>
      <c r="O10" s="88" t="str">
        <f>'Event Inputs'!A10</f>
        <v>NQ</v>
      </c>
      <c r="P10" s="89">
        <f t="shared" si="0"/>
        <v>3</v>
      </c>
      <c r="Q10" s="90">
        <f t="shared" si="1"/>
        <v>3</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t="s">
        <v>93</v>
      </c>
      <c r="D11" s="58" t="s">
        <v>591</v>
      </c>
      <c r="E11" s="65" t="str">
        <f>IF(C11&lt;&gt; "",VLOOKUP($C11,'Event Inputs'!$D$4:'Event Inputs'!$H$899,2,FALSE),"")</f>
        <v>Clea smith</v>
      </c>
      <c r="F11" s="71">
        <f>IF(C11&lt;&gt; "",VLOOKUP($C11,'Event Inputs'!$D$4:'Event Inputs'!$H$899,5,FALSE),"")</f>
        <v>13</v>
      </c>
      <c r="G11" s="65" t="str">
        <f>IF(C11&lt;&gt; "",VLOOKUP($C11,'Event Inputs'!$D$4:'Event Inputs'!$H$899,4,FALSE),"")</f>
        <v>SI</v>
      </c>
      <c r="H11" s="122">
        <f>IF(K11="",8,IF(K11=K10,H10,8))</f>
        <v>8</v>
      </c>
      <c r="I11" s="123">
        <f>IF(H11=H10,I10,IF(H11=H12,IF( H11=H13,(1+0+0)/3,IF(H11=H12,(1+0)/2)),1))</f>
        <v>1</v>
      </c>
      <c r="J11" s="58" t="s">
        <v>274</v>
      </c>
      <c r="K11" s="58" t="s">
        <v>573</v>
      </c>
      <c r="L11" s="65" t="str">
        <f>IF(J11&lt;&gt; "",VLOOKUP($J11,'Event Inputs'!$D$4:'Event Inputs'!$H$899,2,FALSE),"")</f>
        <v>Logan Treloar</v>
      </c>
      <c r="M11" s="71">
        <f>IF(J11&lt;&gt; "",VLOOKUP($J11,'Event Inputs'!$D$4:'Event Inputs'!$H$899,5,FALSE),"")</f>
        <v>13</v>
      </c>
      <c r="N11" s="65" t="str">
        <f>IF(J11&lt;&gt;"",VLOOKUP($J11,'Event Inputs'!$D$4:'Event Inputs'!$H$899,4,FALSE),"")</f>
        <v>HY</v>
      </c>
      <c r="O11" s="88" t="str">
        <f>'Event Inputs'!A11</f>
        <v>HY</v>
      </c>
      <c r="P11" s="89">
        <f t="shared" si="0"/>
        <v>15</v>
      </c>
      <c r="Q11" s="90">
        <f t="shared" si="1"/>
        <v>0</v>
      </c>
      <c r="R11" s="90">
        <f t="shared" si="2"/>
        <v>15</v>
      </c>
      <c r="S11" s="91">
        <f t="shared" si="3"/>
        <v>0</v>
      </c>
      <c r="T11" s="91">
        <f t="shared" si="4"/>
        <v>0</v>
      </c>
      <c r="U11" s="91">
        <f t="shared" si="5"/>
        <v>0</v>
      </c>
      <c r="V11" s="91">
        <f t="shared" si="6"/>
        <v>0</v>
      </c>
      <c r="W11" s="91">
        <f t="shared" si="7"/>
        <v>1</v>
      </c>
      <c r="X11" s="91">
        <f t="shared" si="8"/>
        <v>1</v>
      </c>
    </row>
    <row r="12" spans="1:24">
      <c r="A12" s="122">
        <f>IF(D12="",9,IF(D12=D11,A11,9))</f>
        <v>9</v>
      </c>
      <c r="B12" s="123" t="str">
        <f>IF(A12=A11,B11,IF(A12=A13,IF( A12=A14,(0+0+0)/3,IF(A12=A13,(0+0)/2)),""))</f>
        <v/>
      </c>
      <c r="C12" s="58" t="s">
        <v>330</v>
      </c>
      <c r="D12" s="58" t="s">
        <v>583</v>
      </c>
      <c r="E12" s="65" t="str">
        <f>IF(C12&lt;&gt; "",VLOOKUP($C12,'Event Inputs'!$D$4:'Event Inputs'!$H$899,2,FALSE),"")</f>
        <v>Grace McDonald</v>
      </c>
      <c r="F12" s="71">
        <f>IF(C12&lt;&gt; "",VLOOKUP($C12,'Event Inputs'!$D$4:'Event Inputs'!$H$899,5,FALSE),"")</f>
        <v>13</v>
      </c>
      <c r="G12" s="65" t="str">
        <f>IF(C12&lt;&gt; "",VLOOKUP($C12,'Event Inputs'!$D$4:'Event Inputs'!$H$899,4,FALSE),"")</f>
        <v>PT</v>
      </c>
      <c r="H12" s="122">
        <f>IF(K12="",9,IF(K12=K11,H11,9))</f>
        <v>9</v>
      </c>
      <c r="I12" s="123" t="str">
        <f>IF(H12=H11,I11,IF(H12=H13,IF( H12=H14,(0+0+0)/3,IF(H12=H13,(0+0)/2)),""))</f>
        <v/>
      </c>
      <c r="J12" s="58" t="s">
        <v>258</v>
      </c>
      <c r="K12" s="58" t="s">
        <v>574</v>
      </c>
      <c r="L12" s="65" t="str">
        <f>IF(J12&lt;&gt; "",VLOOKUP($J12,'Event Inputs'!$D$4:'Event Inputs'!$H$899,2,FALSE),"")</f>
        <v>Harry Roche</v>
      </c>
      <c r="M12" s="71">
        <f>IF(J12&lt;&gt; "",VLOOKUP($J12,'Event Inputs'!$D$4:'Event Inputs'!$H$899,5,FALSE),"")</f>
        <v>13</v>
      </c>
      <c r="N12" s="65" t="str">
        <f>IF(J12&lt;&gt;"",VLOOKUP($J12,'Event Inputs'!$D$4:'Event Inputs'!$H$899,4,FALSE),"")</f>
        <v>GY</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t="s">
        <v>521</v>
      </c>
      <c r="D13" s="58" t="s">
        <v>582</v>
      </c>
      <c r="E13" s="65" t="str">
        <f>IF(C13&lt;&gt; "",VLOOKUP($C13,'Event Inputs'!$D$4:'Event Inputs'!$H$899,2,FALSE),"")</f>
        <v>KATY COOK</v>
      </c>
      <c r="F13" s="71">
        <f>IF(C13&lt;&gt; "",VLOOKUP($C13,'Event Inputs'!$D$4:'Event Inputs'!$H$899,5,FALSE),"")</f>
        <v>0</v>
      </c>
      <c r="G13" s="65" t="str">
        <f>IF(C13&lt;&gt; "",VLOOKUP($C13,'Event Inputs'!$D$4:'Event Inputs'!$H$899,4,FALSE),"")</f>
        <v>SI</v>
      </c>
      <c r="H13" s="122">
        <f>IF(K13="",10,IF(K13=K12,H12,10))</f>
        <v>10</v>
      </c>
      <c r="I13" s="123" t="str">
        <f>IF(H13=H12,I12,IF(H13=H14,IF( H13=H15,(0+0+0)/3,IF(H13=H14,(0+0)/2)),""))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t="s">
        <v>143</v>
      </c>
      <c r="D14" s="58" t="s">
        <v>586</v>
      </c>
      <c r="E14" s="65" t="str">
        <f>IF(C14&lt;&gt; "",VLOOKUP($C14,'Event Inputs'!$D$4:'Event Inputs'!$H$899,2,FALSE),"")</f>
        <v>Lily Leigh</v>
      </c>
      <c r="F14" s="71">
        <f>IF(C14&lt;&gt; "",VLOOKUP($C14,'Event Inputs'!$D$4:'Event Inputs'!$H$899,5,FALSE),"")</f>
        <v>13</v>
      </c>
      <c r="G14" s="65" t="str">
        <f>IF(C14&lt;&gt; "",VLOOKUP($C14,'Event Inputs'!$D$4:'Event Inputs'!$H$899,4,FALSE),"")</f>
        <v>PT</v>
      </c>
      <c r="H14" s="122">
        <f>IF(K14="",11,IF(K14=K13,H13,11))</f>
        <v>11</v>
      </c>
      <c r="I14" s="123"/>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11</v>
      </c>
      <c r="B15" s="123"/>
      <c r="C15" s="58" t="s">
        <v>143</v>
      </c>
      <c r="D15" s="58" t="s">
        <v>586</v>
      </c>
      <c r="E15" s="65" t="str">
        <f>IF(C15&lt;&gt; "",VLOOKUP($C15,'Event Inputs'!$D$4:'Event Inputs'!$H$899,2,FALSE),"")</f>
        <v>Lily Leigh</v>
      </c>
      <c r="F15" s="71">
        <f>IF(C15&lt;&gt; "",VLOOKUP($C15,'Event Inputs'!$D$4:'Event Inputs'!$H$899,5,FALSE),"")</f>
        <v>13</v>
      </c>
      <c r="G15" s="65" t="str">
        <f>IF(C15&lt;&gt; "",VLOOKUP($C15,'Event Inputs'!$D$4:'Event Inputs'!$H$899,4,FALSE),"")</f>
        <v>PT</v>
      </c>
      <c r="H15" s="122">
        <f>IF(K15="",12,IF(K15=K14,H14,12))</f>
        <v>12</v>
      </c>
      <c r="I15" s="123"/>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71" t="s">
        <v>338</v>
      </c>
      <c r="D16" s="71" t="s">
        <v>597</v>
      </c>
      <c r="E16" s="65" t="str">
        <f>IF(C16&lt;&gt; "",VLOOKUP($C16,'Event Inputs'!$D$4:'Event Inputs'!$H$899,2,FALSE),"")</f>
        <v>Maisie Doble</v>
      </c>
      <c r="F16" s="71">
        <f>IF(D16&lt;&gt; "",VLOOKUP($C16,'Event Inputs'!$D$4:'Event Inputs'!$H$899,5,FALSE),"")</f>
        <v>13</v>
      </c>
      <c r="G16" s="65" t="str">
        <f>IF(C16&lt;&gt; "",VLOOKUP($C16,'Event Inputs'!$D$4:'Event Inputs'!$H$899,4,FALSE),"")</f>
        <v>PT</v>
      </c>
      <c r="H16" s="122">
        <f>IF(K16="",13,IF(K16=K15,H15,13))</f>
        <v>13</v>
      </c>
      <c r="I16" s="123"/>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t="s">
        <v>257</v>
      </c>
      <c r="D17" s="59" t="s">
        <v>584</v>
      </c>
      <c r="E17" s="65" t="str">
        <f>IF(C17&lt;&gt; "",VLOOKUP($C17,'Event Inputs'!$D$4:'Event Inputs'!$H$899,2,FALSE),"")</f>
        <v>Phoebe-Bo Gilbert</v>
      </c>
      <c r="F17" s="71">
        <f>IF(C17&lt;&gt; "",VLOOKUP($C17,'Event Inputs'!$D$4:'Event Inputs'!$H$899,5,FALSE),"")</f>
        <v>13</v>
      </c>
      <c r="G17" s="65" t="str">
        <f>IF(C17&lt;&gt; "",VLOOKUP($C17,'Event Inputs'!$D$4:'Event Inputs'!$H$899,4,FALSE),"")</f>
        <v>GY</v>
      </c>
      <c r="H17" s="122">
        <f>IF(K17="",14,IF(K17=K16,H16,14))</f>
        <v>14</v>
      </c>
      <c r="I17" s="123"/>
      <c r="J17" s="58"/>
      <c r="K17" s="59"/>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71" t="s">
        <v>311</v>
      </c>
      <c r="D18" s="71" t="s">
        <v>585</v>
      </c>
      <c r="E18" s="65" t="str">
        <f>IF(C18&lt;&gt; "",VLOOKUP($C18,'Event Inputs'!$D$4:'Event Inputs'!$H$899,2,FALSE),"")</f>
        <v>Lillie Bray</v>
      </c>
      <c r="F18" s="71">
        <f>IF(D18&lt;&gt; "",VLOOKUP($C18,'Event Inputs'!$D$4:'Event Inputs'!$H$899,5,FALSE),"")</f>
        <v>13</v>
      </c>
      <c r="G18" s="65" t="str">
        <f>IF(C18&lt;&gt; "",VLOOKUP($C18,'Event Inputs'!$D$4:'Event Inputs'!$H$899,4,FALSE),"")</f>
        <v>PZ</v>
      </c>
      <c r="H18" s="122">
        <f>IF(K18="",15,IF(K18=K17,H17,15))</f>
        <v>15</v>
      </c>
      <c r="I18" s="123"/>
      <c r="J18" s="58"/>
      <c r="K18" s="59"/>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15</v>
      </c>
      <c r="B19" s="123"/>
      <c r="C19" s="58" t="s">
        <v>311</v>
      </c>
      <c r="D19" s="58" t="s">
        <v>585</v>
      </c>
      <c r="E19" s="65" t="str">
        <f>IF(C19&lt;&gt; "",VLOOKUP($C19,'Event Inputs'!$D$4:'Event Inputs'!$H$899,2,FALSE),"")</f>
        <v>Lillie Bray</v>
      </c>
      <c r="F19" s="71">
        <f>IF(C19&lt;&gt; "",VLOOKUP($C19,'Event Inputs'!$D$4:'Event Inputs'!$H$899,5,FALSE),"")</f>
        <v>13</v>
      </c>
      <c r="G19" s="65" t="str">
        <f>IF(C19&lt;&gt; "",VLOOKUP($C19,'Event Inputs'!$D$4:'Event Inputs'!$H$899,4,FALSE),"")</f>
        <v>PZ</v>
      </c>
      <c r="H19" s="122">
        <f>IF(K19="",16,IF(K19=K18,H18,16))</f>
        <v>16</v>
      </c>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t="s">
        <v>299</v>
      </c>
      <c r="D20" s="59" t="s">
        <v>593</v>
      </c>
      <c r="E20" s="65" t="str">
        <f>IF(C20&lt;&gt; "",VLOOKUP($C20,'Event Inputs'!$D$4:'Event Inputs'!$H$899,2,FALSE),"")</f>
        <v>Violet Buscombe</v>
      </c>
      <c r="F20" s="71">
        <f>IF(C20&lt;&gt; "",VLOOKUP($C20,'Event Inputs'!$D$4:'Event Inputs'!$H$899,5,FALSE),"")</f>
        <v>13</v>
      </c>
      <c r="G20" s="65" t="str">
        <f>IF(C20&lt;&gt; "",VLOOKUP($C20,'Event Inputs'!$D$4:'Event Inputs'!$H$899,4,FALSE),"")</f>
        <v>HB</v>
      </c>
      <c r="H20" s="122">
        <f>IF(K20="",17,IF(K20=K19,H19,17))</f>
        <v>17</v>
      </c>
      <c r="I20" s="123"/>
      <c r="J20" s="58"/>
      <c r="K20" s="59"/>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t="s">
        <v>142</v>
      </c>
      <c r="D21" s="59" t="s">
        <v>594</v>
      </c>
      <c r="E21" s="65" t="str">
        <f>IF(C21&lt;&gt; "",VLOOKUP($C21,'Event Inputs'!$D$4:'Event Inputs'!$H$899,2,FALSE),"")</f>
        <v>Molly Chapple</v>
      </c>
      <c r="F21" s="71">
        <f>IF(C21&lt;&gt; "",VLOOKUP($C21,'Event Inputs'!$D$4:'Event Inputs'!$H$899,5,FALSE),"")</f>
        <v>13</v>
      </c>
      <c r="G21" s="65" t="str">
        <f>IF(C21&lt;&gt; "",VLOOKUP($C21,'Event Inputs'!$D$4:'Event Inputs'!$H$899,4,FALSE),"")</f>
        <v>PT</v>
      </c>
      <c r="H21" s="122">
        <f>IF(K21="",18,IF(K21=K20,H20,18))</f>
        <v>18</v>
      </c>
      <c r="I21" s="123"/>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71" t="s">
        <v>389</v>
      </c>
      <c r="D22" s="71" t="s">
        <v>590</v>
      </c>
      <c r="E22" s="65" t="str">
        <f>IF(C22&lt;&gt; "",VLOOKUP($C22,'Event Inputs'!$D$4:'Event Inputs'!$H$899,2,FALSE),"")</f>
        <v>Hermione Hogg</v>
      </c>
      <c r="F22" s="71">
        <f>IF(D22&lt;&gt; "",VLOOKUP($C22,'Event Inputs'!$D$4:'Event Inputs'!$H$899,5,FALSE),"")</f>
        <v>13</v>
      </c>
      <c r="G22" s="65" t="str">
        <f>IF(C22&lt;&gt; "",VLOOKUP($C22,'Event Inputs'!$D$4:'Event Inputs'!$H$899,4,FALSE),"")</f>
        <v>NQ</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t="s">
        <v>393</v>
      </c>
      <c r="D23" s="58" t="s">
        <v>588</v>
      </c>
      <c r="E23" s="65" t="str">
        <f>IF(C23&lt;&gt; "",VLOOKUP($C23,'Event Inputs'!$D$4:'Event Inputs'!$H$899,2,FALSE),"")</f>
        <v>Jess Carter</v>
      </c>
      <c r="F23" s="71">
        <f>IF(C23&lt;&gt; "",VLOOKUP($C23,'Event Inputs'!$D$4:'Event Inputs'!$H$899,5,FALSE),"")</f>
        <v>13</v>
      </c>
      <c r="G23" s="65" t="str">
        <f>IF(C23&lt;&gt; "",VLOOKUP($C23,'Event Inputs'!$D$4:'Event Inputs'!$H$899,4,FALSE),"")</f>
        <v>NQ</v>
      </c>
      <c r="H23" s="103" t="str">
        <f>IF(K23="","",IF(K23=K22,H22,""))</f>
        <v/>
      </c>
      <c r="I23" s="58"/>
      <c r="J23" s="58"/>
      <c r="K23" s="59"/>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t="s">
        <v>340</v>
      </c>
      <c r="D24" s="59" t="s">
        <v>598</v>
      </c>
      <c r="E24" s="65" t="str">
        <f>IF(C24&lt;&gt; "",VLOOKUP($C24,'Event Inputs'!$D$4:'Event Inputs'!$H$899,2,FALSE),"")</f>
        <v>Martha Sired</v>
      </c>
      <c r="F24" s="71">
        <f>IF(C24&lt;&gt; "",VLOOKUP($C24,'Event Inputs'!$D$4:'Event Inputs'!$H$899,5,FALSE),"")</f>
        <v>13</v>
      </c>
      <c r="G24" s="65" t="str">
        <f>IF(C24&lt;&gt; "",VLOOKUP($C24,'Event Inputs'!$D$4:'Event Inputs'!$H$899,4,FALSE),"")</f>
        <v>PT</v>
      </c>
      <c r="H24" s="57"/>
      <c r="I24" s="58"/>
      <c r="J24" s="58"/>
      <c r="K24" s="59"/>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t="s">
        <v>336</v>
      </c>
      <c r="D25" s="58" t="s">
        <v>546</v>
      </c>
      <c r="E25" s="65" t="str">
        <f>IF(C25&lt;&gt; "",VLOOKUP($C25,'Event Inputs'!$D$4:'Event Inputs'!$H$899,2,FALSE),"")</f>
        <v>lucie Warden</v>
      </c>
      <c r="F25" s="71">
        <f>IF(C25&lt;&gt; "",VLOOKUP($C25,'Event Inputs'!$D$4:'Event Inputs'!$H$899,5,FALSE),"")</f>
        <v>13</v>
      </c>
      <c r="G25" s="65" t="str">
        <f>IF(C25&lt;&gt; "",VLOOKUP($C25,'Event Inputs'!$D$4:'Event Inputs'!$H$899,4,FALSE),"")</f>
        <v>PT</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t="s">
        <v>132</v>
      </c>
      <c r="D26" s="58" t="s">
        <v>592</v>
      </c>
      <c r="E26" s="65" t="str">
        <f>IF(C26&lt;&gt; "",VLOOKUP($C26,'Event Inputs'!$D$4:'Event Inputs'!$H$899,2,FALSE),"")</f>
        <v>Lucie Bell</v>
      </c>
      <c r="F26" s="71">
        <f>IF(C26&lt;&gt; "",VLOOKUP($C26,'Event Inputs'!$D$4:'Event Inputs'!$H$899,5,FALSE),"")</f>
        <v>13</v>
      </c>
      <c r="G26" s="65" t="str">
        <f>IF(C26&lt;&gt; "",VLOOKUP($C26,'Event Inputs'!$D$4:'Event Inputs'!$H$899,4,FALSE),"")</f>
        <v>BU</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t="s">
        <v>133</v>
      </c>
      <c r="D28" s="58" t="s">
        <v>574</v>
      </c>
      <c r="E28" s="65" t="str">
        <f>IF(C28&lt;&gt; "",VLOOKUP($C28,'Event Inputs'!$D$4:'Event Inputs'!$H$899,2,FALSE),"")</f>
        <v>Sophie James</v>
      </c>
      <c r="F28" s="71">
        <f>IF(C28&lt;&gt; "",VLOOKUP($C28,'Event Inputs'!$D$4:'Event Inputs'!$H$899,5,FALSE),"")</f>
        <v>13</v>
      </c>
      <c r="G28" s="65" t="str">
        <f>IF(C28&lt;&gt; "",VLOOKUP($C28,'Event Inputs'!$D$4:'Event Inputs'!$H$899,4,FALSE),"")</f>
        <v>BU</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t="s">
        <v>134</v>
      </c>
      <c r="D29" s="58" t="s">
        <v>574</v>
      </c>
      <c r="E29" s="65" t="str">
        <f>IF(C29&lt;&gt; "",VLOOKUP($C29,'Event Inputs'!$D$4:'Event Inputs'!$H$899,2,FALSE),"")</f>
        <v>Olivia Midelton</v>
      </c>
      <c r="F29" s="71">
        <f>IF(C29&lt;&gt; "",VLOOKUP($C29,'Event Inputs'!$D$4:'Event Inputs'!$H$899,5,FALSE),"")</f>
        <v>13</v>
      </c>
      <c r="G29" s="65" t="str">
        <f>IF(C29&lt;&gt; "",VLOOKUP($C29,'Event Inputs'!$D$4:'Event Inputs'!$H$899,4,FALSE),"")</f>
        <v>BU</v>
      </c>
      <c r="H29" s="57"/>
      <c r="I29" s="58"/>
      <c r="J29" s="58"/>
      <c r="K29" s="59"/>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t="s">
        <v>255</v>
      </c>
      <c r="D30" s="59" t="s">
        <v>574</v>
      </c>
      <c r="E30" s="65" t="str">
        <f>IF(C30&lt;&gt; "",VLOOKUP($C30,'Event Inputs'!$D$4:'Event Inputs'!$H$899,2,FALSE),"")</f>
        <v>Poppy Mulready</v>
      </c>
      <c r="F30" s="71">
        <f>IF(C30&lt;&gt; "",VLOOKUP($C30,'Event Inputs'!$D$4:'Event Inputs'!$H$899,5,FALSE),"")</f>
        <v>13</v>
      </c>
      <c r="G30" s="65" t="str">
        <f>IF(C30&lt;&gt; "",VLOOKUP($C30,'Event Inputs'!$D$4:'Event Inputs'!$H$899,4,FALSE),"")</f>
        <v>GY</v>
      </c>
      <c r="H30" s="57"/>
      <c r="I30" s="58"/>
      <c r="J30" s="58"/>
      <c r="K30" s="59"/>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t="s">
        <v>334</v>
      </c>
      <c r="D31" s="58" t="s">
        <v>574</v>
      </c>
      <c r="E31" s="65" t="str">
        <f>IF(C31&lt;&gt; "",VLOOKUP($C31,'Event Inputs'!$D$4:'Event Inputs'!$H$899,2,FALSE),"")</f>
        <v>Livi Cruze</v>
      </c>
      <c r="F31" s="71">
        <f>IF(C31&lt;&gt; "",VLOOKUP($C31,'Event Inputs'!$D$4:'Event Inputs'!$H$899,5,FALSE),"")</f>
        <v>13</v>
      </c>
      <c r="G31" s="65" t="str">
        <f>IF(C31&lt;&gt; "",VLOOKUP($C31,'Event Inputs'!$D$4:'Event Inputs'!$H$899,4,FALSE),"")</f>
        <v>PT</v>
      </c>
      <c r="H31" s="57"/>
      <c r="I31" s="58"/>
      <c r="J31" s="58"/>
      <c r="K31" s="59"/>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9"/>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9"/>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9"/>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9"/>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C45" s="58"/>
      <c r="D45" s="59"/>
      <c r="E45" s="65" t="str">
        <f>IF(C45&lt;&gt; "",VLOOKUP($C45,'Event Inputs'!$D$4:'Event Inputs'!$H$899,2,FALSE),"")</f>
        <v/>
      </c>
      <c r="F45" s="71" t="str">
        <f>IF(C45&lt;&gt;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C46" s="58"/>
      <c r="D46" s="58"/>
      <c r="E46" s="65" t="str">
        <f>IF(C46&lt;&gt; "",VLOOKUP($C46,'Event Inputs'!$D$4:'Event Inputs'!$H$899,2,FALSE),"")</f>
        <v/>
      </c>
      <c r="F46" s="71" t="str">
        <f>IF(C46&lt;&gt;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C47" s="58"/>
      <c r="D47" s="58"/>
      <c r="E47" s="65" t="str">
        <f>IF(C47&lt;&gt; "",VLOOKUP($C47,'Event Inputs'!$D$4:'Event Inputs'!$H$899,2,FALSE),"")</f>
        <v/>
      </c>
      <c r="F47" s="71" t="str">
        <f>IF(C47&lt;&gt;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3:16">
      <c r="C49" s="58"/>
      <c r="D49" s="59"/>
      <c r="E49" s="65" t="str">
        <f>IF(C49&lt;&gt; "",VLOOKUP($C49,'Event Inputs'!$D$4:'Event Inputs'!$H$899,2,FALSE),"")</f>
        <v/>
      </c>
      <c r="F49" s="71" t="str">
        <f>IF(C49&lt;&gt;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3: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3: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3: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3: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3: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3: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3: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3: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3: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3: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3: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3: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3: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3: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3: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C4:G26">
    <sortCondition ref="D4:D26"/>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3" orientation="landscape" r:id="rId1"/>
  <headerFooter alignWithMargins="0"/>
  <rowBreaks count="1" manualBreakCount="1">
    <brk id="4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X99"/>
  <sheetViews>
    <sheetView zoomScaleNormal="100" workbookViewId="0">
      <selection activeCell="G11" sqref="G11"/>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214</v>
      </c>
      <c r="B1" s="189"/>
      <c r="C1" s="189"/>
      <c r="D1" s="189"/>
      <c r="E1" s="189"/>
      <c r="F1" s="189"/>
      <c r="G1" s="189"/>
      <c r="H1" s="190" t="s">
        <v>213</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t="s">
        <v>282</v>
      </c>
      <c r="D4" s="58">
        <v>55.15</v>
      </c>
      <c r="E4" s="65" t="str">
        <f>IF(C4&lt;&gt; "",VLOOKUP($C4,'Event Inputs'!$D$4:'Event Inputs'!$H$899,2,FALSE),"")</f>
        <v>Frances Bristow</v>
      </c>
      <c r="F4" s="71" t="str">
        <f>IF(C4&lt;&gt; "",VLOOKUP($C4,'Event Inputs'!$D$4:'Event Inputs'!$H$899,5,FALSE),"")</f>
        <v>14-15</v>
      </c>
      <c r="G4" s="65" t="str">
        <f>IF(C4&lt;&gt; "",VLOOKUP($C4,'Event Inputs'!$D$4:'Event Inputs'!$H$899,4,FALSE),"")</f>
        <v>HY</v>
      </c>
      <c r="H4" s="122">
        <f>IF(K4="",1,IF(K4=K3,H3,1))</f>
        <v>1</v>
      </c>
      <c r="I4" s="123">
        <f>IF(H4=H3,I3,IF(H4=H5,IF( H4=H6,(10+8+6)/3,IF(H4=H5,(10+8)/2)),10))</f>
        <v>10</v>
      </c>
      <c r="J4" s="58" t="s">
        <v>194</v>
      </c>
      <c r="K4" s="59">
        <v>49.9</v>
      </c>
      <c r="L4" s="65" t="str">
        <f>IF(J4&lt;&gt; "",VLOOKUP($J4,'Event Inputs'!$D$4:'Event Inputs'!$H$899,2,FALSE),"")</f>
        <v>Owen Pope</v>
      </c>
      <c r="M4" s="71" t="str">
        <f>IF(J4&lt;&gt; "",VLOOKUP($J4,'Event Inputs'!$D$4:'Event Inputs'!$H$899,5,FALSE),"")</f>
        <v>14-15</v>
      </c>
      <c r="N4" s="65" t="str">
        <f>IF(J4&lt;&gt;"",VLOOKUP($J4,'Event Inputs'!$D$4:'Event Inputs'!$H$899,4,FALSE),"")</f>
        <v>NQ</v>
      </c>
      <c r="O4" s="88" t="str">
        <f>'Event Inputs'!A4</f>
        <v>PT</v>
      </c>
      <c r="P4" s="89">
        <f>Q4+R4</f>
        <v>17</v>
      </c>
      <c r="Q4" s="90">
        <f>SUMIF($G$4:$G$21,O4,$B$4:$B$21)</f>
        <v>7</v>
      </c>
      <c r="R4" s="90">
        <f>SUMIF($N$4:$N$21,O4,$I$4:$I$21)</f>
        <v>10</v>
      </c>
      <c r="S4" s="91">
        <f>COUNTIFS($A$4:$A$21,1,$G$4:$G$21,$O4)*$U$1</f>
        <v>0</v>
      </c>
      <c r="T4" s="91">
        <f>COUNTIFS($A$4:$A$21,2,$G$4:$G$21,$O4)*$U$1</f>
        <v>0</v>
      </c>
      <c r="U4" s="91">
        <f>COUNTIFS($A$4:$A$21,3,$G$4:$G$21,$O4)*$U$1</f>
        <v>0</v>
      </c>
      <c r="V4" s="91">
        <f>COUNTIFS($H$4:$H$21,1,$N$4:$N$21,$O4)*$U$1</f>
        <v>0</v>
      </c>
      <c r="W4" s="91">
        <f>COUNTIFS($H$4:$H$21,2,$N$4:$N$21,$O4)*$U$1</f>
        <v>0</v>
      </c>
      <c r="X4" s="91">
        <f>COUNTIFS($H$4:$H$21,3,$N$4:$N$21,$O4)*$U$1</f>
        <v>1</v>
      </c>
    </row>
    <row r="5" spans="1:24">
      <c r="A5" s="122">
        <f>IF(D5="",2,IF(D5=D4,A4,2))</f>
        <v>2</v>
      </c>
      <c r="B5" s="123">
        <f>IF(A5=A4,B4,IF(A5=A6,IF( A5=A7,(8+6+5)/3,IF(A5=A6,(8+6)/2)),8))</f>
        <v>8</v>
      </c>
      <c r="C5" s="58" t="s">
        <v>385</v>
      </c>
      <c r="D5" s="58">
        <v>56.24</v>
      </c>
      <c r="E5" s="65" t="str">
        <f>IF(C5&lt;&gt; "",VLOOKUP($C5,'Event Inputs'!$D$4:'Event Inputs'!$H$899,2,FALSE),"")</f>
        <v>Elodie Sykes</v>
      </c>
      <c r="F5" s="71" t="str">
        <f>IF(C5&lt;&gt; "",VLOOKUP($C5,'Event Inputs'!$D$4:'Event Inputs'!$H$899,5,FALSE),"")</f>
        <v>14-15</v>
      </c>
      <c r="G5" s="65" t="str">
        <f>IF(C5&lt;&gt; "",VLOOKUP($C5,'Event Inputs'!$D$4:'Event Inputs'!$H$899,4,FALSE),"")</f>
        <v>NQ</v>
      </c>
      <c r="H5" s="122">
        <f>IF(K5="",2,IF(K5=K4,H4,2))</f>
        <v>2</v>
      </c>
      <c r="I5" s="123">
        <f>IF(H5=H4,I4,IF(H5=H6,IF( H5=H7,(8+6+5)/3,IF(H5=H6,(8+6)/2)),8))</f>
        <v>8</v>
      </c>
      <c r="J5" s="58" t="s">
        <v>196</v>
      </c>
      <c r="K5" s="58">
        <v>51.93</v>
      </c>
      <c r="M5" s="71" t="str">
        <f>IF(J5&lt;&gt; "",VLOOKUP($J5,'Event Inputs'!$D$4:'Event Inputs'!$H$899,5,FALSE),"")</f>
        <v>14-15</v>
      </c>
      <c r="N5" s="65" t="str">
        <f>IF(J5&lt;&gt;"",VLOOKUP($J5,'Event Inputs'!$D$4:'Event Inputs'!$H$899,4,FALSE),"")</f>
        <v>PZ</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180" t="s">
        <v>301</v>
      </c>
      <c r="D6" s="180">
        <v>56.44</v>
      </c>
      <c r="E6" s="65" t="str">
        <f>IF(C6&lt;&gt; "",VLOOKUP($C6,'Event Inputs'!$D$4:'Event Inputs'!$H$899,2,FALSE),"")</f>
        <v>Mali Harbour</v>
      </c>
      <c r="F6" s="71" t="str">
        <f>IF(C6&lt;&gt; "",VLOOKUP($C6,'Event Inputs'!$D$4:'Event Inputs'!$H$899,5,FALSE),"")</f>
        <v>14-15</v>
      </c>
      <c r="G6" s="65" t="str">
        <f>IF(C6&lt;&gt; "",VLOOKUP($C6,'Event Inputs'!$D$4:'Event Inputs'!$H$899,4,FALSE),"")</f>
        <v>PZ</v>
      </c>
      <c r="H6" s="122">
        <f>IF(K6="",3,IF(K6=K5,H5,3))</f>
        <v>3</v>
      </c>
      <c r="I6" s="123">
        <f>IF(H6=H5,I5,IF(H6=H7,IF( H6=H8,(6+5+4)/3,IF(H6=H7,(6+5)/2)),6))</f>
        <v>6</v>
      </c>
      <c r="J6" s="58" t="s">
        <v>155</v>
      </c>
      <c r="K6" s="58">
        <v>51.99</v>
      </c>
      <c r="L6" s="65" t="str">
        <f>IF(J6&lt;&gt; "",VLOOKUP($J6,'Event Inputs'!$D$4:'Event Inputs'!$H$899,2,FALSE),"")</f>
        <v>Jowan Allen</v>
      </c>
      <c r="M6" s="71" t="str">
        <f>IF(J6&lt;&gt; "",VLOOKUP($J6,'Event Inputs'!$D$4:'Event Inputs'!$H$899,5,FALSE),"")</f>
        <v>14-15</v>
      </c>
      <c r="N6" s="65" t="str">
        <f>IF(J6&lt;&gt;"",VLOOKUP($J6,'Event Inputs'!$D$4:'Event Inputs'!$H$899,4,FALSE),"")</f>
        <v>PT</v>
      </c>
      <c r="O6" s="88" t="str">
        <f>'Event Inputs'!A6</f>
        <v>GY</v>
      </c>
      <c r="P6" s="89">
        <f t="shared" si="0"/>
        <v>7</v>
      </c>
      <c r="Q6" s="90">
        <f t="shared" si="1"/>
        <v>0</v>
      </c>
      <c r="R6" s="90">
        <f t="shared" si="2"/>
        <v>7</v>
      </c>
      <c r="S6" s="91">
        <f t="shared" si="3"/>
        <v>0</v>
      </c>
      <c r="T6" s="91">
        <f t="shared" si="4"/>
        <v>0</v>
      </c>
      <c r="U6" s="91">
        <f t="shared" si="5"/>
        <v>0</v>
      </c>
      <c r="V6" s="91">
        <f t="shared" si="6"/>
        <v>0</v>
      </c>
      <c r="W6" s="91">
        <f t="shared" si="7"/>
        <v>0</v>
      </c>
      <c r="X6" s="91">
        <f t="shared" si="8"/>
        <v>0</v>
      </c>
    </row>
    <row r="7" spans="1:24">
      <c r="A7" s="122">
        <f>IF(D7="",4,IF(D7=D6,A6,4))</f>
        <v>4</v>
      </c>
      <c r="B7" s="123">
        <f>IF(A7=A6,B6,IF(A7=A8,IF( A7=A9,(5+4+3)/3,IF(A7=A8,(5+4)/2)),5))</f>
        <v>5</v>
      </c>
      <c r="C7" s="58" t="s">
        <v>303</v>
      </c>
      <c r="D7" s="58">
        <v>56.55</v>
      </c>
      <c r="E7" s="65" t="str">
        <f>IF(C7&lt;&gt; "",VLOOKUP($C7,'Event Inputs'!$D$4:'Event Inputs'!$H$899,2,FALSE),"")</f>
        <v>Hattie Ducros</v>
      </c>
      <c r="F7" s="71" t="str">
        <f>IF(C7&lt;&gt; "",VLOOKUP($C7,'Event Inputs'!$D$4:'Event Inputs'!$H$899,5,FALSE),"")</f>
        <v>14-15</v>
      </c>
      <c r="G7" s="65" t="str">
        <f>IF(C7&lt;&gt; "",VLOOKUP($C7,'Event Inputs'!$D$4:'Event Inputs'!$H$899,4,FALSE),"")</f>
        <v>PZ</v>
      </c>
      <c r="H7" s="122">
        <f>IF(K7="",4,IF(K7=K6,H6,4))</f>
        <v>4</v>
      </c>
      <c r="I7" s="123">
        <f>IF(H7=H6,I6,IF(H7=H8,IF( H7=H9,(5+4+3)/3,IF(H7=H8,(5+4)/2)),5))</f>
        <v>5</v>
      </c>
      <c r="J7" s="58" t="s">
        <v>267</v>
      </c>
      <c r="K7" s="58">
        <v>53.67</v>
      </c>
      <c r="L7" s="65" t="str">
        <f>IF(J7&lt;&gt; "",VLOOKUP($J7,'Event Inputs'!$D$4:'Event Inputs'!$H$899,2,FALSE),"")</f>
        <v>Barnaby Gilbert</v>
      </c>
      <c r="M7" s="71" t="str">
        <f>IF(J7&lt;&gt; "",VLOOKUP($J7,'Event Inputs'!$D$4:'Event Inputs'!$H$899,5,FALSE),"")</f>
        <v>14-15</v>
      </c>
      <c r="N7" s="65" t="str">
        <f>IF(J7&lt;&gt;"",VLOOKUP($J7,'Event Inputs'!$D$4:'Event Inputs'!$H$899,4,FALSE),"")</f>
        <v>GY</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t="s">
        <v>159</v>
      </c>
      <c r="D8" s="58">
        <v>57.63</v>
      </c>
      <c r="E8" s="65" t="str">
        <f>IF(C8&lt;&gt; "",VLOOKUP($C8,'Event Inputs'!$D$4:'Event Inputs'!$H$899,2,FALSE),"")</f>
        <v xml:space="preserve">Meg Walllace </v>
      </c>
      <c r="F8" s="71" t="str">
        <f>IF(C8&lt;&gt; "",VLOOKUP($C8,'Event Inputs'!$D$4:'Event Inputs'!$H$899,5,FALSE),"")</f>
        <v>14-15</v>
      </c>
      <c r="G8" s="65" t="str">
        <f>IF(C8&lt;&gt; "",VLOOKUP($C8,'Event Inputs'!$D$4:'Event Inputs'!$H$899,4,FALSE),"")</f>
        <v>PT</v>
      </c>
      <c r="H8" s="122">
        <f>IF(K8="",5,IF(K8=K7,H7,5))</f>
        <v>5</v>
      </c>
      <c r="I8" s="123">
        <f>IF(H8=H7,I7,IF(H8=H9,IF( H8=H10,(4+3+2)/3,IF(H8=H9,(4+3)/2)),4))</f>
        <v>4</v>
      </c>
      <c r="J8" s="58" t="s">
        <v>118</v>
      </c>
      <c r="K8" s="58">
        <v>54.25</v>
      </c>
      <c r="L8" s="65" t="str">
        <f>IF(J8&lt;&gt; "",VLOOKUP($J8,'Event Inputs'!$D$4:'Event Inputs'!$H$899,2,FALSE),"")</f>
        <v>Harry Rowe</v>
      </c>
      <c r="M8" s="71" t="str">
        <f>IF(J8&lt;&gt; "",VLOOKUP($J8,'Event Inputs'!$D$4:'Event Inputs'!$H$899,5,FALSE),"")</f>
        <v>14-15</v>
      </c>
      <c r="N8" s="65" t="str">
        <f>IF(J8&lt;&gt;"",VLOOKUP($J8,'Event Inputs'!$D$4:'Event Inputs'!$H$899,4,FALSE),"")</f>
        <v>PT</v>
      </c>
      <c r="O8" s="88" t="str">
        <f>'Event Inputs'!A8</f>
        <v>PZ</v>
      </c>
      <c r="P8" s="89">
        <f t="shared" si="0"/>
        <v>23</v>
      </c>
      <c r="Q8" s="90">
        <f t="shared" si="1"/>
        <v>14</v>
      </c>
      <c r="R8" s="90">
        <f t="shared" si="2"/>
        <v>9</v>
      </c>
      <c r="S8" s="91">
        <f t="shared" si="3"/>
        <v>0</v>
      </c>
      <c r="T8" s="91">
        <f t="shared" si="4"/>
        <v>0</v>
      </c>
      <c r="U8" s="91">
        <f t="shared" si="5"/>
        <v>1</v>
      </c>
      <c r="V8" s="91">
        <f t="shared" si="6"/>
        <v>0</v>
      </c>
      <c r="W8" s="91">
        <f t="shared" si="7"/>
        <v>1</v>
      </c>
      <c r="X8" s="91">
        <f t="shared" si="8"/>
        <v>0</v>
      </c>
    </row>
    <row r="9" spans="1:24">
      <c r="A9" s="122">
        <f>IF(D9="",6,IF(D9=D8,A8,6))</f>
        <v>6</v>
      </c>
      <c r="B9" s="123">
        <f>IF(A9=A8,B8,IF(A9=A10,IF( A9=A11,(3+2+1)/3,IF(A9=A10,(3+2)/2)),3))</f>
        <v>3</v>
      </c>
      <c r="C9" s="58" t="s">
        <v>307</v>
      </c>
      <c r="D9" s="59">
        <v>59.03</v>
      </c>
      <c r="E9" s="65" t="str">
        <f>IF(C9&lt;&gt; "",VLOOKUP($C9,'Event Inputs'!$D$4:'Event Inputs'!$H$899,2,FALSE),"")</f>
        <v>Jessica Patterson</v>
      </c>
      <c r="F9" s="71" t="str">
        <f>IF(C9&lt;&gt; "",VLOOKUP($C9,'Event Inputs'!$D$4:'Event Inputs'!$H$899,5,FALSE),"")</f>
        <v>14-15</v>
      </c>
      <c r="G9" s="65" t="str">
        <f>IF(C9&lt;&gt; "",VLOOKUP($C9,'Event Inputs'!$D$4:'Event Inputs'!$H$899,4,FALSE),"")</f>
        <v>PZ</v>
      </c>
      <c r="H9" s="122">
        <f>IF(K9="",6,IF(K9=K8,H8,6))</f>
        <v>6</v>
      </c>
      <c r="I9" s="123">
        <f>IF(H9=H8,I8,IF(H9=H10,IF( H9=H11,(3+2+1)/3,IF(H9=H10,(3+2)/2)),3))</f>
        <v>3</v>
      </c>
      <c r="J9" s="58" t="s">
        <v>391</v>
      </c>
      <c r="K9" s="58">
        <v>54.59</v>
      </c>
      <c r="L9" s="65" t="str">
        <f>IF(J9&lt;&gt; "",VLOOKUP($J9,'Event Inputs'!$D$4:'Event Inputs'!$H$899,2,FALSE),"")</f>
        <v xml:space="preserve">Jack Groves </v>
      </c>
      <c r="M9" s="71" t="str">
        <f>IF(J9&lt;&gt; "",VLOOKUP($J9,'Event Inputs'!$D$4:'Event Inputs'!$H$899,5,FALSE),"")</f>
        <v>14-15</v>
      </c>
      <c r="N9" s="65" t="str">
        <f>IF(J9&lt;&gt;"",VLOOKUP($J9,'Event Inputs'!$D$4:'Event Inputs'!$H$899,4,FALSE),"")</f>
        <v>NQ</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t="s">
        <v>145</v>
      </c>
      <c r="D10" s="58">
        <v>59.14</v>
      </c>
      <c r="E10" s="65" t="str">
        <f>IF(C10&lt;&gt; "",VLOOKUP($C10,'Event Inputs'!$D$4:'Event Inputs'!$H$899,2,FALSE),"")</f>
        <v>Daisy Leigh</v>
      </c>
      <c r="F10" s="71" t="str">
        <f>IF(C10&lt;&gt; "",VLOOKUP($C10,'Event Inputs'!$D$4:'Event Inputs'!$H$899,5,FALSE),"")</f>
        <v>14-15</v>
      </c>
      <c r="G10" s="65" t="str">
        <f>IF(C10&lt;&gt; "",VLOOKUP($C10,'Event Inputs'!$D$4:'Event Inputs'!$H$899,4,FALSE),"")</f>
        <v>PT</v>
      </c>
      <c r="H10" s="122">
        <f>IF(K10="",7,IF(K10=K9,H9,7))</f>
        <v>7</v>
      </c>
      <c r="I10" s="123">
        <f>IF(H10=H9,I9,IF(H10=H11,IF( H10=H12,(2+1+0)/3,IF(H10=H11,(2+1)/2)),2))</f>
        <v>2</v>
      </c>
      <c r="J10" s="58" t="s">
        <v>98</v>
      </c>
      <c r="K10" s="58">
        <v>54.96</v>
      </c>
      <c r="L10" s="65" t="str">
        <f>IF(J10&lt;&gt; "",VLOOKUP($J10,'Event Inputs'!$D$4:'Event Inputs'!$H$899,2,FALSE),"")</f>
        <v>Rafi Oakes</v>
      </c>
      <c r="M10" s="71" t="str">
        <f>IF(J10&lt;&gt; "",VLOOKUP($J10,'Event Inputs'!$D$4:'Event Inputs'!$H$899,5,FALSE),"")</f>
        <v>14-15</v>
      </c>
      <c r="N10" s="65" t="str">
        <f>IF(J10&lt;&gt;"",VLOOKUP($J10,'Event Inputs'!$D$4:'Event Inputs'!$H$899,4,FALSE),"")</f>
        <v>GY</v>
      </c>
      <c r="O10" s="88" t="str">
        <f>'Event Inputs'!A10</f>
        <v>NQ</v>
      </c>
      <c r="P10" s="89">
        <f t="shared" si="0"/>
        <v>21</v>
      </c>
      <c r="Q10" s="90">
        <f t="shared" si="1"/>
        <v>8</v>
      </c>
      <c r="R10" s="90">
        <f t="shared" si="2"/>
        <v>13</v>
      </c>
      <c r="S10" s="91">
        <f t="shared" si="3"/>
        <v>0</v>
      </c>
      <c r="T10" s="91">
        <f t="shared" si="4"/>
        <v>1</v>
      </c>
      <c r="U10" s="91">
        <f t="shared" si="5"/>
        <v>0</v>
      </c>
      <c r="V10" s="91">
        <f t="shared" si="6"/>
        <v>1</v>
      </c>
      <c r="W10" s="91">
        <f t="shared" si="7"/>
        <v>0</v>
      </c>
      <c r="X10" s="91">
        <f t="shared" si="8"/>
        <v>0</v>
      </c>
    </row>
    <row r="11" spans="1:24">
      <c r="A11" s="122">
        <f>IF(D11="",8,IF(D11=D10,A10,8))</f>
        <v>8</v>
      </c>
      <c r="B11" s="123">
        <f>IF(A11=A10,B10,IF(A11=A12,IF( A11=A13,(1+0+0)/3,IF(A11=A12,(1+0)/2)),1))</f>
        <v>1</v>
      </c>
      <c r="C11" s="58" t="s">
        <v>148</v>
      </c>
      <c r="D11" s="58">
        <v>59.68</v>
      </c>
      <c r="E11" s="65" t="str">
        <f>IF(C11&lt;&gt; "",VLOOKUP($C11,'Event Inputs'!$D$4:'Event Inputs'!$H$899,2,FALSE),"")</f>
        <v>Lilian Ford</v>
      </c>
      <c r="F11" s="71" t="str">
        <f>IF(C11&lt;&gt; "",VLOOKUP($C11,'Event Inputs'!$D$4:'Event Inputs'!$H$899,5,FALSE),"")</f>
        <v>14-15</v>
      </c>
      <c r="G11" s="65" t="str">
        <f>IF(C11&lt;&gt; "",VLOOKUP($C11,'Event Inputs'!$D$4:'Event Inputs'!$H$899,4,FALSE),"")</f>
        <v>PT</v>
      </c>
      <c r="H11" s="122">
        <f>IF(K11="",8,IF(K11=K10,H10,8))</f>
        <v>8</v>
      </c>
      <c r="I11" s="123">
        <f>IF(H11=H10,I10,IF(H11=H12,IF( H11=H13,(1+0+0)/3,IF(H11=H12,(1+0)/2)),1))</f>
        <v>1</v>
      </c>
      <c r="J11" s="58" t="s">
        <v>197</v>
      </c>
      <c r="K11" s="59">
        <v>55.04</v>
      </c>
      <c r="L11" s="65" t="str">
        <f>IF(J11&lt;&gt; "",VLOOKUP($J11,'Event Inputs'!$D$4:'Event Inputs'!$H$899,2,FALSE),"")</f>
        <v>Liam Miller</v>
      </c>
      <c r="M11" s="71" t="str">
        <f>IF(J11&lt;&gt; "",VLOOKUP($J11,'Event Inputs'!$D$4:'Event Inputs'!$H$899,5,FALSE),"")</f>
        <v>14-15</v>
      </c>
      <c r="N11" s="65" t="str">
        <f>IF(J11&lt;&gt;"",VLOOKUP($J11,'Event Inputs'!$D$4:'Event Inputs'!$H$899,4,FALSE),"")</f>
        <v>PZ</v>
      </c>
      <c r="O11" s="88" t="str">
        <f>'Event Inputs'!A11</f>
        <v>HY</v>
      </c>
      <c r="P11" s="89">
        <f t="shared" si="0"/>
        <v>10</v>
      </c>
      <c r="Q11" s="90">
        <f t="shared" si="1"/>
        <v>10</v>
      </c>
      <c r="R11" s="90">
        <f t="shared" si="2"/>
        <v>0</v>
      </c>
      <c r="S11" s="91">
        <f t="shared" si="3"/>
        <v>1</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t="s">
        <v>397</v>
      </c>
      <c r="D12" s="58" t="s">
        <v>612</v>
      </c>
      <c r="E12" s="65" t="str">
        <f>IF(C12&lt;&gt; "",VLOOKUP($C12,'Event Inputs'!$D$4:'Event Inputs'!$H$899,2,FALSE),"")</f>
        <v>Molly Cooke</v>
      </c>
      <c r="F12" s="71" t="str">
        <f>IF(C12&lt;&gt; "",VLOOKUP($C12,'Event Inputs'!$D$4:'Event Inputs'!$H$899,5,FALSE),"")</f>
        <v>14-15</v>
      </c>
      <c r="G12" s="65" t="str">
        <f>IF(C12&lt;&gt; "",VLOOKUP($C12,'Event Inputs'!$D$4:'Event Inputs'!$H$899,4,FALSE),"")</f>
        <v>NQ</v>
      </c>
      <c r="H12" s="122">
        <f>IF(K12="",9,IF(K12=K11,H11,9))</f>
        <v>9</v>
      </c>
      <c r="I12" s="123" t="str">
        <f>IF(H12=H11,I11,IF(H12=H13,IF( H12=H14,(0+0+0)/3,IF(H12=H13,(0+0)/2)),""))</f>
        <v/>
      </c>
      <c r="J12" s="58" t="s">
        <v>262</v>
      </c>
      <c r="K12" s="58">
        <v>58.56</v>
      </c>
      <c r="L12" s="65" t="str">
        <f>IF(J12&lt;&gt; "",VLOOKUP($J12,'Event Inputs'!$D$4:'Event Inputs'!$H$899,2,FALSE),"")</f>
        <v xml:space="preserve">Ezekiel Padbury </v>
      </c>
      <c r="M12" s="71" t="str">
        <f>IF(J12&lt;&gt; "",VLOOKUP($J12,'Event Inputs'!$D$4:'Event Inputs'!$H$899,5,FALSE),"")</f>
        <v>14-15</v>
      </c>
      <c r="N12" s="65" t="str">
        <f>IF(J12&lt;&gt;"",VLOOKUP($J12,'Event Inputs'!$D$4:'Event Inputs'!$H$899,4,FALSE),"")</f>
        <v>GY</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t="s">
        <v>144</v>
      </c>
      <c r="D13" s="58" t="s">
        <v>609</v>
      </c>
      <c r="E13" s="65" t="str">
        <f>IF(C13&lt;&gt; "",VLOOKUP($C13,'Event Inputs'!$D$4:'Event Inputs'!$H$899,2,FALSE),"")</f>
        <v>Harriet Durrant</v>
      </c>
      <c r="F13" s="71" t="str">
        <f>IF(C13&lt;&gt; "",VLOOKUP($C13,'Event Inputs'!$D$4:'Event Inputs'!$H$899,5,FALSE),"")</f>
        <v>14-15</v>
      </c>
      <c r="G13" s="65" t="str">
        <f>IF(C13&lt;&gt; "",VLOOKUP($C13,'Event Inputs'!$D$4:'Event Inputs'!$H$899,4,FALSE),"")</f>
        <v>PT</v>
      </c>
      <c r="H13" s="122">
        <f>IF(K13="",10,IF(K13=K12,H12,10))</f>
        <v>10</v>
      </c>
      <c r="I13" s="123" t="str">
        <f>IF(H13=H12,I12,IF(H13=H14,IF( H13=H15,(0+0+0)/3,IF(H13=H14,(0+0)/2)),""))</f>
        <v/>
      </c>
      <c r="J13" s="58" t="s">
        <v>264</v>
      </c>
      <c r="K13" s="58">
        <v>59.01</v>
      </c>
      <c r="L13" s="65" t="str">
        <f>IF(J13&lt;&gt; "",VLOOKUP($J13,'Event Inputs'!$D$4:'Event Inputs'!$H$899,2,FALSE),"")</f>
        <v>Anders Pettigrew</v>
      </c>
      <c r="M13" s="71" t="str">
        <f>IF(J13&lt;&gt; "",VLOOKUP($J13,'Event Inputs'!$D$4:'Event Inputs'!$H$899,5,FALSE),"")</f>
        <v>14-15</v>
      </c>
      <c r="N13" s="65" t="str">
        <f>IF(J13&lt;&gt;"",VLOOKUP($J13,'Event Inputs'!$D$4:'Event Inputs'!$H$899,4,FALSE),"")</f>
        <v>GY</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t="s">
        <v>309</v>
      </c>
      <c r="D14" s="58" t="s">
        <v>608</v>
      </c>
      <c r="E14" s="65" t="str">
        <f>IF(C14&lt;&gt; "",VLOOKUP($C14,'Event Inputs'!$D$4:'Event Inputs'!$H$899,2,FALSE),"")</f>
        <v>Isla Rigby</v>
      </c>
      <c r="F14" s="71" t="str">
        <f>IF(C14&lt;&gt; "",VLOOKUP($C14,'Event Inputs'!$D$4:'Event Inputs'!$H$899,5,FALSE),"")</f>
        <v>14-15</v>
      </c>
      <c r="G14" s="65" t="str">
        <f>IF(C14&lt;&gt; "",VLOOKUP($C14,'Event Inputs'!$D$4:'Event Inputs'!$H$899,4,FALSE),"")</f>
        <v>PZ</v>
      </c>
      <c r="H14" s="122">
        <f>IF(K14="",11,IF(K14=K13,H13,11))</f>
        <v>11</v>
      </c>
      <c r="I14" s="123"/>
      <c r="J14" s="58" t="s">
        <v>260</v>
      </c>
      <c r="K14" s="59">
        <v>59.09</v>
      </c>
      <c r="L14" s="65" t="str">
        <f>IF(J14&lt;&gt; "",VLOOKUP($J14,'Event Inputs'!$D$4:'Event Inputs'!$H$899,2,FALSE),"")</f>
        <v xml:space="preserve">Daniel Webster </v>
      </c>
      <c r="M14" s="71" t="str">
        <f>IF(J14&lt;&gt; "",VLOOKUP($J14,'Event Inputs'!$D$4:'Event Inputs'!$H$899,5,FALSE),"")</f>
        <v>14-15</v>
      </c>
      <c r="N14" s="65" t="str">
        <f>IF(J14&lt;&gt;"",VLOOKUP($J14,'Event Inputs'!$D$4:'Event Inputs'!$H$899,4,FALSE),"")</f>
        <v>GY</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t="s">
        <v>147</v>
      </c>
      <c r="D15" s="58" t="s">
        <v>607</v>
      </c>
      <c r="E15" s="65" t="str">
        <f>IF(C15&lt;&gt; "",VLOOKUP($C15,'Event Inputs'!$D$4:'Event Inputs'!$H$899,2,FALSE),"")</f>
        <v>India Farrelly</v>
      </c>
      <c r="F15" s="71" t="str">
        <f>IF(C15&lt;&gt; "",VLOOKUP($C15,'Event Inputs'!$D$4:'Event Inputs'!$H$899,5,FALSE),"")</f>
        <v>14-15</v>
      </c>
      <c r="G15" s="65" t="str">
        <f>IF(C15&lt;&gt; "",VLOOKUP($C15,'Event Inputs'!$D$4:'Event Inputs'!$H$899,4,FALSE),"")</f>
        <v>PT</v>
      </c>
      <c r="H15" s="122">
        <f>IF(K15="",12,IF(K15=K14,H14,12))</f>
        <v>12</v>
      </c>
      <c r="I15" s="123"/>
      <c r="J15" s="58" t="s">
        <v>290</v>
      </c>
      <c r="K15" s="58" t="s">
        <v>606</v>
      </c>
      <c r="L15" s="65" t="str">
        <f>IF(J15&lt;&gt; "",VLOOKUP($J15,'Event Inputs'!$D$4:'Event Inputs'!$H$899,2,FALSE),"")</f>
        <v>ED EYRE</v>
      </c>
      <c r="M15" s="71" t="str">
        <f>IF(J15&lt;&gt; "",VLOOKUP($J15,'Event Inputs'!$D$4:'Event Inputs'!$H$899,5,FALSE),"")</f>
        <v>14-15</v>
      </c>
      <c r="N15" s="65" t="str">
        <f>IF(J15&lt;&gt;"",VLOOKUP($J15,'Event Inputs'!$D$4:'Event Inputs'!$H$899,4,FALSE),"")</f>
        <v>HB</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t="s">
        <v>168</v>
      </c>
      <c r="D16" s="59" t="s">
        <v>613</v>
      </c>
      <c r="E16" s="65" t="str">
        <f>IF(C16&lt;&gt; "",VLOOKUP($C16,'Event Inputs'!$D$4:'Event Inputs'!$H$899,2,FALSE),"")</f>
        <v>Layla Byrne</v>
      </c>
      <c r="F16" s="71" t="str">
        <f>IF(C16&lt;&gt; "",VLOOKUP($C16,'Event Inputs'!$D$4:'Event Inputs'!$H$899,5,FALSE),"")</f>
        <v>14-15</v>
      </c>
      <c r="G16" s="65" t="str">
        <f>IF(C16&lt;&gt; "",VLOOKUP($C16,'Event Inputs'!$D$4:'Event Inputs'!$H$899,4,FALSE),"")</f>
        <v>BU</v>
      </c>
      <c r="H16" s="122">
        <f>IF(K16="",13,IF(K16=K15,H15,13))</f>
        <v>13</v>
      </c>
      <c r="I16" s="123"/>
      <c r="J16" s="58" t="s">
        <v>116</v>
      </c>
      <c r="K16" s="59" t="s">
        <v>601</v>
      </c>
      <c r="L16" s="65" t="str">
        <f>IF(J16&lt;&gt; "",VLOOKUP($J16,'Event Inputs'!$D$4:'Event Inputs'!$H$899,2,FALSE),"")</f>
        <v>Archie Wiles</v>
      </c>
      <c r="M16" s="71" t="str">
        <f>IF(J16&lt;&gt; "",VLOOKUP($J16,'Event Inputs'!$D$4:'Event Inputs'!$H$899,5,FALSE),"")</f>
        <v>14-15</v>
      </c>
      <c r="N16" s="65" t="str">
        <f>IF(J16&lt;&gt;"",VLOOKUP($J16,'Event Inputs'!$D$4:'Event Inputs'!$H$899,4,FALSE),"")</f>
        <v>PT</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t="s">
        <v>136</v>
      </c>
      <c r="D17" s="58" t="s">
        <v>611</v>
      </c>
      <c r="E17" s="65" t="str">
        <f>IF(C17&lt;&gt; "",VLOOKUP($C17,'Event Inputs'!$D$4:'Event Inputs'!$H$899,2,FALSE),"")</f>
        <v>Olivia Stokes</v>
      </c>
      <c r="F17" s="71" t="str">
        <f>IF(C17&lt;&gt; "",VLOOKUP($C17,'Event Inputs'!$D$4:'Event Inputs'!$H$899,5,FALSE),"")</f>
        <v>14-15</v>
      </c>
      <c r="G17" s="65" t="str">
        <f>IF(C17&lt;&gt; "",VLOOKUP($C17,'Event Inputs'!$D$4:'Event Inputs'!$H$899,4,FALSE),"")</f>
        <v>BU</v>
      </c>
      <c r="H17" s="122">
        <f>IF(K17="",14,IF(K17=K16,H16,14))</f>
        <v>14</v>
      </c>
      <c r="I17" s="123"/>
      <c r="J17" s="58" t="s">
        <v>296</v>
      </c>
      <c r="K17" s="58" t="s">
        <v>604</v>
      </c>
      <c r="L17" s="65" t="str">
        <f>IF(J17&lt;&gt; "",VLOOKUP($J17,'Event Inputs'!$D$4:'Event Inputs'!$H$899,2,FALSE),"")</f>
        <v>ETHAN LUSTY</v>
      </c>
      <c r="M17" s="71" t="str">
        <f>IF(J17&lt;&gt; "",VLOOKUP($J17,'Event Inputs'!$D$4:'Event Inputs'!$H$899,5,FALSE),"")</f>
        <v>14-15</v>
      </c>
      <c r="N17" s="65" t="str">
        <f>IF(J17&lt;&gt;"",VLOOKUP($J17,'Event Inputs'!$D$4:'Event Inputs'!$H$899,4,FALSE),"")</f>
        <v>HB</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t="s">
        <v>158</v>
      </c>
      <c r="D18" s="58" t="s">
        <v>614</v>
      </c>
      <c r="E18" s="65" t="str">
        <f>IF(C18&lt;&gt; "",VLOOKUP($C18,'Event Inputs'!$D$4:'Event Inputs'!$H$899,2,FALSE),"")</f>
        <v>Summer Gaterell</v>
      </c>
      <c r="F18" s="71" t="str">
        <f>IF(C18&lt;&gt; "",VLOOKUP($C18,'Event Inputs'!$D$4:'Event Inputs'!$H$899,5,FALSE),"")</f>
        <v>14-15</v>
      </c>
      <c r="G18" s="65" t="str">
        <f>IF(C18&lt;&gt; "",VLOOKUP($C18,'Event Inputs'!$D$4:'Event Inputs'!$H$899,4,FALSE),"")</f>
        <v>BU</v>
      </c>
      <c r="H18" s="122">
        <f>IF(K18="",15,IF(K18=K17,H17,15))</f>
        <v>15</v>
      </c>
      <c r="I18" s="123"/>
      <c r="J18" s="58" t="s">
        <v>265</v>
      </c>
      <c r="K18" s="58" t="s">
        <v>605</v>
      </c>
      <c r="L18" s="65" t="str">
        <f>IF(J18&lt;&gt; "",VLOOKUP($J18,'Event Inputs'!$D$4:'Event Inputs'!$H$899,2,FALSE),"")</f>
        <v>Peter Kettleborough</v>
      </c>
      <c r="M18" s="71" t="str">
        <f>IF(J18&lt;&gt; "",VLOOKUP($J18,'Event Inputs'!$D$4:'Event Inputs'!$H$899,5,FALSE),"")</f>
        <v>14-15</v>
      </c>
      <c r="N18" s="65" t="str">
        <f>IF(J18&lt;&gt;"",VLOOKUP($J18,'Event Inputs'!$D$4:'Event Inputs'!$H$899,4,FALSE),"")</f>
        <v>GY</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t="s">
        <v>169</v>
      </c>
      <c r="D19" s="58" t="s">
        <v>610</v>
      </c>
      <c r="E19" s="65" t="str">
        <f>IF(C19&lt;&gt; "",VLOOKUP($C19,'Event Inputs'!$D$4:'Event Inputs'!$H$899,2,FALSE),"")</f>
        <v>Pearl Tomlin</v>
      </c>
      <c r="F19" s="71" t="str">
        <f>IF(C19&lt;&gt; "",VLOOKUP($C19,'Event Inputs'!$D$4:'Event Inputs'!$H$899,5,FALSE),"")</f>
        <v>14-15</v>
      </c>
      <c r="G19" s="65" t="str">
        <f>IF(C19&lt;&gt; "",VLOOKUP($C19,'Event Inputs'!$D$4:'Event Inputs'!$H$899,4,FALSE),"")</f>
        <v>BU</v>
      </c>
      <c r="H19" s="122">
        <f>IF(K19="",16,IF(K19=K18,H18,16))</f>
        <v>16</v>
      </c>
      <c r="I19" s="123"/>
      <c r="J19" s="58" t="s">
        <v>117</v>
      </c>
      <c r="K19" s="58" t="s">
        <v>599</v>
      </c>
      <c r="L19" s="65" t="str">
        <f>IF(J19&lt;&gt; "",VLOOKUP($J19,'Event Inputs'!$D$4:'Event Inputs'!$H$899,2,FALSE),"")</f>
        <v>Harry Ward</v>
      </c>
      <c r="M19" s="71" t="str">
        <f>IF(J19&lt;&gt; "",VLOOKUP($J19,'Event Inputs'!$D$4:'Event Inputs'!$H$899,5,FALSE),"")</f>
        <v>14-15</v>
      </c>
      <c r="N19" s="65" t="str">
        <f>IF(J19&lt;&gt;"",VLOOKUP($J19,'Event Inputs'!$D$4:'Event Inputs'!$H$899,4,FALSE),"")</f>
        <v>PT</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8"/>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t="s">
        <v>107</v>
      </c>
      <c r="K20" s="59" t="s">
        <v>600</v>
      </c>
      <c r="L20" s="65" t="str">
        <f>IF(J20&lt;&gt; "",VLOOKUP($J20,'Event Inputs'!$D$4:'Event Inputs'!$H$899,2,FALSE),"")</f>
        <v>Tallon Vassallo</v>
      </c>
      <c r="M20" s="71" t="str">
        <f>IF(J20&lt;&gt; "",VLOOKUP($J20,'Event Inputs'!$D$4:'Event Inputs'!$H$899,5,FALSE),"")</f>
        <v>14-15</v>
      </c>
      <c r="N20" s="65" t="str">
        <f>IF(J20&lt;&gt;"",VLOOKUP($J20,'Event Inputs'!$D$4:'Event Inputs'!$H$899,4,FALSE),"")</f>
        <v>BU</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9"/>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t="s">
        <v>141</v>
      </c>
      <c r="K21" s="58" t="s">
        <v>603</v>
      </c>
      <c r="L21" s="65" t="str">
        <f>IF(J21&lt;&gt; "",VLOOKUP($J21,'Event Inputs'!$D$4:'Event Inputs'!$H$899,2,FALSE),"")</f>
        <v>Finley Rice</v>
      </c>
      <c r="M21" s="71" t="str">
        <f>IF(J21&lt;&gt; "",VLOOKUP($J21,'Event Inputs'!$D$4:'Event Inputs'!$H$899,5,FALSE),"")</f>
        <v>14-15</v>
      </c>
      <c r="N21" s="65" t="str">
        <f>IF(J21&lt;&gt;"",VLOOKUP($J21,'Event Inputs'!$D$4:'Event Inputs'!$H$899,4,FALSE),"")</f>
        <v>BU</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t="s">
        <v>305</v>
      </c>
      <c r="D22" s="58" t="s">
        <v>574</v>
      </c>
      <c r="E22" s="65" t="str">
        <f>IF(C22&lt;&gt; "",VLOOKUP($C22,'Event Inputs'!$D$4:'Event Inputs'!$H$899,2,FALSE),"")</f>
        <v>Sophia Gill</v>
      </c>
      <c r="F22" s="71" t="str">
        <f>IF(C22&lt;&gt; "",VLOOKUP($C22,'Event Inputs'!$D$4:'Event Inputs'!$H$899,5,FALSE),"")</f>
        <v>14-15</v>
      </c>
      <c r="G22" s="65" t="str">
        <f>IF(C22&lt;&gt; "",VLOOKUP($C22,'Event Inputs'!$D$4:'Event Inputs'!$H$899,4,FALSE),"")</f>
        <v>PZ</v>
      </c>
      <c r="H22" s="103" t="str">
        <f>IF(K22="","",IF(K22=K21,H21,""))</f>
        <v/>
      </c>
      <c r="I22" s="99"/>
      <c r="J22" s="58" t="s">
        <v>109</v>
      </c>
      <c r="K22" s="59" t="s">
        <v>602</v>
      </c>
      <c r="L22" s="65" t="str">
        <f>IF(J22&lt;&gt; "",VLOOKUP($J22,'Event Inputs'!$D$4:'Event Inputs'!$H$899,2,FALSE),"")</f>
        <v>Edward Greenaway</v>
      </c>
      <c r="M22" s="71" t="str">
        <f>IF(J22&lt;&gt; "",VLOOKUP($J22,'Event Inputs'!$D$4:'Event Inputs'!$H$899,5,FALSE),"")</f>
        <v>14-15</v>
      </c>
      <c r="N22" s="65" t="str">
        <f>IF(J22&lt;&gt;"",VLOOKUP($J22,'Event Inputs'!$D$4:'Event Inputs'!$H$899,4,FALSE),"")</f>
        <v>BU</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c r="D23" s="59"/>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t="s">
        <v>138</v>
      </c>
      <c r="K23" s="58" t="s">
        <v>574</v>
      </c>
      <c r="L23" s="65" t="str">
        <f>IF(J23&lt;&gt; "",VLOOKUP($J23,'Event Inputs'!$D$4:'Event Inputs'!$H$899,2,FALSE),"")</f>
        <v>Jack cooper</v>
      </c>
      <c r="M23" s="71" t="str">
        <f>IF(J23&lt;&gt; "",VLOOKUP($J23,'Event Inputs'!$D$4:'Event Inputs'!$H$899,5,FALSE),"")</f>
        <v>14-15</v>
      </c>
      <c r="N23" s="65" t="str">
        <f>IF(J23&lt;&gt;"",VLOOKUP($J23,'Event Inputs'!$D$4:'Event Inputs'!$H$899,4,FALSE),"")</f>
        <v>BU</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t="s">
        <v>137</v>
      </c>
      <c r="K24" s="58" t="s">
        <v>574</v>
      </c>
      <c r="L24" s="65" t="str">
        <f>IF(J24&lt;&gt; "",VLOOKUP($J24,'Event Inputs'!$D$4:'Event Inputs'!$H$899,2,FALSE),"")</f>
        <v>Jack Bell</v>
      </c>
      <c r="M24" s="71" t="str">
        <f>IF(J24&lt;&gt; "",VLOOKUP($J24,'Event Inputs'!$D$4:'Event Inputs'!$H$899,5,FALSE),"")</f>
        <v>14-15</v>
      </c>
      <c r="N24" s="65" t="str">
        <f>IF(J24&lt;&gt;"",VLOOKUP($J24,'Event Inputs'!$D$4:'Event Inputs'!$H$899,4,FALSE),"")</f>
        <v>BU</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t="s">
        <v>108</v>
      </c>
      <c r="K25" s="58" t="s">
        <v>574</v>
      </c>
      <c r="L25" s="65" t="str">
        <f>IF(J25&lt;&gt; "",VLOOKUP($J25,'Event Inputs'!$D$4:'Event Inputs'!$H$899,2,FALSE),"")</f>
        <v>Ben Greenaway</v>
      </c>
      <c r="M25" s="71" t="str">
        <f>IF(J25&lt;&gt; "",VLOOKUP($J25,'Event Inputs'!$D$4:'Event Inputs'!$H$899,5,FALSE),"")</f>
        <v>14-15</v>
      </c>
      <c r="N25" s="65" t="str">
        <f>IF(J25&lt;&gt;"",VLOOKUP($J25,'Event Inputs'!$D$4:'Event Inputs'!$H$899,4,FALSE),"")</f>
        <v>BU</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9"/>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9"/>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C4:G19">
    <sortCondition ref="D4:D19"/>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X99"/>
  <sheetViews>
    <sheetView topLeftCell="A4" zoomScaleNormal="100" workbookViewId="0">
      <selection activeCell="B16" sqref="B16"/>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9.269531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212</v>
      </c>
      <c r="B1" s="189"/>
      <c r="C1" s="189"/>
      <c r="D1" s="189"/>
      <c r="E1" s="189"/>
      <c r="F1" s="189"/>
      <c r="G1" s="189"/>
      <c r="H1" s="190" t="s">
        <v>211</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t="s">
        <v>154</v>
      </c>
      <c r="D4" s="58">
        <v>48.69</v>
      </c>
      <c r="E4" s="65" t="str">
        <f>IF(C4&lt;&gt; "",VLOOKUP($C4,'Event Inputs'!$D$4:'Event Inputs'!$H$899,2,FALSE),"")</f>
        <v>Annabelle Williams</v>
      </c>
      <c r="F4" s="71" t="str">
        <f>IF(C4&lt;&gt; "",VLOOKUP($C4,'Event Inputs'!$D$4:'Event Inputs'!$H$899,5,FALSE),"")</f>
        <v>16-17</v>
      </c>
      <c r="G4" s="65" t="str">
        <f>IF(C4&lt;&gt; "",VLOOKUP($C4,'Event Inputs'!$D$4:'Event Inputs'!$H$899,4,FALSE),"")</f>
        <v>PT</v>
      </c>
      <c r="H4" s="122">
        <f>IF(K4="",1,IF(K4=K3,H3,1))</f>
        <v>1</v>
      </c>
      <c r="I4" s="123">
        <f>IF(H4=H3,I3,IF(H4=H5,IF( H4=H6,(10+8+6)/3,IF(H4=H5,(10+8)/2)),10))</f>
        <v>10</v>
      </c>
      <c r="J4" s="58" t="s">
        <v>103</v>
      </c>
      <c r="K4" s="59">
        <v>46.94</v>
      </c>
      <c r="L4" s="65" t="str">
        <f>IF(J4&lt;&gt; "",VLOOKUP($J4,'Event Inputs'!$D$4:'Event Inputs'!$H$899,2,FALSE),"")</f>
        <v>George Mitchell</v>
      </c>
      <c r="M4" s="71" t="str">
        <f>IF(J4&lt;&gt; "",VLOOKUP($J4,'Event Inputs'!$D$4:'Event Inputs'!$H$899,5,FALSE),"")</f>
        <v>16-17</v>
      </c>
      <c r="N4" s="65" t="str">
        <f>IF(J4&lt;&gt;"",VLOOKUP($J4,'Event Inputs'!$D$4:'Event Inputs'!$H$899,4,FALSE),"")</f>
        <v>GY</v>
      </c>
      <c r="O4" s="88" t="str">
        <f>'Event Inputs'!A4</f>
        <v>PT</v>
      </c>
      <c r="P4" s="89">
        <f>Q4+R4</f>
        <v>37</v>
      </c>
      <c r="Q4" s="90">
        <f>SUMIF($G$4:$G$21,O4,$B$4:$B$21)</f>
        <v>20</v>
      </c>
      <c r="R4" s="90">
        <f>SUMIF($N$4:$N$21,O4,$I$4:$I$21)</f>
        <v>17</v>
      </c>
      <c r="S4" s="91">
        <f>COUNTIFS($A$4:$A$21,1,$G$4:$G$21,$O4)*$U$1</f>
        <v>1</v>
      </c>
      <c r="T4" s="91">
        <f>COUNTIFS($A$4:$A$21,2,$G$4:$G$21,$O4)*$U$1</f>
        <v>0</v>
      </c>
      <c r="U4" s="91">
        <f>COUNTIFS($A$4:$A$21,3,$G$4:$G$21,$O4)*$U$1</f>
        <v>0</v>
      </c>
      <c r="V4" s="91">
        <f>COUNTIFS($H$4:$H$21,1,$N$4:$N$21,$O4)*$U$1</f>
        <v>0</v>
      </c>
      <c r="W4" s="91">
        <f>COUNTIFS($H$4:$H$21,2,$N$4:$N$21,$O4)*$U$1</f>
        <v>1</v>
      </c>
      <c r="X4" s="91">
        <f>COUNTIFS($H$4:$H$21,3,$N$4:$N$21,$O4)*$U$1</f>
        <v>1</v>
      </c>
    </row>
    <row r="5" spans="1:24">
      <c r="A5" s="122">
        <f>IF(D5="",2,IF(D5=D4,A4,2))</f>
        <v>2</v>
      </c>
      <c r="B5" s="123">
        <f>IF(A5=A4,B4,IF(A5=A6,IF( A5=A7,(8+6+5)/3,IF(A5=A6,(8+6)/2)),8))</f>
        <v>8</v>
      </c>
      <c r="C5" s="58" t="s">
        <v>99</v>
      </c>
      <c r="D5" s="58">
        <v>51.89</v>
      </c>
      <c r="E5" s="65" t="str">
        <f>IF(C5&lt;&gt; "",VLOOKUP($C5,'Event Inputs'!$D$4:'Event Inputs'!$H$899,2,FALSE),"")</f>
        <v xml:space="preserve">Maisy Hawkins </v>
      </c>
      <c r="F5" s="71" t="str">
        <f>IF(C5&lt;&gt; "",VLOOKUP($C5,'Event Inputs'!$D$4:'Event Inputs'!$H$899,5,FALSE),"")</f>
        <v>16-17</v>
      </c>
      <c r="G5" s="65" t="str">
        <f>IF(C5&lt;&gt; "",VLOOKUP($C5,'Event Inputs'!$D$4:'Event Inputs'!$H$899,4,FALSE),"")</f>
        <v>GY</v>
      </c>
      <c r="H5" s="122">
        <f>IF(K5="",2,IF(K5=K4,H4,2))</f>
        <v>2</v>
      </c>
      <c r="I5" s="123">
        <f>IF(H5=H4,I4,IF(H5=H6,IF( H5=H7,(8+6+5)/3,IF(H5=H6,(8+6)/2)),8))</f>
        <v>8</v>
      </c>
      <c r="J5" s="58" t="s">
        <v>121</v>
      </c>
      <c r="K5" s="59">
        <v>47.2</v>
      </c>
      <c r="L5" s="65" t="str">
        <f>IF(J5&lt;&gt; "",VLOOKUP($J5,'Event Inputs'!$D$4:'Event Inputs'!$H$899,2,FALSE),"")</f>
        <v>George Ward</v>
      </c>
      <c r="M5" s="71" t="str">
        <f>IF(J5&lt;&gt; "",VLOOKUP($J5,'Event Inputs'!$D$4:'Event Inputs'!$H$899,5,FALSE),"")</f>
        <v>16-17</v>
      </c>
      <c r="N5" s="65" t="str">
        <f>IF(J5&lt;&gt;"",VLOOKUP($J5,'Event Inputs'!$D$4:'Event Inputs'!$H$899,4,FALSE),"")</f>
        <v>PT</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t="s">
        <v>183</v>
      </c>
      <c r="D6" s="58">
        <v>52.63</v>
      </c>
      <c r="E6" s="65" t="str">
        <f>IF(C6&lt;&gt; "",VLOOKUP($C6,'Event Inputs'!$D$4:'Event Inputs'!$H$899,2,FALSE),"")</f>
        <v>Lillian Roche</v>
      </c>
      <c r="F6" s="71" t="str">
        <f>IF(C6&lt;&gt; "",VLOOKUP($C6,'Event Inputs'!$D$4:'Event Inputs'!$H$899,5,FALSE),"")</f>
        <v>16-17</v>
      </c>
      <c r="G6" s="65" t="str">
        <f>IF(C6&lt;&gt; "",VLOOKUP($C6,'Event Inputs'!$D$4:'Event Inputs'!$H$899,4,FALSE),"")</f>
        <v>GY</v>
      </c>
      <c r="H6" s="122">
        <f>IF(K6="",3,IF(K6=K5,H5,3))</f>
        <v>3</v>
      </c>
      <c r="I6" s="123">
        <f>IF(H6=H5,I5,IF(H6=H7,IF( H6=H8,(6+5+4)/3,IF(H6=H7,(6+5)/2)),6))</f>
        <v>6</v>
      </c>
      <c r="J6" s="58" t="s">
        <v>125</v>
      </c>
      <c r="K6" s="58">
        <v>47.34</v>
      </c>
      <c r="L6" s="65" t="str">
        <f>IF(J6&lt;&gt; "",VLOOKUP($J6,'Event Inputs'!$D$4:'Event Inputs'!$H$899,2,FALSE),"")</f>
        <v>Tom Phillips</v>
      </c>
      <c r="M6" s="71" t="str">
        <f>IF(J6&lt;&gt; "",VLOOKUP($J6,'Event Inputs'!$D$4:'Event Inputs'!$H$899,5,FALSE),"")</f>
        <v>16-17</v>
      </c>
      <c r="N6" s="65" t="str">
        <f>IF(J6&lt;&gt;"",VLOOKUP($J6,'Event Inputs'!$D$4:'Event Inputs'!$H$899,4,FALSE),"")</f>
        <v>PT</v>
      </c>
      <c r="O6" s="88" t="str">
        <f>'Event Inputs'!A6</f>
        <v>GY</v>
      </c>
      <c r="P6" s="89">
        <f t="shared" si="0"/>
        <v>35</v>
      </c>
      <c r="Q6" s="90">
        <f t="shared" si="1"/>
        <v>19</v>
      </c>
      <c r="R6" s="90">
        <f t="shared" si="2"/>
        <v>16</v>
      </c>
      <c r="S6" s="91">
        <f t="shared" si="3"/>
        <v>0</v>
      </c>
      <c r="T6" s="91">
        <f t="shared" si="4"/>
        <v>1</v>
      </c>
      <c r="U6" s="91">
        <f t="shared" si="5"/>
        <v>1</v>
      </c>
      <c r="V6" s="91">
        <f t="shared" si="6"/>
        <v>1</v>
      </c>
      <c r="W6" s="91">
        <f t="shared" si="7"/>
        <v>0</v>
      </c>
      <c r="X6" s="91">
        <f t="shared" si="8"/>
        <v>0</v>
      </c>
    </row>
    <row r="7" spans="1:24">
      <c r="A7" s="122">
        <f>IF(D7="",4,IF(D7=D6,A6,4))</f>
        <v>4</v>
      </c>
      <c r="B7" s="123">
        <f>IF(A7=A6,B6,IF(A7=A8,IF( A7=A9,(5+4+3)/3,IF(A7=A8,(5+4)/2)),5))</f>
        <v>5</v>
      </c>
      <c r="C7" s="58" t="s">
        <v>102</v>
      </c>
      <c r="D7" s="58">
        <v>52.9</v>
      </c>
      <c r="E7" s="65" t="str">
        <f>IF(C7&lt;&gt; "",VLOOKUP($C7,'Event Inputs'!$D$4:'Event Inputs'!$H$899,2,FALSE),"")</f>
        <v>Nia Bailey-Jones</v>
      </c>
      <c r="F7" s="71" t="str">
        <f>IF(C7&lt;&gt; "",VLOOKUP($C7,'Event Inputs'!$D$4:'Event Inputs'!$H$899,5,FALSE),"")</f>
        <v>16-17</v>
      </c>
      <c r="G7" s="65" t="str">
        <f>IF(C7&lt;&gt; "",VLOOKUP($C7,'Event Inputs'!$D$4:'Event Inputs'!$H$899,4,FALSE),"")</f>
        <v>GY</v>
      </c>
      <c r="H7" s="122">
        <f>IF(K7="",4,IF(K7=K6,H6,4))</f>
        <v>4</v>
      </c>
      <c r="I7" s="123">
        <f>IF(H7=H6,I6,IF(H7=H8,IF( H7=H9,(5+4+3)/3,IF(H7=H8,(5+4)/2)),5))</f>
        <v>5</v>
      </c>
      <c r="J7" s="58" t="s">
        <v>200</v>
      </c>
      <c r="K7" s="58">
        <v>47.6</v>
      </c>
      <c r="L7" s="65" t="str">
        <f>IF(J7&lt;&gt; "",VLOOKUP($J7,'Event Inputs'!$D$4:'Event Inputs'!$H$899,2,FALSE),"")</f>
        <v>Terry Miller</v>
      </c>
      <c r="M7" s="71" t="str">
        <f>IF(J7&lt;&gt; "",VLOOKUP($J7,'Event Inputs'!$D$4:'Event Inputs'!$H$899,5,FALSE),"")</f>
        <v>16-17</v>
      </c>
      <c r="N7" s="65" t="str">
        <f>IF(J7&lt;&gt;"",VLOOKUP($J7,'Event Inputs'!$D$4:'Event Inputs'!$H$899,4,FALSE),"")</f>
        <v>PZ</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t="s">
        <v>150</v>
      </c>
      <c r="D8" s="59">
        <v>55.84</v>
      </c>
      <c r="E8" s="65" t="str">
        <f>IF(C8&lt;&gt; "",VLOOKUP($C8,'Event Inputs'!$D$4:'Event Inputs'!$H$899,2,FALSE),"")</f>
        <v>Abbie Rowe</v>
      </c>
      <c r="F8" s="71" t="str">
        <f>IF(C8&lt;&gt; "",VLOOKUP($C8,'Event Inputs'!$D$4:'Event Inputs'!$H$899,5,FALSE),"")</f>
        <v>16-17</v>
      </c>
      <c r="G8" s="65" t="str">
        <f>IF(C8&lt;&gt; "",VLOOKUP($C8,'Event Inputs'!$D$4:'Event Inputs'!$H$899,4,FALSE),"")</f>
        <v>PT</v>
      </c>
      <c r="H8" s="122">
        <f>IF(K8="",5,IF(K8=K7,H7,5))</f>
        <v>5</v>
      </c>
      <c r="I8" s="123">
        <f>IF(H8=H7,I7,IF(H8=H9,IF( H8=H10,(4+3+2)/3,IF(H8=H9,(4+3)/2)),4))</f>
        <v>4</v>
      </c>
      <c r="J8" s="58" t="s">
        <v>128</v>
      </c>
      <c r="K8" s="58">
        <v>48.53</v>
      </c>
      <c r="L8" s="65" t="str">
        <f>IF(J8&lt;&gt; "",VLOOKUP($J8,'Event Inputs'!$D$4:'Event Inputs'!$H$899,2,FALSE),"")</f>
        <v>Sam Poppy</v>
      </c>
      <c r="M8" s="71" t="str">
        <f>IF(J8&lt;&gt; "",VLOOKUP($J8,'Event Inputs'!$D$4:'Event Inputs'!$H$899,5,FALSE),"")</f>
        <v>16-17</v>
      </c>
      <c r="N8" s="65" t="str">
        <f>IF(J8&lt;&gt;"",VLOOKUP($J8,'Event Inputs'!$D$4:'Event Inputs'!$H$899,4,FALSE),"")</f>
        <v>GY</v>
      </c>
      <c r="O8" s="88" t="str">
        <f>'Event Inputs'!A8</f>
        <v>PZ</v>
      </c>
      <c r="P8" s="89">
        <f t="shared" si="0"/>
        <v>5</v>
      </c>
      <c r="Q8" s="90">
        <f t="shared" si="1"/>
        <v>0</v>
      </c>
      <c r="R8" s="90">
        <f t="shared" si="2"/>
        <v>5</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t="s">
        <v>113</v>
      </c>
      <c r="D9" s="58">
        <v>56.18</v>
      </c>
      <c r="E9" s="65" t="str">
        <f>IF(C9&lt;&gt; "",VLOOKUP($C9,'Event Inputs'!$D$4:'Event Inputs'!$H$899,2,FALSE),"")</f>
        <v>Maddie Wiles</v>
      </c>
      <c r="F9" s="71" t="str">
        <f>IF(C9&lt;&gt; "",VLOOKUP($C9,'Event Inputs'!$D$4:'Event Inputs'!$H$899,5,FALSE),"")</f>
        <v>16-17</v>
      </c>
      <c r="G9" s="65" t="str">
        <f>IF(C9&lt;&gt; "",VLOOKUP($C9,'Event Inputs'!$D$4:'Event Inputs'!$H$899,4,FALSE),"")</f>
        <v>PT</v>
      </c>
      <c r="H9" s="122">
        <f>IF(K9="",6,IF(K9=K8,H8,6))</f>
        <v>6</v>
      </c>
      <c r="I9" s="123">
        <f>IF(H9=H8,I8,IF(H9=H10,IF( H9=H11,(3+2+1)/3,IF(H9=H10,(3+2)/2)),3))</f>
        <v>3</v>
      </c>
      <c r="J9" s="58" t="s">
        <v>122</v>
      </c>
      <c r="K9" s="59">
        <v>48.74</v>
      </c>
      <c r="L9" s="65" t="str">
        <f>IF(J9&lt;&gt; "",VLOOKUP($J9,'Event Inputs'!$D$4:'Event Inputs'!$H$899,2,FALSE),"")</f>
        <v>Hayden Phillips</v>
      </c>
      <c r="M9" s="71" t="str">
        <f>IF(J9&lt;&gt; "",VLOOKUP($J9,'Event Inputs'!$D$4:'Event Inputs'!$H$899,5,FALSE),"")</f>
        <v>16-17</v>
      </c>
      <c r="N9" s="65" t="str">
        <f>IF(J9&lt;&gt;"",VLOOKUP($J9,'Event Inputs'!$D$4:'Event Inputs'!$H$899,4,FALSE),"")</f>
        <v>PT</v>
      </c>
      <c r="O9" s="88" t="str">
        <f>'Event Inputs'!A9</f>
        <v>SI</v>
      </c>
      <c r="P9" s="89">
        <f t="shared" si="0"/>
        <v>1</v>
      </c>
      <c r="Q9" s="90">
        <f t="shared" si="1"/>
        <v>0</v>
      </c>
      <c r="R9" s="90">
        <f t="shared" si="2"/>
        <v>1</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t="s">
        <v>152</v>
      </c>
      <c r="D10" s="58">
        <v>56.33</v>
      </c>
      <c r="E10" s="65" t="str">
        <f>IF(C10&lt;&gt; "",VLOOKUP($C10,'Event Inputs'!$D$4:'Event Inputs'!$H$899,2,FALSE),"")</f>
        <v>Sowenna Bateman</v>
      </c>
      <c r="F10" s="71" t="str">
        <f>IF(C10&lt;&gt; "",VLOOKUP($C10,'Event Inputs'!$D$4:'Event Inputs'!$H$899,5,FALSE),"")</f>
        <v>16-17</v>
      </c>
      <c r="G10" s="65" t="str">
        <f>IF(C10&lt;&gt; "",VLOOKUP($C10,'Event Inputs'!$D$4:'Event Inputs'!$H$899,4,FALSE),"")</f>
        <v>PT</v>
      </c>
      <c r="H10" s="122">
        <f>IF(K10="",7,IF(K10=K9,H9,7))</f>
        <v>7</v>
      </c>
      <c r="I10" s="123">
        <f>IF(H10=H9,I9,IF(H10=H11,IF( H10=H12,(2+1+0)/3,IF(H10=H11,(2+1)/2)),2))</f>
        <v>2</v>
      </c>
      <c r="J10" s="58" t="s">
        <v>100</v>
      </c>
      <c r="K10" s="58">
        <v>49.32</v>
      </c>
      <c r="L10" s="65" t="str">
        <f>IF(J10&lt;&gt; "",VLOOKUP($J10,'Event Inputs'!$D$4:'Event Inputs'!$H$899,2,FALSE),"")</f>
        <v>Tomas Rich</v>
      </c>
      <c r="M10" s="71" t="str">
        <f>IF(J10&lt;&gt; "",VLOOKUP($J10,'Event Inputs'!$D$4:'Event Inputs'!$H$899,5,FALSE),"")</f>
        <v>16-17</v>
      </c>
      <c r="N10" s="65" t="str">
        <f>IF(J10&lt;&gt;"",VLOOKUP($J10,'Event Inputs'!$D$4:'Event Inputs'!$H$899,4,FALSE),"")</f>
        <v>GY</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t="s">
        <v>112</v>
      </c>
      <c r="D11" s="58">
        <v>57.49</v>
      </c>
      <c r="E11" s="65" t="str">
        <f>IF(C11&lt;&gt; "",VLOOKUP($C11,'Event Inputs'!$D$4:'Event Inputs'!$H$899,2,FALSE),"")</f>
        <v>Katie Plowright</v>
      </c>
      <c r="F11" s="71" t="str">
        <f>IF(C11&lt;&gt; "",VLOOKUP($C11,'Event Inputs'!$D$4:'Event Inputs'!$H$899,5,FALSE),"")</f>
        <v>16-17</v>
      </c>
      <c r="G11" s="65" t="str">
        <f>IF(C11&lt;&gt; "",VLOOKUP($C11,'Event Inputs'!$D$4:'Event Inputs'!$H$899,4,FALSE),"")</f>
        <v>PT</v>
      </c>
      <c r="H11" s="122">
        <f>IF(K11="",8,IF(K11=K10,H10,8))</f>
        <v>8</v>
      </c>
      <c r="I11" s="123">
        <f>IF(H11=H10,I10,IF(H11=H12,IF( H11=H13,(1+0+0)/3,IF(H11=H12,(1+0)/2)),1))</f>
        <v>1</v>
      </c>
      <c r="J11" s="58" t="s">
        <v>95</v>
      </c>
      <c r="K11" s="59">
        <v>49.85</v>
      </c>
      <c r="L11" s="65" t="str">
        <f>IF(J11&lt;&gt; "",VLOOKUP($J11,'Event Inputs'!$D$4:'Event Inputs'!$H$899,2,FALSE),"")</f>
        <v>Dominic Butterfield</v>
      </c>
      <c r="M11" s="71" t="str">
        <f>IF(J11&lt;&gt; "",VLOOKUP($J11,'Event Inputs'!$D$4:'Event Inputs'!$H$899,5,FALSE),"")</f>
        <v>16-17</v>
      </c>
      <c r="N11" s="65" t="str">
        <f>IF(J11&lt;&gt;"",VLOOKUP($J11,'Event Inputs'!$D$4:'Event Inputs'!$H$899,4,FALSE),"")</f>
        <v>SI</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t="s">
        <v>153</v>
      </c>
      <c r="D12" s="58">
        <v>57.69</v>
      </c>
      <c r="E12" s="65" t="str">
        <f>IF(C12&lt;&gt; "",VLOOKUP($C12,'Event Inputs'!$D$4:'Event Inputs'!$H$899,2,FALSE),"")</f>
        <v>Tiegan Allan</v>
      </c>
      <c r="F12" s="71" t="str">
        <f>IF(C12&lt;&gt; "",VLOOKUP($C12,'Event Inputs'!$D$4:'Event Inputs'!$H$899,5,FALSE),"")</f>
        <v>16-17</v>
      </c>
      <c r="G12" s="65" t="str">
        <f>IF(C12&lt;&gt; "",VLOOKUP($C12,'Event Inputs'!$D$4:'Event Inputs'!$H$899,4,FALSE),"")</f>
        <v>PT</v>
      </c>
      <c r="H12" s="122">
        <f>IF(K12="",9,IF(K12=K11,H11,9))</f>
        <v>9</v>
      </c>
      <c r="I12" s="123" t="str">
        <f>IF(H12=H11,I11,IF(H12=H13,IF( H12=H14,(0+0+0)/3,IF(H12=H13,(0+0)/2)),""))</f>
        <v/>
      </c>
      <c r="J12" s="58" t="s">
        <v>364</v>
      </c>
      <c r="K12" s="58">
        <v>51.7</v>
      </c>
      <c r="L12" s="65" t="str">
        <f>IF(J12&lt;&gt; "",VLOOKUP($J12,'Event Inputs'!$D$4:'Event Inputs'!$H$899,2,FALSE),"")</f>
        <v>Jude hardy</v>
      </c>
      <c r="M12" s="71" t="str">
        <f>IF(J12&lt;&gt; "",VLOOKUP($J12,'Event Inputs'!$D$4:'Event Inputs'!$H$899,5,FALSE),"")</f>
        <v>16-17</v>
      </c>
      <c r="N12" s="65" t="str">
        <f>IF(J12&lt;&gt;"",VLOOKUP($J12,'Event Inputs'!$D$4:'Event Inputs'!$H$899,4,FALSE),"")</f>
        <v>SI</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t="s">
        <v>151</v>
      </c>
      <c r="D13" s="58" t="s">
        <v>615</v>
      </c>
      <c r="E13" s="65" t="str">
        <f>IF(C13&lt;&gt; "",VLOOKUP($C13,'Event Inputs'!$D$4:'Event Inputs'!$H$899,2,FALSE),"")</f>
        <v>Kaitlyn Borghi</v>
      </c>
      <c r="F13" s="71" t="str">
        <f>IF(C13&lt;&gt; "",VLOOKUP($C13,'Event Inputs'!$D$4:'Event Inputs'!$H$899,5,FALSE),"")</f>
        <v>16-17</v>
      </c>
      <c r="G13" s="65" t="str">
        <f>IF(C13&lt;&gt; "",VLOOKUP($C13,'Event Inputs'!$D$4:'Event Inputs'!$H$899,4,FALSE),"")</f>
        <v>PT</v>
      </c>
      <c r="H13" s="122">
        <f>IF(K13="",10,IF(K13=K12,H12,10))</f>
        <v>10</v>
      </c>
      <c r="I13" s="123" t="str">
        <f>IF(H13=H12,I12,IF(H13=H14,IF( H13=H15,(0+0+0)/3,IF(H13=H14,(0+0)/2)),""))</f>
        <v/>
      </c>
      <c r="J13" s="58" t="s">
        <v>292</v>
      </c>
      <c r="K13" s="58">
        <v>52.59</v>
      </c>
      <c r="L13" s="65" t="str">
        <f>IF(J13&lt;&gt; "",VLOOKUP($J13,'Event Inputs'!$D$4:'Event Inputs'!$H$899,2,FALSE),"")</f>
        <v>JOSH EYRE</v>
      </c>
      <c r="M13" s="71" t="str">
        <f>IF(J13&lt;&gt; "",VLOOKUP($J13,'Event Inputs'!$D$4:'Event Inputs'!$H$899,5,FALSE),"")</f>
        <v>16-17</v>
      </c>
      <c r="N13" s="65" t="str">
        <f>IF(J13&lt;&gt;"",VLOOKUP($J13,'Event Inputs'!$D$4:'Event Inputs'!$H$899,4,FALSE),"")</f>
        <v>HB</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t="s">
        <v>317</v>
      </c>
      <c r="D14" s="58" t="s">
        <v>616</v>
      </c>
      <c r="E14" s="65" t="str">
        <f>IF(C14&lt;&gt; "",VLOOKUP($C14,'Event Inputs'!$D$4:'Event Inputs'!$H$899,2,FALSE),"")</f>
        <v>Evie Ducros</v>
      </c>
      <c r="F14" s="71" t="str">
        <f>IF(C14&lt;&gt; "",VLOOKUP($C14,'Event Inputs'!$D$4:'Event Inputs'!$H$899,5,FALSE),"")</f>
        <v>16-17</v>
      </c>
      <c r="G14" s="65" t="str">
        <f>IF(C14&lt;&gt; "",VLOOKUP($C14,'Event Inputs'!$D$4:'Event Inputs'!$H$899,4,FALSE),"")</f>
        <v>PZ</v>
      </c>
      <c r="H14" s="122">
        <f>IF(K14="",11,IF(K14=K13,H13,11))</f>
        <v>11</v>
      </c>
      <c r="I14" s="123"/>
      <c r="J14" s="58" t="s">
        <v>294</v>
      </c>
      <c r="K14" s="59">
        <v>53.09</v>
      </c>
      <c r="L14" s="65" t="str">
        <f>IF(J14&lt;&gt; "",VLOOKUP($J14,'Event Inputs'!$D$4:'Event Inputs'!$H$899,2,FALSE),"")</f>
        <v>JACKSON LYNE</v>
      </c>
      <c r="M14" s="71" t="str">
        <f>IF(J14&lt;&gt; "",VLOOKUP($J14,'Event Inputs'!$D$4:'Event Inputs'!$H$899,5,FALSE),"")</f>
        <v>16-17</v>
      </c>
      <c r="N14" s="65" t="str">
        <f>IF(J14&lt;&gt;"",VLOOKUP($J14,'Event Inputs'!$D$4:'Event Inputs'!$H$899,4,FALSE),"")</f>
        <v>HB</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t="s">
        <v>101</v>
      </c>
      <c r="D15" s="58" t="s">
        <v>574</v>
      </c>
      <c r="E15" s="65" t="str">
        <f>IF(C15&lt;&gt; "",VLOOKUP($C15,'Event Inputs'!$D$4:'Event Inputs'!$H$899,2,FALSE),"")</f>
        <v>Anya Hocking</v>
      </c>
      <c r="F15" s="71" t="str">
        <f>IF(C15&lt;&gt; "",VLOOKUP($C15,'Event Inputs'!$D$4:'Event Inputs'!$H$899,5,FALSE),"")</f>
        <v>16-17</v>
      </c>
      <c r="G15" s="65" t="str">
        <f>IF(C15&lt;&gt; "",VLOOKUP($C15,'Event Inputs'!$D$4:'Event Inputs'!$H$899,4,FALSE),"")</f>
        <v>GY</v>
      </c>
      <c r="H15" s="122">
        <f>IF(K15="",12,IF(K15=K14,H14,12))</f>
        <v>12</v>
      </c>
      <c r="I15" s="123"/>
      <c r="J15" s="58" t="s">
        <v>395</v>
      </c>
      <c r="K15" s="58">
        <v>53.59</v>
      </c>
      <c r="L15" s="65" t="str">
        <f>IF(J15&lt;&gt; "",VLOOKUP($J15,'Event Inputs'!$D$4:'Event Inputs'!$H$899,2,FALSE),"")</f>
        <v>Joshua Golden Clarke</v>
      </c>
      <c r="M15" s="71" t="str">
        <f>IF(J15&lt;&gt; "",VLOOKUP($J15,'Event Inputs'!$D$4:'Event Inputs'!$H$899,5,FALSE),"")</f>
        <v>16-17</v>
      </c>
      <c r="N15" s="65" t="str">
        <f>IF(J15&lt;&gt;"",VLOOKUP($J15,'Event Inputs'!$D$4:'Event Inputs'!$H$899,4,FALSE),"")</f>
        <v>NQ</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c r="D16" s="59"/>
      <c r="E16" s="65" t="str">
        <f>IF(C16&lt;&gt; "",VLOOKUP($C16,'Event Inputs'!$D$4:'Event Inputs'!$H$899,2,FALSE),"")</f>
        <v/>
      </c>
      <c r="F16" s="71" t="str">
        <f>IF(C16&lt;&gt; "",VLOOKUP($C16,'Event Inputs'!$D$4:'Event Inputs'!$H$899,5,FALSE),"")</f>
        <v/>
      </c>
      <c r="G16" s="65" t="str">
        <f>IF(C16&lt;&gt; "",VLOOKUP($C16,'Event Inputs'!$D$4:'Event Inputs'!$H$899,4,FALSE),"")</f>
        <v/>
      </c>
      <c r="H16" s="122">
        <f>IF(K16="",13,IF(K16=K15,H15,13))</f>
        <v>13</v>
      </c>
      <c r="I16" s="123"/>
      <c r="J16" s="58" t="s">
        <v>166</v>
      </c>
      <c r="K16" s="58">
        <v>53.84</v>
      </c>
      <c r="L16" s="65" t="str">
        <f>IF(J16&lt;&gt; "",VLOOKUP($J16,'Event Inputs'!$D$4:'Event Inputs'!$H$899,2,FALSE),"")</f>
        <v>Joshua Leigh</v>
      </c>
      <c r="M16" s="71" t="str">
        <f>IF(J16&lt;&gt; "",VLOOKUP($J16,'Event Inputs'!$D$4:'Event Inputs'!$H$899,5,FALSE),"")</f>
        <v>16-17</v>
      </c>
      <c r="N16" s="65" t="str">
        <f>IF(J16&lt;&gt;"",VLOOKUP($J16,'Event Inputs'!$D$4:'Event Inputs'!$H$899,4,FALSE),"")</f>
        <v>PT</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f>IF(K17="",14,IF(K17=K16,H16,14))</f>
        <v>14</v>
      </c>
      <c r="I17" s="123"/>
      <c r="J17" s="58" t="s">
        <v>124</v>
      </c>
      <c r="K17" s="58">
        <v>54.32</v>
      </c>
      <c r="L17" s="65" t="str">
        <f>IF(J17&lt;&gt; "",VLOOKUP($J17,'Event Inputs'!$D$4:'Event Inputs'!$H$899,2,FALSE),"")</f>
        <v>Joseph Williams</v>
      </c>
      <c r="M17" s="71" t="str">
        <f>IF(J17&lt;&gt; "",VLOOKUP($J17,'Event Inputs'!$D$4:'Event Inputs'!$H$899,5,FALSE),"")</f>
        <v>16-17</v>
      </c>
      <c r="N17" s="65" t="str">
        <f>IF(J17&lt;&gt;"",VLOOKUP($J17,'Event Inputs'!$D$4:'Event Inputs'!$H$899,4,FALSE),"")</f>
        <v>PT</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c r="D18" s="58"/>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58" t="s">
        <v>198</v>
      </c>
      <c r="K18" s="58">
        <v>56.07</v>
      </c>
      <c r="L18" s="65" t="str">
        <f>IF(J18&lt;&gt; "",VLOOKUP($J18,'Event Inputs'!$D$4:'Event Inputs'!$H$899,2,FALSE),"")</f>
        <v>Dylan Cooper -Waite</v>
      </c>
      <c r="M18" s="71" t="str">
        <f>IF(J18&lt;&gt; "",VLOOKUP($J18,'Event Inputs'!$D$4:'Event Inputs'!$H$899,5,FALSE),"")</f>
        <v>16-17</v>
      </c>
      <c r="N18" s="65" t="str">
        <f>IF(J18&lt;&gt;"",VLOOKUP($J18,'Event Inputs'!$D$4:'Event Inputs'!$H$899,4,FALSE),"")</f>
        <v>PZ</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8"/>
      <c r="E19" s="65" t="str">
        <f>IF(C19&lt;&gt; "",VLOOKUP($C19,'Event Inputs'!$D$4:'Event Inputs'!$H$899,2,FALSE),"")</f>
        <v/>
      </c>
      <c r="F19" s="71" t="str">
        <f>IF(C19&lt;&gt; "",VLOOKUP($C19,'Event Inputs'!$D$4:'Event Inputs'!$H$899,5,FALSE),"")</f>
        <v/>
      </c>
      <c r="G19" s="65" t="str">
        <f>IF(C19&lt;&gt; "",VLOOKUP($C19,'Event Inputs'!$D$4:'Event Inputs'!$H$899,4,FALSE),"")</f>
        <v/>
      </c>
      <c r="H19" s="122">
        <f>IF(K19="",16,IF(K19=K18,H18,16))</f>
        <v>16</v>
      </c>
      <c r="I19" s="123"/>
      <c r="J19" s="58" t="s">
        <v>284</v>
      </c>
      <c r="K19" s="59">
        <v>58.7</v>
      </c>
      <c r="L19" s="65" t="str">
        <f>IF(J19&lt;&gt; "",VLOOKUP($J19,'Event Inputs'!$D$4:'Event Inputs'!$H$899,2,FALSE),"")</f>
        <v>Joshua Hoggett-Crisp</v>
      </c>
      <c r="M19" s="71" t="str">
        <f>IF(J19&lt;&gt; "",VLOOKUP($J19,'Event Inputs'!$D$4:'Event Inputs'!$H$899,5,FALSE),"")</f>
        <v>16-17</v>
      </c>
      <c r="N19" s="65" t="str">
        <f>IF(J19&lt;&gt;"",VLOOKUP($J19,'Event Inputs'!$D$4:'Event Inputs'!$H$899,4,FALSE),"")</f>
        <v>HY</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8"/>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t="s">
        <v>362</v>
      </c>
      <c r="K20" s="59" t="s">
        <v>617</v>
      </c>
      <c r="L20" s="65" t="str">
        <f>IF(J20&lt;&gt; "",VLOOKUP($J20,'Event Inputs'!$D$4:'Event Inputs'!$H$899,2,FALSE),"")</f>
        <v xml:space="preserve">Lewis Williams </v>
      </c>
      <c r="M20" s="71" t="str">
        <f>IF(J20&lt;&gt; "",VLOOKUP($J20,'Event Inputs'!$D$4:'Event Inputs'!$H$899,5,FALSE),"")</f>
        <v>16-17</v>
      </c>
      <c r="N20" s="65" t="str">
        <f>IF(J20&lt;&gt;"",VLOOKUP($J20,'Event Inputs'!$D$4:'Event Inputs'!$H$899,4,FALSE),"")</f>
        <v>SI</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9"/>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180"/>
      <c r="D22" s="180"/>
      <c r="E22" s="178" t="str">
        <f>IF(C22&lt;&gt; "",VLOOKUP($C22,'Event Inputs'!$D$4:'Event Inputs'!$H$899,2,FALSE),"")</f>
        <v/>
      </c>
      <c r="F22" s="179" t="str">
        <f>IF(C22&lt;&gt; "",VLOOKUP($C22,'Event Inputs'!$D$4:'Event Inputs'!$H$899,5,FALSE),"")</f>
        <v/>
      </c>
      <c r="G22" s="178" t="str">
        <f>IF(C22&lt;&gt; "",VLOOKUP($C22,'Event Inputs'!$D$4:'Event Inputs'!$H$899,4,FALSE),"")</f>
        <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c r="D23" s="58"/>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C4:G15">
    <sortCondition ref="D4:D15"/>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X99"/>
  <sheetViews>
    <sheetView zoomScaleNormal="100" workbookViewId="0">
      <selection activeCell="G13" sqref="G13"/>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2.179687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618</v>
      </c>
      <c r="B1" s="189"/>
      <c r="C1" s="189"/>
      <c r="D1" s="189"/>
      <c r="E1" s="189"/>
      <c r="F1" s="189"/>
      <c r="G1" s="189"/>
      <c r="H1" s="190" t="s">
        <v>619</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t="s">
        <v>115</v>
      </c>
      <c r="D4" s="58">
        <v>54.36</v>
      </c>
      <c r="E4" s="65" t="str">
        <f>IF(C4&lt;&gt; "",VLOOKUP($C4,'Event Inputs'!$D$4:'Event Inputs'!$H$899,2,FALSE),"")</f>
        <v>Kerenza Piotrowicz</v>
      </c>
      <c r="F4" s="71" t="str">
        <f>IF(C4&lt;&gt; "",VLOOKUP($C4,'Event Inputs'!$D$4:'Event Inputs'!$H$899,5,FALSE),"")</f>
        <v>18-19</v>
      </c>
      <c r="G4" s="65" t="str">
        <f>IF(C4&lt;&gt; "",VLOOKUP($C4,'Event Inputs'!$D$4:'Event Inputs'!$H$899,4,FALSE),"")</f>
        <v>PT</v>
      </c>
      <c r="H4" s="122">
        <f>IF(K4="",1,IF(K4=K3,H3,1))</f>
        <v>1</v>
      </c>
      <c r="I4" s="123">
        <f>IF(H4=H3,I3,IF(H4=H5,IF( H4=H6,(10+8+6)/3,IF(H4=H5,(10+8)/2)),10))</f>
        <v>10</v>
      </c>
      <c r="J4" s="71" t="s">
        <v>360</v>
      </c>
      <c r="K4" s="148">
        <v>50.76</v>
      </c>
      <c r="L4" s="65" t="str">
        <f>IF(J4&lt;&gt; "",VLOOKUP($J4,'Event Inputs'!$D$4:'Event Inputs'!$H$899,2,FALSE),"")</f>
        <v xml:space="preserve">Andrew Simpson </v>
      </c>
      <c r="M4" s="71" t="str">
        <f>IF(J4&lt;&gt; "",VLOOKUP($J4,'Event Inputs'!$D$4:'Event Inputs'!$H$899,5,FALSE),"")</f>
        <v>18-19</v>
      </c>
      <c r="N4" s="65" t="str">
        <f>IF(J4&lt;&gt;"",VLOOKUP($J4,'Event Inputs'!$D$4:'Event Inputs'!$H$899,4,FALSE),"")</f>
        <v>SI</v>
      </c>
      <c r="O4" s="88" t="str">
        <f>'Event Inputs'!A4</f>
        <v>PT</v>
      </c>
      <c r="P4" s="89">
        <f>Q4+R4</f>
        <v>10</v>
      </c>
      <c r="Q4" s="90">
        <f>SUMIF($G$4:$G$21,O4,$B$4:$B$21)</f>
        <v>10</v>
      </c>
      <c r="R4" s="90">
        <f>SUMIF($N$4:$N$21,O4,$I$4:$I$21)</f>
        <v>0</v>
      </c>
      <c r="S4" s="91">
        <f>COUNTIFS($A$4:$A$21,1,$G$4:$G$21,$O4)*$U$1</f>
        <v>1</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t="s">
        <v>129</v>
      </c>
      <c r="D5" s="59">
        <v>57.33</v>
      </c>
      <c r="E5" s="65" t="str">
        <f>IF(C5&lt;&gt; "",VLOOKUP($C5,'Event Inputs'!$D$4:'Event Inputs'!$H$899,2,FALSE),"")</f>
        <v>Rosie Edwards</v>
      </c>
      <c r="F5" s="71" t="str">
        <f>IF(C5&lt;&gt; "",VLOOKUP($C5,'Event Inputs'!$D$4:'Event Inputs'!$H$899,5,FALSE),"")</f>
        <v>18-19</v>
      </c>
      <c r="G5" s="65" t="str">
        <f>IF(C5&lt;&gt; "",VLOOKUP($C5,'Event Inputs'!$D$4:'Event Inputs'!$H$899,4,FALSE),"")</f>
        <v>GY</v>
      </c>
      <c r="H5" s="122">
        <f>IF(K5="",2,IF(K5=K4,H4,2))</f>
        <v>2</v>
      </c>
      <c r="I5" s="123">
        <f>IF(H5=H4,I4,IF(H5=H6,IF( H5=H7,(8+6+5)/3,IF(H5=H6,(8+6)/2)),8))</f>
        <v>8</v>
      </c>
      <c r="J5" s="71" t="s">
        <v>104</v>
      </c>
      <c r="K5" s="148">
        <v>53.96</v>
      </c>
      <c r="L5" s="65" t="str">
        <f>IF(J5&lt;&gt; "",VLOOKUP($J5,'Event Inputs'!$D$4:'Event Inputs'!$H$899,2,FALSE),"")</f>
        <v>Louis Harris</v>
      </c>
      <c r="M5" s="71" t="str">
        <f>IF(J5&lt;&gt; "",VLOOKUP($J5,'Event Inputs'!$D$4:'Event Inputs'!$H$899,5,FALSE),"")</f>
        <v>18-19</v>
      </c>
      <c r="N5" s="65" t="str">
        <f>IF(J5&lt;&gt;"",VLOOKUP($J5,'Event Inputs'!$D$4:'Event Inputs'!$H$899,4,FALSE),"")</f>
        <v>GY</v>
      </c>
      <c r="O5" s="88" t="str">
        <f>'Event Inputs'!A5</f>
        <v>BU</v>
      </c>
      <c r="P5" s="89">
        <f t="shared" ref="P5:P44" si="0">Q5+R5</f>
        <v>3</v>
      </c>
      <c r="Q5" s="90">
        <f t="shared" ref="Q5:Q44" si="1">SUMIF($G$4:$G$21,O5,$B$4:$B$21)</f>
        <v>3</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t="s">
        <v>91</v>
      </c>
      <c r="D6" s="59">
        <v>58.83</v>
      </c>
      <c r="E6" s="149" t="str">
        <f>IF(C6&lt;&gt; "",VLOOKUP($C6,'Event Inputs'!$D$4:'Event Inputs'!$H$899,2,FALSE),"")</f>
        <v>Heather wilson</v>
      </c>
      <c r="F6" s="71" t="str">
        <f>IF(C6&lt;&gt; "",VLOOKUP($C6,'Event Inputs'!$D$4:'Event Inputs'!$H$899,5,FALSE),"")</f>
        <v>18-19</v>
      </c>
      <c r="G6" s="65" t="str">
        <f>IF(C6&lt;&gt; "",VLOOKUP($C6,'Event Inputs'!$D$4:'Event Inputs'!$H$899,4,FALSE),"")</f>
        <v>SI</v>
      </c>
      <c r="H6" s="122">
        <f>IF(K6="",3,IF(K6=K5,H5,3))</f>
        <v>3</v>
      </c>
      <c r="I6" s="123">
        <f>IF(H6=H5,I5,IF(H6=H7,IF( H6=H8,(6+5+4)/3,IF(H6=H7,(6+5)/2)),6))</f>
        <v>6</v>
      </c>
      <c r="J6" s="58"/>
      <c r="K6" s="59"/>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16</v>
      </c>
      <c r="Q6" s="90">
        <f t="shared" si="1"/>
        <v>8</v>
      </c>
      <c r="R6" s="90">
        <f t="shared" si="2"/>
        <v>8</v>
      </c>
      <c r="S6" s="91">
        <f t="shared" si="3"/>
        <v>0</v>
      </c>
      <c r="T6" s="91">
        <f t="shared" si="4"/>
        <v>1</v>
      </c>
      <c r="U6" s="91">
        <f t="shared" si="5"/>
        <v>0</v>
      </c>
      <c r="V6" s="91">
        <f t="shared" si="6"/>
        <v>0</v>
      </c>
      <c r="W6" s="91">
        <f t="shared" si="7"/>
        <v>1</v>
      </c>
      <c r="X6" s="91">
        <f t="shared" si="8"/>
        <v>0</v>
      </c>
    </row>
    <row r="7" spans="1:24">
      <c r="A7" s="122">
        <f>IF(D7="",4,IF(D7=D6,A6,4))</f>
        <v>4</v>
      </c>
      <c r="B7" s="123">
        <f>IF(A7=A6,B6,IF(A7=A8,IF( A7=A9,(5+4+3)/3,IF(A7=A8,(5+4)/2)),5))</f>
        <v>5</v>
      </c>
      <c r="C7" s="58" t="s">
        <v>286</v>
      </c>
      <c r="D7" s="58">
        <v>59.31</v>
      </c>
      <c r="E7" s="65" t="str">
        <f>IF(C7&lt;&gt; "",VLOOKUP($C7,'Event Inputs'!$D$4:'Event Inputs'!$H$899,2,FALSE),"")</f>
        <v xml:space="preserve">OLIVIA PENNA </v>
      </c>
      <c r="F7" s="71" t="str">
        <f>IF(C7&lt;&gt; "",VLOOKUP($C7,'Event Inputs'!$D$4:'Event Inputs'!$H$899,5,FALSE),"")</f>
        <v>18-19</v>
      </c>
      <c r="G7" s="65" t="str">
        <f>IF(C7&lt;&gt; "",VLOOKUP($C7,'Event Inputs'!$D$4:'Event Inputs'!$H$899,4,FALSE),"")</f>
        <v>HB</v>
      </c>
      <c r="H7" s="122">
        <f>IF(K7="",4,IF(K7=K6,H6,4))</f>
        <v>4</v>
      </c>
      <c r="I7" s="123">
        <f>IF(H7=H6,I6,IF(H7=H8,IF( H7=H9,(5+4+3)/3,IF(H7=H8,(5+4)/2)),5))</f>
        <v>5</v>
      </c>
      <c r="L7" s="65" t="str">
        <f>IF(J7&lt;&gt; "",VLOOKUP($J7,'Event Inputs'!$D$4:'Event Inputs'!$H$899,2,FALSE),"")</f>
        <v/>
      </c>
      <c r="M7" s="71" t="str">
        <f>IF(K7&lt;&gt; "",VLOOKUP($J7,'Event Inputs'!$D$4:'Event Inputs'!$H$899,5,FALSE),"")</f>
        <v/>
      </c>
      <c r="N7" s="65" t="str">
        <f>IF(J7&lt;&gt;"",VLOOKUP($J7,'Event Inputs'!$D$4:'Event Inputs'!$H$899,4,FALSE),"")</f>
        <v/>
      </c>
      <c r="O7" s="88" t="str">
        <f>'Event Inputs'!A7</f>
        <v>HB</v>
      </c>
      <c r="P7" s="89">
        <f t="shared" si="0"/>
        <v>5</v>
      </c>
      <c r="Q7" s="90">
        <f t="shared" si="1"/>
        <v>5</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71" t="s">
        <v>399</v>
      </c>
      <c r="D8" s="71" t="s">
        <v>621</v>
      </c>
      <c r="E8" s="65" t="str">
        <f>IF(C8&lt;&gt; "",VLOOKUP($C8,'Event Inputs'!$D$4:'Event Inputs'!$H$899,2,FALSE),"")</f>
        <v>Olivia Cooke</v>
      </c>
      <c r="F8" s="71" t="str">
        <f>IF(C8&lt;&gt; "",VLOOKUP($C8,'Event Inputs'!$D$4:'Event Inputs'!$H$899,5,FALSE),"")</f>
        <v>18-19</v>
      </c>
      <c r="G8" s="65" t="str">
        <f>IF(C8&lt;&gt; "",VLOOKUP($C8,'Event Inputs'!$D$4:'Event Inputs'!$H$899,4,FALSE),"")</f>
        <v>NQ</v>
      </c>
      <c r="H8" s="122">
        <f>IF(K8="",5,IF(K8=K7,H7,5))</f>
        <v>5</v>
      </c>
      <c r="I8" s="123">
        <f>IF(H8=H7,I7,IF(H8=H9,IF( H8=H10,(4+3+2)/3,IF(H8=H9,(4+3)/2)),4))</f>
        <v>4</v>
      </c>
      <c r="J8" s="58"/>
      <c r="K8" s="58"/>
      <c r="L8" s="65" t="str">
        <f>IF(J8&lt;&gt; "",VLOOKUP($J8,'Event Inputs'!$D$4:'Event Inputs'!$H$899,2,FALSE),"")</f>
        <v/>
      </c>
      <c r="M8" s="71" t="str">
        <f>IF(K8&lt;&gt;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t="s">
        <v>110</v>
      </c>
      <c r="D9" s="59" t="s">
        <v>620</v>
      </c>
      <c r="E9" s="65" t="str">
        <f>IF(C9&lt;&gt; "",VLOOKUP($C9,'Event Inputs'!$D$4:'Event Inputs'!$H$899,2,FALSE),"")</f>
        <v>Fern Paton</v>
      </c>
      <c r="F9" s="71" t="str">
        <f>IF(C9&lt;&gt; "",VLOOKUP($C9,'Event Inputs'!$D$4:'Event Inputs'!$H$899,5,FALSE),"")</f>
        <v>18-19</v>
      </c>
      <c r="G9" s="65" t="str">
        <f>IF(C9&lt;&gt; "",VLOOKUP($C9,'Event Inputs'!$D$4:'Event Inputs'!$H$899,4,FALSE),"")</f>
        <v>BU</v>
      </c>
      <c r="H9" s="122">
        <f>IF(K9="",6,IF(K9=K8,H8,6))</f>
        <v>6</v>
      </c>
      <c r="I9" s="123">
        <f>IF(H9=H8,I8,IF(H9=H10,IF( H9=H11,(3+2+1)/3,IF(H9=H10,(3+2)/2)),3))</f>
        <v>3</v>
      </c>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16</v>
      </c>
      <c r="Q9" s="90">
        <f t="shared" si="1"/>
        <v>6</v>
      </c>
      <c r="R9" s="90">
        <f t="shared" si="2"/>
        <v>10</v>
      </c>
      <c r="S9" s="91">
        <f t="shared" si="3"/>
        <v>0</v>
      </c>
      <c r="T9" s="91">
        <f t="shared" si="4"/>
        <v>0</v>
      </c>
      <c r="U9" s="91">
        <f t="shared" si="5"/>
        <v>1</v>
      </c>
      <c r="V9" s="91">
        <f t="shared" si="6"/>
        <v>1</v>
      </c>
      <c r="W9" s="91">
        <f t="shared" si="7"/>
        <v>0</v>
      </c>
      <c r="X9" s="91">
        <f t="shared" si="8"/>
        <v>0</v>
      </c>
    </row>
    <row r="10" spans="1:24">
      <c r="A10" s="122">
        <f>IF(D10="",7,IF(D10=D9,A9,7))</f>
        <v>7</v>
      </c>
      <c r="B10" s="123">
        <f>IF(A10=A9,B9,IF(A10=A11,IF( A10=A12,(2+1+0)/3,IF(A10=A11,(2+1)/2)),2))</f>
        <v>2</v>
      </c>
      <c r="C10" s="58"/>
      <c r="D10" s="59"/>
      <c r="E10" s="65" t="str">
        <f>IF(C10&lt;&gt; "",VLOOKUP($C10,'Event Inputs'!$D$4:'Event Inputs'!$H$899,2,FALSE),"")</f>
        <v/>
      </c>
      <c r="F10" s="71" t="str">
        <f>IF(C10&lt;&gt; "",VLOOKUP($C10,'Event Inputs'!$D$4:'Event Inputs'!$H$899,5,FALSE),"")</f>
        <v/>
      </c>
      <c r="G10" s="65" t="str">
        <f>IF(C10&lt;&gt; "",VLOOKUP($C10,'Event Inputs'!$D$4:'Event Inputs'!$H$899,4,FALSE),"")</f>
        <v/>
      </c>
      <c r="H10" s="122">
        <f>IF(K10="",7,IF(K10=K9,H9,7))</f>
        <v>7</v>
      </c>
      <c r="I10" s="123">
        <f>IF(H10=H9,I9,IF(H10=H11,IF( H10=H12,(2+1+0)/3,IF(H10=H11,(2+1)/2)),2))</f>
        <v>2</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4</v>
      </c>
      <c r="Q10" s="90">
        <f t="shared" si="1"/>
        <v>4</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c r="D11" s="59"/>
      <c r="E11" s="149" t="str">
        <f>IF(C11&lt;&gt; "",VLOOKUP($C11,'Event Inputs'!$D$4:'Event Inputs'!$H$899,2,FALSE),"")</f>
        <v/>
      </c>
      <c r="F11" s="71" t="str">
        <f>IF(C11&lt;&gt; "",VLOOKUP($C11,'Event Inputs'!$D$4:'Event Inputs'!$H$899,5,FALSE),"")</f>
        <v/>
      </c>
      <c r="G11" s="65" t="str">
        <f>IF(C11&lt;&gt; "",VLOOKUP($C11,'Event Inputs'!$D$4:'Event Inputs'!$H$899,4,FALSE),"")</f>
        <v/>
      </c>
      <c r="H11" s="122">
        <f>IF(K11="",8,IF(K11=K10,H10,8))</f>
        <v>8</v>
      </c>
      <c r="I11" s="123">
        <f>IF(H11=H10,I10,IF(H11=H12,IF( H11=H13,(1+0+0)/3,IF(H11=H12,(1+0)/2)),1))</f>
        <v>1</v>
      </c>
      <c r="K11" s="14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c r="B12" s="123">
        <f>IF(A12=A11,B11,IF(A12=A13,IF( A12=A14,(0+0+0)/3,IF(A12=A13,(0+0)/2)),""))</f>
        <v>0</v>
      </c>
      <c r="C12" s="58" t="s">
        <v>376</v>
      </c>
      <c r="D12" s="58" t="s">
        <v>574</v>
      </c>
      <c r="E12" s="65" t="str">
        <f>IF(C12&lt;&gt; "",VLOOKUP($C12,'Event Inputs'!$D$4:'Event Inputs'!$H$899,2,FALSE),"")</f>
        <v xml:space="preserve">Jasmine Edwards </v>
      </c>
      <c r="F12" s="71" t="str">
        <f>IF(C12&lt;&gt; "",VLOOKUP($C12,'Event Inputs'!$D$4:'Event Inputs'!$H$899,5,FALSE),"")</f>
        <v>18-19</v>
      </c>
      <c r="G12" s="65" t="str">
        <f>IF(C12&lt;&gt; "",VLOOKUP($C12,'Event Inputs'!$D$4:'Event Inputs'!$H$899,4,FALSE),"")</f>
        <v>SI</v>
      </c>
      <c r="H12" s="122"/>
      <c r="I12" s="123">
        <f>IF(H12=H11,I11,IF(H12=H13,IF( H12=H14,(0+0+0)/3,IF(H12=H13,(0+0)/2)),""))</f>
        <v>0</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c r="B13" s="123">
        <f>IF(A13=A12,B12,IF(A13=A14,IF( A13=A15,(0+0+0)/3,IF(A13=A14,(0+0)/2)),""))</f>
        <v>0</v>
      </c>
      <c r="C13" s="58" t="s">
        <v>114</v>
      </c>
      <c r="D13" s="58" t="s">
        <v>574</v>
      </c>
      <c r="E13" s="65" t="str">
        <f>IF(C13&lt;&gt; "",VLOOKUP($C13,'Event Inputs'!$D$4:'Event Inputs'!$H$899,2,FALSE),"")</f>
        <v>Isabelle Leigh</v>
      </c>
      <c r="F13" s="71" t="str">
        <f>IF(C13&lt;&gt; "",VLOOKUP($C13,'Event Inputs'!$D$4:'Event Inputs'!$H$899,5,FALSE),"")</f>
        <v>18-19</v>
      </c>
      <c r="G13" s="65" t="str">
        <f>IF(C13&lt;&gt; "",VLOOKUP($C13,'Event Inputs'!$D$4:'Event Inputs'!$H$899,4,FALSE),"")</f>
        <v>PT</v>
      </c>
      <c r="H13" s="122"/>
      <c r="I13" s="123">
        <f>IF(H13=H12,I12,IF(H13=H14,IF( H13=H15,(0+0+0)/3,IF(H13=H14,(0+0)/2)),""))</f>
        <v>0</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c r="B14" s="123"/>
      <c r="C14" s="58"/>
      <c r="D14" s="59"/>
      <c r="E14" s="65" t="str">
        <f>IF(C14&lt;&gt; "",VLOOKUP($C14,'Event Inputs'!$D$4:'Event Inputs'!$H$899,2,FALSE),"")</f>
        <v/>
      </c>
      <c r="F14" s="71" t="str">
        <f>IF(C14&lt;&gt; "",VLOOKUP($C14,'Event Inputs'!$D$4:'Event Inputs'!$H$899,5,FALSE),"")</f>
        <v/>
      </c>
      <c r="G14" s="65" t="str">
        <f>IF(C14&lt;&gt; "",VLOOKUP($C14,'Event Inputs'!$D$4:'Event Inputs'!$H$899,4,FALSE),"")</f>
        <v/>
      </c>
      <c r="H14" s="122"/>
      <c r="I14" s="123"/>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c r="B15" s="123"/>
      <c r="C15" s="58"/>
      <c r="D15" s="59"/>
      <c r="E15" s="65" t="str">
        <f>IF(C15&lt;&gt; "",VLOOKUP($C15,'Event Inputs'!$D$4:'Event Inputs'!$H$899,2,FALSE),"")</f>
        <v/>
      </c>
      <c r="F15" s="71" t="str">
        <f>IF(C15&lt;&gt; "",VLOOKUP($C15,'Event Inputs'!$D$4:'Event Inputs'!$H$899,5,FALSE),"")</f>
        <v/>
      </c>
      <c r="G15" s="65" t="str">
        <f>IF(C15&lt;&gt; "",VLOOKUP($C15,'Event Inputs'!$D$4:'Event Inputs'!$H$899,4,FALSE),"")</f>
        <v/>
      </c>
      <c r="H15" s="122"/>
      <c r="I15" s="123"/>
      <c r="J15" s="58"/>
      <c r="K15" s="59"/>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c r="B16" s="123"/>
      <c r="C16" s="58"/>
      <c r="D16" s="58"/>
      <c r="E16" s="65" t="str">
        <f>IF(C16&lt;&gt; "",VLOOKUP($C16,'Event Inputs'!$D$4:'Event Inputs'!$H$899,2,FALSE),"")</f>
        <v/>
      </c>
      <c r="F16" s="71" t="str">
        <f>IF(C16&lt;&gt; "",VLOOKUP($C16,'Event Inputs'!$D$4:'Event Inputs'!$H$899,5,FALSE),"")</f>
        <v/>
      </c>
      <c r="G16" s="65" t="str">
        <f>IF(C16&lt;&gt; "",VLOOKUP($C16,'Event Inputs'!$D$4:'Event Inputs'!$H$899,4,FALSE),"")</f>
        <v/>
      </c>
      <c r="H16" s="122"/>
      <c r="I16" s="123"/>
      <c r="J16" s="58"/>
      <c r="K16" s="59"/>
      <c r="L16" s="65" t="str">
        <f>IF(J16&lt;&gt; "",VLOOKUP($J16,'Event Inputs'!$D$4:'Event Inputs'!$H$899,2,FALSE),"")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c r="I17" s="123"/>
      <c r="L17" s="65" t="str">
        <f>IF(J17&lt;&gt; "",VLOOKUP($J17,'Event Inputs'!$D$4:'Event Inputs'!$H$899,2,FALSE),"")</f>
        <v/>
      </c>
      <c r="M17" s="71" t="str">
        <f>IF(K17&lt;&gt;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c r="B18" s="123"/>
      <c r="E18" s="65" t="str">
        <f>IF(C18&lt;&gt; "",VLOOKUP($C18,'Event Inputs'!$D$4:'Event Inputs'!$H$899,2,FALSE),"")</f>
        <v/>
      </c>
      <c r="F18" s="71" t="str">
        <f>IF(C18&lt;&gt; "",VLOOKUP($C18,'Event Inputs'!$D$4:'Event Inputs'!$H$899,5,FALSE),"")</f>
        <v/>
      </c>
      <c r="G18" s="65" t="str">
        <f>IF(C18&lt;&gt; "",VLOOKUP($C18,'Event Inputs'!$D$4:'Event Inputs'!$H$899,4,FALSE),"")</f>
        <v/>
      </c>
      <c r="H18" s="122"/>
      <c r="I18" s="123"/>
      <c r="J18" s="58"/>
      <c r="K18" s="59"/>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c r="B19" s="123"/>
      <c r="C19" s="58"/>
      <c r="D19" s="58"/>
      <c r="E19" s="65" t="str">
        <f>IF(C19&lt;&gt; "",VLOOKUP($C19,'Event Inputs'!$D$4:'Event Inputs'!$H$899,2,FALSE),"")</f>
        <v/>
      </c>
      <c r="F19" s="71" t="str">
        <f>IF(C19&lt;&gt; "",VLOOKUP($C19,'Event Inputs'!$D$4:'Event Inputs'!$H$899,5,FALSE),"")</f>
        <v/>
      </c>
      <c r="G19" s="65" t="str">
        <f>IF(C19&lt;&gt; "",VLOOKUP($C19,'Event Inputs'!$D$4:'Event Inputs'!$H$899,4,FALSE),"")</f>
        <v/>
      </c>
      <c r="H19" s="122"/>
      <c r="I19" s="123"/>
      <c r="L19" s="65" t="str">
        <f>IF(J19&lt;&gt; "",VLOOKUP($J19,'Event Inputs'!$D$4:'Event Inputs'!$H$899,2,FALSE),"")</f>
        <v/>
      </c>
      <c r="M19" s="71" t="str">
        <f>IF(K19&lt;&gt;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c r="B20" s="123"/>
      <c r="C20" s="58"/>
      <c r="D20" s="59"/>
      <c r="E20" s="65" t="str">
        <f>IF(C20&lt;&gt; "",VLOOKUP($C20,'Event Inputs'!$D$4:'Event Inputs'!$H$899,2,FALSE),"")</f>
        <v/>
      </c>
      <c r="F20" s="71" t="str">
        <f>IF(C20&lt;&gt; "",VLOOKUP($C20,'Event Inputs'!$D$4:'Event Inputs'!$H$899,5,FALSE),"")</f>
        <v/>
      </c>
      <c r="G20" s="65" t="str">
        <f>IF(C20&lt;&gt; "",VLOOKUP($C20,'Event Inputs'!$D$4:'Event Inputs'!$H$899,4,FALSE),"")</f>
        <v/>
      </c>
      <c r="H20" s="122"/>
      <c r="I20" s="123"/>
      <c r="L20" s="65" t="str">
        <f>IF(J20&lt;&gt; "",VLOOKUP($J20,'Event Inputs'!$D$4:'Event Inputs'!$H$899,2,FALSE),"")</f>
        <v/>
      </c>
      <c r="M20" s="71" t="str">
        <f>IF(K20&lt;&gt;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c r="B21" s="123"/>
      <c r="C21" s="58"/>
      <c r="D21" s="59"/>
      <c r="E21" s="65" t="str">
        <f>IF(C21&lt;&gt; "",VLOOKUP($C21,'Event Inputs'!$D$4:'Event Inputs'!$H$899,2,FALSE),"")</f>
        <v/>
      </c>
      <c r="F21" s="71" t="str">
        <f>IF(C21&lt;&gt; "",VLOOKUP($C21,'Event Inputs'!$D$4:'Event Inputs'!$H$899,5,FALSE),"")</f>
        <v/>
      </c>
      <c r="G21" s="65" t="str">
        <f>IF(C21&lt;&gt; "",VLOOKUP($C21,'Event Inputs'!$D$4:'Event Inputs'!$H$899,4,FALSE),"")</f>
        <v/>
      </c>
      <c r="H21" s="122"/>
      <c r="I21" s="123"/>
      <c r="J21" s="58"/>
      <c r="K21" s="59"/>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c r="B22" s="99"/>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8"/>
      <c r="L22" s="65" t="str">
        <f>IF(J22&lt;&gt; "",VLOOKUP($J22,'Event Inputs'!$D$4:'Event Inputs'!$H$899,2,FALSE),"")</f>
        <v/>
      </c>
      <c r="M22" s="71" t="str">
        <f>IF(K22&lt;&gt;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c r="B23" s="58"/>
      <c r="C23" s="58"/>
      <c r="D23" s="59"/>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9"/>
      <c r="E24" s="65" t="str">
        <f>IF(C24&lt;&gt; "",VLOOKUP($C24,'Event Inputs'!$D$4:'Event Inputs'!$H$899,2,FALSE),"")</f>
        <v/>
      </c>
      <c r="F24" s="71" t="str">
        <f>IF(C24&lt;&gt; "",VLOOKUP($C24,'Event Inputs'!$D$4:'Event Inputs'!$H$899,5,FALSE),"")</f>
        <v/>
      </c>
      <c r="G24" s="65" t="str">
        <f>IF(C24&lt;&gt; "",VLOOKUP($C24,'Event Inputs'!$D$4:'Event Inputs'!$H$899,4,FALSE),"")</f>
        <v/>
      </c>
      <c r="H24" s="57"/>
      <c r="I24" s="58"/>
      <c r="L24" s="65" t="str">
        <f>IF(J24&lt;&gt; "",VLOOKUP($J24,'Event Inputs'!$D$4:'Event Inputs'!$H$899,2,FALSE),"")</f>
        <v/>
      </c>
      <c r="M24" s="71" t="str">
        <f>IF(K24&lt;&gt;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9"/>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D27" s="14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E28" s="65" t="str">
        <f>IF(C28&lt;&gt; "",VLOOKUP($C28,'Event Inputs'!$D$4:'Event Inputs'!$H$899,2,FALSE),"")</f>
        <v/>
      </c>
      <c r="F28" s="71">
        <v>9</v>
      </c>
      <c r="G28" s="65" t="str">
        <f>IF(C28&lt;&gt; "",VLOOKUP($C28,'Event Inputs'!$D$4:'Event Inputs'!$H$899,4,FALSE),"")</f>
        <v/>
      </c>
      <c r="H28" s="57"/>
      <c r="I28" s="58"/>
      <c r="K28" s="148"/>
      <c r="L28" s="65" t="str">
        <f>IF(J28&lt;&gt; "",VLOOKUP($J28,'Event Inputs'!$D$4:'Event Inputs'!$H$899,2,FALSE),"")</f>
        <v/>
      </c>
      <c r="M28" s="71" t="str">
        <f>IF(K28&lt;&gt;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9"/>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L31" s="65" t="str">
        <f>IF(J31&lt;&gt; "",VLOOKUP($J31,'Event Inputs'!$D$4:'Event Inputs'!$H$899,2,FALSE),"")</f>
        <v/>
      </c>
      <c r="M31" s="71" t="str">
        <f>IF(K31&lt;&gt;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K32" s="14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9"/>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K34" s="14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L35" s="65" t="str">
        <f>IF(J35&lt;&gt; "",VLOOKUP($J35,'Event Inputs'!$D$4:'Event Inputs'!$H$899,2,FALSE),"")</f>
        <v/>
      </c>
      <c r="M35" s="71" t="str">
        <f>IF(K35&lt;&gt;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9"/>
      <c r="E36" s="65" t="str">
        <f>IF(C36&lt;&gt; "",VLOOKUP($C36,'Event Inputs'!$D$4:'Event Inputs'!$H$899,2,FALSE),"")</f>
        <v/>
      </c>
      <c r="F36" s="71" t="str">
        <f>IF(C36&lt;&gt; "",VLOOKUP($C36,'Event Inputs'!$D$4:'Event Inputs'!$H$899,5,FALSE),"")</f>
        <v/>
      </c>
      <c r="G36" s="65" t="str">
        <f>IF(C36&lt;&gt; "",VLOOKUP($C36,'Event Inputs'!$D$4:'Event Inputs'!$H$899,4,FALSE),"")</f>
        <v/>
      </c>
      <c r="H36" s="57"/>
      <c r="I36" s="58"/>
      <c r="L36" s="65" t="str">
        <f>IF(J36&lt;&gt; "",VLOOKUP($J36,'Event Inputs'!$D$4:'Event Inputs'!$H$899,2,FALSE),"")</f>
        <v/>
      </c>
      <c r="M36" s="71" t="str">
        <f>IF(K36&lt;&gt;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D37" s="14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D38" s="14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9"/>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9"/>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C45" s="58"/>
      <c r="D45" s="59"/>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IF(J45&lt;&gt; "",VLOOKUP($J45,'Event Inputs'!$D$4:'Event Inputs'!$H$899,5,FALSE),"")</f>
        <v/>
      </c>
      <c r="N45" s="65" t="str">
        <f>IF(J45&lt;&gt;"",VLOOKUP($J45,'Event Inputs'!$D$4:'Event Inputs'!$H$899,4,FALSE),"")</f>
        <v/>
      </c>
      <c r="P45" s="66"/>
    </row>
    <row r="46" spans="1:24">
      <c r="C46" s="58"/>
      <c r="D46" s="58"/>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C47" s="58"/>
      <c r="D47" s="58"/>
      <c r="E47" s="65" t="str">
        <f>IF(C47&lt;&gt; "",VLOOKUP($C47,'Event Inputs'!$D$4:'Event Inputs'!$H$899,2,FALSE),"")</f>
        <v/>
      </c>
      <c r="F47" s="71" t="str">
        <f>IF(D47&lt;&gt; "",VLOOKUP($C47,'Event Inputs'!$D$4:'Event Inputs'!$H$899,5,FALSE),"")</f>
        <v/>
      </c>
      <c r="G47" s="65" t="str">
        <f>IF(C47&lt;&gt; "",VLOOKUP($C47,'Event Inputs'!$D$4:'Event Inputs'!$H$899,4,FALSE),"")</f>
        <v/>
      </c>
      <c r="J47" s="58"/>
      <c r="K47" s="58"/>
      <c r="L47" s="65" t="str">
        <f>IF(J47&lt;&gt; "",VLOOKUP($J47,'Event Inputs'!$D$4:'Event Inputs'!$H$899,2,FALSE),"")</f>
        <v/>
      </c>
      <c r="M47" s="71">
        <v>9</v>
      </c>
      <c r="N47" s="65" t="str">
        <f>IF(J47&lt;&gt;"",VLOOKUP($J47,'Event Inputs'!$D$4:'Event Inputs'!$H$899,4,FALSE),"")</f>
        <v/>
      </c>
      <c r="P47" s="66"/>
    </row>
    <row r="48" spans="1:24">
      <c r="C48" s="58"/>
      <c r="D48" s="58"/>
      <c r="E48" s="65" t="str">
        <f>IF(C48&lt;&gt; "",VLOOKUP($C48,'Event Inputs'!$D$4:'Event Inputs'!$H$899,2,FALSE),"")</f>
        <v/>
      </c>
      <c r="F48" s="71" t="str">
        <f>IF(D48&lt;&gt; "",VLOOKUP($C48,'Event Inputs'!$D$4:'Event Inputs'!$H$899,5,FALSE),"")</f>
        <v/>
      </c>
      <c r="G48" s="65" t="str">
        <f>IF(C48&lt;&gt; "",VLOOKUP($C48,'Event Inputs'!$D$4:'Event Inputs'!$H$899,4,FALSE),"")</f>
        <v/>
      </c>
      <c r="J48" s="58"/>
      <c r="K48" s="59"/>
      <c r="L48" s="65" t="str">
        <f>IF(J48&lt;&gt; "",VLOOKUP($J48,'Event Inputs'!$D$4:'Event Inputs'!$H$899,2,FALSE),"")</f>
        <v/>
      </c>
      <c r="M48" s="71" t="str">
        <f>IF(J48&lt;&gt; "",VLOOKUP($J48,'Event Inputs'!$D$4:'Event Inputs'!$H$899,5,FALSE),"")</f>
        <v/>
      </c>
      <c r="N48" s="65" t="str">
        <f>IF(J48&lt;&gt;"",VLOOKUP($J48,'Event Inputs'!$D$4:'Event Inputs'!$H$899,4,FALSE),"")</f>
        <v/>
      </c>
      <c r="P48" s="66"/>
    </row>
    <row r="49" spans="3:16">
      <c r="C49" s="58"/>
      <c r="D49" s="58"/>
      <c r="E49" s="65" t="str">
        <f>IF(C49&lt;&gt; "",VLOOKUP($C49,'Event Inputs'!$D$4:'Event Inputs'!$H$899,2,FALSE),"")</f>
        <v/>
      </c>
      <c r="F49" s="71" t="str">
        <f>IF(D49&lt;&gt; "",VLOOKUP($C49,'Event Inputs'!$D$4:'Event Inputs'!$H$899,5,FALSE),"")</f>
        <v/>
      </c>
      <c r="G49" s="65" t="str">
        <f>IF(C49&lt;&gt; "",VLOOKUP($C49,'Event Inputs'!$D$4:'Event Inputs'!$H$899,4,FALSE),"")</f>
        <v/>
      </c>
      <c r="J49" s="58"/>
      <c r="K49" s="58"/>
      <c r="L49" s="65" t="str">
        <f>IF(J49&lt;&gt; "",VLOOKUP($J49,'Event Inputs'!$D$4:'Event Inputs'!$H$899,2,FALSE),"")</f>
        <v/>
      </c>
      <c r="M49" s="71" t="str">
        <f>IF(J49&lt;&gt; "",VLOOKUP($J49,'Event Inputs'!$D$4:'Event Inputs'!$H$899,5,FALSE),"")</f>
        <v/>
      </c>
      <c r="N49" s="65" t="str">
        <f>IF(J49&lt;&gt;"",VLOOKUP($J49,'Event Inputs'!$D$4:'Event Inputs'!$H$899,4,FALSE),"")</f>
        <v/>
      </c>
      <c r="P49" s="66"/>
    </row>
    <row r="50" spans="3:16">
      <c r="C50" s="58"/>
      <c r="D50" s="58"/>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3:16">
      <c r="C51" s="58"/>
      <c r="D51" s="58"/>
      <c r="E51" s="65" t="str">
        <f>IF(C51&lt;&gt; "",VLOOKUP($C51,'Event Inputs'!$D$4:'Event Inputs'!$H$899,2,FALSE),"")</f>
        <v/>
      </c>
      <c r="F51" s="71" t="str">
        <f>IF(D51&lt;&gt; "",VLOOKUP($C51,'Event Inputs'!$D$4:'Event Inputs'!$H$899,5,FALSE),"")</f>
        <v/>
      </c>
      <c r="G51" s="65" t="str">
        <f>IF(C51&lt;&gt; "",VLOOKUP($C51,'Event Inputs'!$D$4:'Event Inputs'!$H$899,4,FALSE),"")</f>
        <v/>
      </c>
      <c r="J51" s="58"/>
      <c r="K51" s="58"/>
      <c r="L51" s="65" t="str">
        <f>IF(J51&lt;&gt; "",VLOOKUP($J51,'Event Inputs'!$D$4:'Event Inputs'!$H$899,2,FALSE),"")</f>
        <v/>
      </c>
      <c r="M51" s="71" t="str">
        <f>IF(J51&lt;&gt; "",VLOOKUP($J51,'Event Inputs'!$D$4:'Event Inputs'!$H$899,5,FALSE),"")</f>
        <v/>
      </c>
      <c r="N51" s="65" t="str">
        <f>IF(J51&lt;&gt;"",VLOOKUP($J51,'Event Inputs'!$D$4:'Event Inputs'!$H$899,4,FALSE),"")</f>
        <v/>
      </c>
      <c r="P51" s="66"/>
    </row>
    <row r="52" spans="3:16">
      <c r="C52" s="58"/>
      <c r="D52" s="58"/>
      <c r="E52" s="65" t="str">
        <f>IF(C52&lt;&gt; "",VLOOKUP($C52,'Event Inputs'!$D$4:'Event Inputs'!$H$899,2,FALSE),"")</f>
        <v/>
      </c>
      <c r="F52" s="71" t="str">
        <f>IF(D52&lt;&gt; "",VLOOKUP($C52,'Event Inputs'!$D$4:'Event Inputs'!$H$899,5,FALSE),"")</f>
        <v/>
      </c>
      <c r="G52" s="65" t="str">
        <f>IF(C52&lt;&gt; "",VLOOKUP($C52,'Event Inputs'!$D$4:'Event Inputs'!$H$899,4,FALSE),"")</f>
        <v/>
      </c>
      <c r="J52" s="58"/>
      <c r="K52" s="58"/>
      <c r="L52" s="65" t="str">
        <f>IF(J52&lt;&gt; "",VLOOKUP($J52,'Event Inputs'!$D$4:'Event Inputs'!$H$899,2,FALSE),"")</f>
        <v/>
      </c>
      <c r="M52" s="71" t="str">
        <f>IF(J52&lt;&gt; "",VLOOKUP($J52,'Event Inputs'!$D$4:'Event Inputs'!$H$899,5,FALSE),"")</f>
        <v/>
      </c>
      <c r="N52" s="65" t="str">
        <f>IF(J52&lt;&gt;"",VLOOKUP($J52,'Event Inputs'!$D$4:'Event Inputs'!$H$899,4,FALSE),"")</f>
        <v/>
      </c>
      <c r="P52" s="66"/>
    </row>
    <row r="53" spans="3:16">
      <c r="E53" s="65" t="str">
        <f>IF(C53&lt;&gt; "",VLOOKUP($C53,'Event Inputs'!$D$4:'Event Inputs'!$H$899,2,FALSE),"")</f>
        <v/>
      </c>
      <c r="F53" s="71" t="str">
        <f>IF(D53&lt;&gt; "",VLOOKUP($C53,'Event Inputs'!$D$4:'Event Inputs'!$H$899,5,FALSE),"")</f>
        <v/>
      </c>
      <c r="G53" s="65" t="str">
        <f>IF(C53&lt;&gt; "",VLOOKUP($C53,'Event Inputs'!$D$4:'Event Inputs'!$H$899,4,FALSE),"")</f>
        <v/>
      </c>
      <c r="J53" s="58"/>
      <c r="K53" s="58"/>
      <c r="L53" s="65" t="str">
        <f>IF(J53&lt;&gt; "",VLOOKUP($J53,'Event Inputs'!$D$4:'Event Inputs'!$H$899,2,FALSE),"")</f>
        <v/>
      </c>
      <c r="M53" s="71" t="str">
        <f>IF(J53&lt;&gt; "",VLOOKUP($J53,'Event Inputs'!$D$4:'Event Inputs'!$H$899,5,FALSE),"")</f>
        <v/>
      </c>
      <c r="N53" s="65" t="str">
        <f>IF(J53&lt;&gt;"",VLOOKUP($J53,'Event Inputs'!$D$4:'Event Inputs'!$H$899,4,FALSE),"")</f>
        <v/>
      </c>
      <c r="P53" s="66"/>
    </row>
    <row r="54" spans="3:16">
      <c r="C54" s="58"/>
      <c r="D54" s="58"/>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3:16">
      <c r="C55" s="58"/>
      <c r="D55" s="58"/>
      <c r="E55" s="65" t="str">
        <f>IF(C55&lt;&gt; "",VLOOKUP($C55,'Event Inputs'!$D$4:'Event Inputs'!$H$899,2,FALSE),"")</f>
        <v/>
      </c>
      <c r="F55" s="71" t="str">
        <f>IF(D55&lt;&gt; "",VLOOKUP($C55,'Event Inputs'!$D$4:'Event Inputs'!$H$899,5,FALSE),"")</f>
        <v/>
      </c>
      <c r="G55" s="65" t="str">
        <f>IF(C55&lt;&gt; "",VLOOKUP($C55,'Event Inputs'!$D$4:'Event Inputs'!$H$899,4,FALSE),"")</f>
        <v/>
      </c>
      <c r="J55" s="58"/>
      <c r="K55" s="58"/>
      <c r="L55" s="65" t="str">
        <f>IF(J55&lt;&gt; "",VLOOKUP($J55,'Event Inputs'!$D$4:'Event Inputs'!$H$899,2,FALSE),"")</f>
        <v/>
      </c>
      <c r="M55" s="71" t="str">
        <f>IF(J55&lt;&gt; "",VLOOKUP($J55,'Event Inputs'!$D$4:'Event Inputs'!$H$899,5,FALSE),"")</f>
        <v/>
      </c>
      <c r="N55" s="65" t="str">
        <f>IF(J55&lt;&gt;"",VLOOKUP($J55,'Event Inputs'!$D$4:'Event Inputs'!$H$899,4,FALSE),"")</f>
        <v/>
      </c>
      <c r="P55" s="66"/>
    </row>
    <row r="56" spans="3:16">
      <c r="C56" s="58"/>
      <c r="D56" s="58"/>
      <c r="E56" s="65" t="str">
        <f>IF(C56&lt;&gt; "",VLOOKUP($C56,'Event Inputs'!$D$4:'Event Inputs'!$H$899,2,FALSE),"")</f>
        <v/>
      </c>
      <c r="F56" s="71" t="str">
        <f>IF(D56&lt;&gt; "",VLOOKUP($C56,'Event Inputs'!$D$4:'Event Inputs'!$H$899,5,FALSE),"")</f>
        <v/>
      </c>
      <c r="G56" s="65" t="str">
        <f>IF(C56&lt;&gt; "",VLOOKUP($C56,'Event Inputs'!$D$4:'Event Inputs'!$H$899,4,FALSE),"")</f>
        <v/>
      </c>
      <c r="J56" s="58"/>
      <c r="K56" s="58"/>
      <c r="L56" s="65" t="str">
        <f>IF(J56&lt;&gt; "",VLOOKUP($J56,'Event Inputs'!$D$4:'Event Inputs'!$H$899,2,FALSE),"")</f>
        <v/>
      </c>
      <c r="M56" s="71" t="str">
        <f>IF(K56&lt;&gt; "",VLOOKUP($J56,'Event Inputs'!$D$4:'Event Inputs'!$H$899,5,FALSE),"")</f>
        <v/>
      </c>
      <c r="N56" s="65" t="str">
        <f>IF(J56&lt;&gt;"",VLOOKUP($J56,'Event Inputs'!$D$4:'Event Inputs'!$H$899,4,FALSE),"")</f>
        <v/>
      </c>
    </row>
    <row r="57" spans="3:16">
      <c r="E57" s="65" t="str">
        <f>IF(C57&lt;&gt; "",VLOOKUP($C57,'Event Inputs'!$D$4:'Event Inputs'!$H$899,2,FALSE),"")</f>
        <v/>
      </c>
      <c r="F57" s="71" t="str">
        <f>IF(D57&lt;&gt; "",VLOOKUP($C57,'Event Inputs'!$D$4:'Event Inputs'!$H$899,5,FALSE),"")</f>
        <v/>
      </c>
      <c r="G57" s="65" t="str">
        <f>IF(C57&lt;&gt; "",VLOOKUP($C57,'Event Inputs'!$D$4:'Event Inputs'!$H$899,4,FALSE),"")</f>
        <v/>
      </c>
      <c r="K57" s="148"/>
      <c r="L57" s="65" t="str">
        <f>IF(J57&lt;&gt; "",VLOOKUP($J57,'Event Inputs'!$D$4:'Event Inputs'!$H$899,2,FALSE),"")</f>
        <v/>
      </c>
      <c r="M57" s="71" t="str">
        <f>IF(J57&lt;&gt; "",VLOOKUP($J57,'Event Inputs'!$D$4:'Event Inputs'!$H$899,5,FALSE),"")</f>
        <v/>
      </c>
      <c r="N57" s="65" t="str">
        <f>IF(J57&lt;&gt;"",VLOOKUP($J57,'Event Inputs'!$D$4:'Event Inputs'!$H$899,4,FALSE),"")</f>
        <v/>
      </c>
    </row>
    <row r="58" spans="3: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3:16">
      <c r="E59" s="65" t="str">
        <f>IF(C59&lt;&gt; "",VLOOKUP($C59,'Event Inputs'!$D$4:'Event Inputs'!$H$899,2,FALSE),"")</f>
        <v/>
      </c>
      <c r="F59" s="71" t="str">
        <f>IF(D59&lt;&gt; "",VLOOKUP($C59,'Event Inputs'!$D$4:'Event Inputs'!$H$899,5,FALSE),"")</f>
        <v/>
      </c>
      <c r="G59" s="65" t="str">
        <f>IF(C59&lt;&gt; "",VLOOKUP($C59,'Event Inputs'!$D$4:'Event Inputs'!$H$899,4,FALSE),"")</f>
        <v/>
      </c>
      <c r="J59" s="58"/>
      <c r="K59" s="58"/>
      <c r="L59" s="65" t="str">
        <f>IF(J59&lt;&gt; "",VLOOKUP($J59,'Event Inputs'!$D$4:'Event Inputs'!$H$899,2,FALSE),"")</f>
        <v/>
      </c>
      <c r="M59" s="71" t="str">
        <f>IF(J59&lt;&gt; "",VLOOKUP($J59,'Event Inputs'!$D$4:'Event Inputs'!$H$899,5,FALSE),"")</f>
        <v/>
      </c>
      <c r="N59" s="65" t="str">
        <f>IF(J59&lt;&gt;"",VLOOKUP($J59,'Event Inputs'!$D$4:'Event Inputs'!$H$899,4,FALSE),"")</f>
        <v/>
      </c>
    </row>
    <row r="60" spans="3:16">
      <c r="E60" s="65" t="str">
        <f>IF(C60&lt;&gt; "",VLOOKUP($C60,'Event Inputs'!$D$4:'Event Inputs'!$H$899,2,FALSE),"")</f>
        <v/>
      </c>
      <c r="F60" s="71" t="str">
        <f>IF(D60&lt;&gt; "",VLOOKUP($C60,'Event Inputs'!$D$4:'Event Inputs'!$H$899,5,FALSE),"")</f>
        <v/>
      </c>
      <c r="G60" s="65" t="str">
        <f>IF(C60&lt;&gt; "",VLOOKUP($C60,'Event Inputs'!$D$4:'Event Inputs'!$H$899,4,FALSE),"")</f>
        <v/>
      </c>
      <c r="J60" s="58"/>
      <c r="K60" s="58"/>
      <c r="L60" s="65" t="str">
        <f>IF(J60&lt;&gt; "",VLOOKUP($J60,'Event Inputs'!$D$4:'Event Inputs'!$H$899,2,FALSE),"")</f>
        <v/>
      </c>
      <c r="M60" s="71" t="str">
        <f>IF(K60&lt;&gt; "",VLOOKUP($J60,'Event Inputs'!$D$4:'Event Inputs'!$H$899,5,FALSE),"")</f>
        <v/>
      </c>
      <c r="N60" s="65" t="str">
        <f>IF(J60&lt;&gt;"",VLOOKUP($J60,'Event Inputs'!$D$4:'Event Inputs'!$H$899,4,FALSE),"")</f>
        <v/>
      </c>
    </row>
    <row r="61" spans="3: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3:16">
      <c r="E62" s="65" t="str">
        <f>IF(C62&lt;&gt; "",VLOOKUP($C62,'Event Inputs'!$D$4:'Event Inputs'!$H$899,2,FALSE),"")</f>
        <v/>
      </c>
      <c r="F62" s="71" t="str">
        <f>IF(D62&lt;&gt; "",VLOOKUP($C62,'Event Inputs'!$D$4:'Event Inputs'!$H$899,5,FALSE),"")</f>
        <v/>
      </c>
      <c r="G62" s="65" t="str">
        <f>IF(C62&lt;&gt; "",VLOOKUP($C62,'Event Inputs'!$D$4:'Event Inputs'!$H$899,4,FALSE),"")</f>
        <v/>
      </c>
      <c r="J62" s="58"/>
      <c r="K62" s="58"/>
      <c r="L62" s="65" t="str">
        <f>IF(J62&lt;&gt; "",VLOOKUP($J62,'Event Inputs'!$D$4:'Event Inputs'!$H$899,2,FALSE),"")</f>
        <v/>
      </c>
      <c r="M62" s="71" t="str">
        <f>IF(K62&lt;&gt; "",VLOOKUP($J62,'Event Inputs'!$D$4:'Event Inputs'!$H$899,5,FALSE),"")</f>
        <v/>
      </c>
      <c r="N62" s="65" t="str">
        <f>IF(J62&lt;&gt;"",VLOOKUP($J62,'Event Inputs'!$D$4:'Event Inputs'!$H$899,4,FALSE),"")</f>
        <v/>
      </c>
    </row>
    <row r="63" spans="3:16">
      <c r="E63" s="65" t="str">
        <f>IF(C63&lt;&gt; "",VLOOKUP($C63,'Event Inputs'!$D$4:'Event Inputs'!$H$899,2,FALSE),"")</f>
        <v/>
      </c>
      <c r="F63" s="71" t="str">
        <f>IF(D63&lt;&gt; "",VLOOKUP($C63,'Event Inputs'!$D$4:'Event Inputs'!$H$899,5,FALSE),"")</f>
        <v/>
      </c>
      <c r="G63" s="65" t="str">
        <f>IF(C63&lt;&gt; "",VLOOKUP($C63,'Event Inputs'!$D$4:'Event Inputs'!$H$899,4,FALSE),"")</f>
        <v/>
      </c>
      <c r="J63" s="58"/>
      <c r="K63" s="58"/>
      <c r="L63" s="65" t="str">
        <f>IF(J63&lt;&gt; "",VLOOKUP($J63,'Event Inputs'!$D$4:'Event Inputs'!$H$899,2,FALSE),"")</f>
        <v/>
      </c>
      <c r="M63" s="71" t="str">
        <f>IF(J63&lt;&gt; "",VLOOKUP($J63,'Event Inputs'!$D$4:'Event Inputs'!$H$899,5,FALSE),"")</f>
        <v/>
      </c>
      <c r="N63" s="65" t="str">
        <f>IF(J63&lt;&gt;"",VLOOKUP($J63,'Event Inputs'!$D$4:'Event Inputs'!$H$899,4,FALSE),"")</f>
        <v/>
      </c>
    </row>
    <row r="64" spans="3: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J65" s="58"/>
      <c r="K65" s="58"/>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IF(J66&lt;&gt;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J67" s="58"/>
      <c r="K67" s="59"/>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J68" s="58"/>
      <c r="K68" s="58"/>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C4:G9">
    <sortCondition ref="D4:D9"/>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4" orientation="landscape" r:id="rId1"/>
  <headerFooter alignWithMargins="0"/>
  <rowBreaks count="1" manualBreakCount="1">
    <brk id="3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X99"/>
  <sheetViews>
    <sheetView topLeftCell="A4" zoomScaleNormal="100" workbookViewId="0">
      <selection activeCell="F9" sqref="F9"/>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1.5429687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217</v>
      </c>
      <c r="B1" s="189"/>
      <c r="C1" s="189"/>
      <c r="D1" s="189"/>
      <c r="E1" s="189"/>
      <c r="F1" s="189"/>
      <c r="G1" s="189"/>
      <c r="H1" s="190" t="s">
        <v>218</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t="s">
        <v>195</v>
      </c>
      <c r="D4" s="58">
        <v>52.06</v>
      </c>
      <c r="E4" s="65" t="str">
        <f>IF(C4&lt;&gt; "",VLOOKUP($C4,'Event Inputs'!$D$4:'Event Inputs'!$H$899,2,FALSE),"")</f>
        <v xml:space="preserve">Edie price </v>
      </c>
      <c r="G4" s="65" t="str">
        <f>IF(C4&lt;&gt; "",VLOOKUP($C4,'Event Inputs'!$D$4:'Event Inputs'!$H$899,4,FALSE),"")</f>
        <v>SI</v>
      </c>
      <c r="H4" s="122">
        <f>IF(K4="",1,IF(K4=K3,H3,1))</f>
        <v>1</v>
      </c>
      <c r="I4" s="123">
        <f>IF(H4=H3,I3,IF(H4=H5,IF( H4=H6,(10+8+6)/3,IF(H4=H5,(10+8)/2)),10))</f>
        <v>10</v>
      </c>
      <c r="J4" s="58" t="s">
        <v>276</v>
      </c>
      <c r="K4" s="59">
        <v>57.25</v>
      </c>
      <c r="L4" s="65" t="str">
        <f>IF(J4&lt;&gt; "",VLOOKUP($J4,'Event Inputs'!$D$4:'Event Inputs'!$H$899,2,FALSE),"")</f>
        <v>Archie Jacobs</v>
      </c>
      <c r="M4" s="71">
        <f>IF(J4&lt;&gt; "",VLOOKUP($J4,'Event Inputs'!$D$4:'Event Inputs'!$H$899,5,FALSE),"")</f>
        <v>13</v>
      </c>
      <c r="N4" s="65" t="str">
        <f>IF(J4&lt;&gt;"",VLOOKUP($J4,'Event Inputs'!$D$4:'Event Inputs'!$H$899,4,FALSE),"")</f>
        <v>HY</v>
      </c>
      <c r="O4" s="88" t="str">
        <f>'Event Inputs'!A4</f>
        <v>PT</v>
      </c>
      <c r="P4" s="89">
        <f>Q4+R4</f>
        <v>0</v>
      </c>
      <c r="Q4" s="90">
        <f>SUMIF($G$4:$G$21,O4,$B$4:$B$21)</f>
        <v>0</v>
      </c>
      <c r="R4" s="90">
        <f>SUMIF($N$4:$N$21,O4,$I$4:$I$21)</f>
        <v>0</v>
      </c>
      <c r="S4" s="91">
        <f>COUNTIFS($A$4:$A$21,1,$G$4:$G$21,$O4)*$U$1</f>
        <v>0</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t="s">
        <v>255</v>
      </c>
      <c r="D5" s="58">
        <v>56.55</v>
      </c>
      <c r="E5" s="65" t="str">
        <f>IF(C5&lt;&gt; "",VLOOKUP($C5,'Event Inputs'!$D$4:'Event Inputs'!$H$899,2,FALSE),"")</f>
        <v>Poppy Mulready</v>
      </c>
      <c r="F5" s="71">
        <f>IF(C5&lt;&gt; "",VLOOKUP($C5,'Event Inputs'!$D$4:'Event Inputs'!$H$899,5,FALSE),"")</f>
        <v>13</v>
      </c>
      <c r="G5" s="65" t="str">
        <f>IF(C5&lt;&gt; "",VLOOKUP($C5,'Event Inputs'!$D$4:'Event Inputs'!$H$899,4,FALSE),"")</f>
        <v>GY</v>
      </c>
      <c r="H5" s="122">
        <f>IF(K5="",2,IF(K5=K4,H4,2))</f>
        <v>2</v>
      </c>
      <c r="I5" s="123">
        <f>IF(H5=H4,I4,IF(H5=H6,IF( H5=H7,(8+6+5)/3,IF(H5=H6,(8+6)/2)),8))</f>
        <v>8</v>
      </c>
      <c r="J5" s="71" t="s">
        <v>278</v>
      </c>
      <c r="K5" s="71">
        <v>57.72</v>
      </c>
      <c r="L5" s="65" t="str">
        <f>IF(J5&lt;&gt; "",VLOOKUP($J5,'Event Inputs'!$D$4:'Event Inputs'!$H$899,2,FALSE),"")</f>
        <v>Samuel Toy</v>
      </c>
      <c r="M5" s="71">
        <f>IF(J5&lt;&gt; "",VLOOKUP($J5,'Event Inputs'!$D$4:'Event Inputs'!$H$899,5,FALSE),"")</f>
        <v>13</v>
      </c>
      <c r="N5" s="65" t="str">
        <f>IF(J5&lt;&gt;"",VLOOKUP($J5,'Event Inputs'!$D$4:'Event Inputs'!$H$899,4,FALSE),"")</f>
        <v>HY</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t="s">
        <v>521</v>
      </c>
      <c r="D6" s="58">
        <v>58.5</v>
      </c>
      <c r="E6" s="65" t="str">
        <f>IF(C6&lt;&gt; "",VLOOKUP($C6,'Event Inputs'!$D$4:'Event Inputs'!$H$899,2,FALSE),"")</f>
        <v>KATY COOK</v>
      </c>
      <c r="F6" s="71">
        <f>IF(C6&lt;&gt; "",VLOOKUP($C6,'Event Inputs'!$D$4:'Event Inputs'!$H$899,5,FALSE),"")</f>
        <v>0</v>
      </c>
      <c r="G6" s="65" t="str">
        <f>IF(C6&lt;&gt; "",VLOOKUP($C6,'Event Inputs'!$D$4:'Event Inputs'!$H$899,4,FALSE),"")</f>
        <v>SI</v>
      </c>
      <c r="H6" s="122">
        <f>IF(K6="",3,IF(K6=K5,H5,3))</f>
        <v>3</v>
      </c>
      <c r="I6" s="123">
        <f>IF(H6=H5,I5,IF(H6=H7,IF( H6=H8,(6+5+4)/3,IF(H6=H7,(6+5)/2)),6))</f>
        <v>6</v>
      </c>
      <c r="J6" s="71" t="s">
        <v>259</v>
      </c>
      <c r="K6" s="71" t="s">
        <v>638</v>
      </c>
      <c r="L6" s="65" t="str">
        <f>IF(J6&lt;&gt; "",VLOOKUP($J6,'Event Inputs'!$D$4:'Event Inputs'!$H$899,2,FALSE),"")</f>
        <v>Charlie Mitchell</v>
      </c>
      <c r="M6" s="71">
        <f>IF(K6&lt;&gt; "",VLOOKUP($J6,'Event Inputs'!$D$4:'Event Inputs'!$H$899,5,FALSE),"")</f>
        <v>13</v>
      </c>
      <c r="N6" s="65" t="str">
        <f>IF(J6&lt;&gt;"",VLOOKUP($J6,'Event Inputs'!$D$4:'Event Inputs'!$H$899,4,FALSE),"")</f>
        <v>GY</v>
      </c>
      <c r="O6" s="88" t="str">
        <f>'Event Inputs'!A6</f>
        <v>GY</v>
      </c>
      <c r="P6" s="89">
        <f t="shared" si="0"/>
        <v>21</v>
      </c>
      <c r="Q6" s="90">
        <f t="shared" si="1"/>
        <v>8</v>
      </c>
      <c r="R6" s="90">
        <f t="shared" si="2"/>
        <v>13</v>
      </c>
      <c r="S6" s="91">
        <f t="shared" si="3"/>
        <v>0</v>
      </c>
      <c r="T6" s="91">
        <f t="shared" si="4"/>
        <v>1</v>
      </c>
      <c r="U6" s="91">
        <f t="shared" si="5"/>
        <v>0</v>
      </c>
      <c r="V6" s="91">
        <f t="shared" si="6"/>
        <v>0</v>
      </c>
      <c r="W6" s="91">
        <f t="shared" si="7"/>
        <v>0</v>
      </c>
      <c r="X6" s="91">
        <f t="shared" si="8"/>
        <v>1</v>
      </c>
    </row>
    <row r="7" spans="1:24">
      <c r="A7" s="122">
        <f>IF(D7="",4,IF(D7=D6,A6,4))</f>
        <v>4</v>
      </c>
      <c r="B7" s="123">
        <f>IF(A7=A6,B6,IF(A7=A8,IF( A7=A9,(5+4+3)/3,IF(A7=A8,(5+4)/2)),5))</f>
        <v>5</v>
      </c>
      <c r="C7" s="58" t="s">
        <v>92</v>
      </c>
      <c r="D7" s="58">
        <v>58.56</v>
      </c>
      <c r="E7" s="65" t="str">
        <f>IF(C7&lt;&gt; "",VLOOKUP($C7,'Event Inputs'!$D$4:'Event Inputs'!$H$899,2,FALSE),"")</f>
        <v xml:space="preserve">Ali's me Edwards </v>
      </c>
      <c r="G7" s="65" t="str">
        <f>IF(C7&lt;&gt; "",VLOOKUP($C7,'Event Inputs'!$D$4:'Event Inputs'!$H$899,4,FALSE),"")</f>
        <v>SI</v>
      </c>
      <c r="H7" s="122">
        <f>IF(K7="",4,IF(K7=K6,H6,4))</f>
        <v>4</v>
      </c>
      <c r="I7" s="123">
        <f>IF(H7=H6,I6,IF(H7=H8,IF( H7=H9,(5+4+3)/3,IF(H7=H8,(5+4)/2)),5))</f>
        <v>5</v>
      </c>
      <c r="J7" s="58" t="s">
        <v>368</v>
      </c>
      <c r="K7" s="59" t="s">
        <v>643</v>
      </c>
      <c r="L7" s="65" t="str">
        <f>IF(J7&lt;&gt; "",VLOOKUP($J7,'Event Inputs'!$D$4:'Event Inputs'!$H$899,2,FALSE),"")</f>
        <v>Arthur miller</v>
      </c>
      <c r="M7" s="71">
        <f>IF(K7&lt;&gt; "",VLOOKUP($J7,'Event Inputs'!$D$4:'Event Inputs'!$H$899,5,FALSE),"")</f>
        <v>13</v>
      </c>
      <c r="N7" s="65" t="str">
        <f>IF(J7&lt;&gt;"",VLOOKUP($J7,'Event Inputs'!$D$4:'Event Inputs'!$H$899,4,FALSE),"")</f>
        <v>SI</v>
      </c>
      <c r="O7" s="88" t="str">
        <f>'Event Inputs'!A7</f>
        <v>HB</v>
      </c>
      <c r="P7" s="89">
        <f t="shared" si="0"/>
        <v>2</v>
      </c>
      <c r="Q7" s="90">
        <f t="shared" si="1"/>
        <v>2</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t="s">
        <v>628</v>
      </c>
      <c r="D8" s="58">
        <v>59.79</v>
      </c>
      <c r="E8" s="65" t="e">
        <f>IF(C8&lt;&gt; "",VLOOKUP($C8,'Event Inputs'!$D$4:'Event Inputs'!$H$899,2,FALSE),"")</f>
        <v>#N/A</v>
      </c>
      <c r="G8" s="65" t="e">
        <f>IF(C8&lt;&gt; "",VLOOKUP($C8,'Event Inputs'!$D$4:'Event Inputs'!$H$899,4,FALSE),"")</f>
        <v>#N/A</v>
      </c>
      <c r="H8" s="122">
        <f>IF(K8="",5,IF(K8=K7,H7,5))</f>
        <v>5</v>
      </c>
      <c r="I8" s="123">
        <f>IF(H8=H7,I7,IF(H8=H9,IF( H8=H10,(4+3+2)/3,IF(H8=H9,(4+3)/2)),4))</f>
        <v>4</v>
      </c>
      <c r="J8" s="71" t="s">
        <v>258</v>
      </c>
      <c r="K8" s="71" t="s">
        <v>641</v>
      </c>
      <c r="L8" s="65" t="str">
        <f>IF(J8&lt;&gt; "",VLOOKUP($J8,'Event Inputs'!$D$4:'Event Inputs'!$H$899,2,FALSE),"")</f>
        <v>Harry Roche</v>
      </c>
      <c r="M8" s="71">
        <f>IF(K8&lt;&gt; "",VLOOKUP($J8,'Event Inputs'!$D$4:'Event Inputs'!$H$899,5,FALSE),"")</f>
        <v>13</v>
      </c>
      <c r="N8" s="65" t="str">
        <f>IF(J8&lt;&gt;"",VLOOKUP($J8,'Event Inputs'!$D$4:'Event Inputs'!$H$899,4,FALSE),"")</f>
        <v>GY</v>
      </c>
      <c r="O8" s="88" t="str">
        <f>'Event Inputs'!A8</f>
        <v>PZ</v>
      </c>
      <c r="P8" s="89">
        <f t="shared" si="0"/>
        <v>1</v>
      </c>
      <c r="Q8" s="90">
        <f t="shared" si="1"/>
        <v>1</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t="s">
        <v>389</v>
      </c>
      <c r="D9" s="58">
        <v>59.88</v>
      </c>
      <c r="E9" s="65" t="s">
        <v>687</v>
      </c>
      <c r="F9" s="71">
        <f>IF(D9&lt;&gt; "",VLOOKUP($C9,'Event Inputs'!$D$4:'Event Inputs'!$H$899,5,FALSE),"")</f>
        <v>13</v>
      </c>
      <c r="G9" s="65" t="str">
        <f>IF(C9&lt;&gt; "",VLOOKUP($C9,'Event Inputs'!$D$4:'Event Inputs'!$H$899,4,FALSE),"")</f>
        <v>NQ</v>
      </c>
      <c r="H9" s="122">
        <f>IF(K9="",6,IF(K9=K8,H8,6))</f>
        <v>6</v>
      </c>
      <c r="I9" s="123">
        <f>IF(H9=H8,I8,IF(H9=H10,IF( H9=H11,(3+2+1)/3,IF(H9=H10,(3+2)/2)),3))</f>
        <v>3</v>
      </c>
      <c r="J9" s="58" t="s">
        <v>105</v>
      </c>
      <c r="K9" s="59" t="s">
        <v>642</v>
      </c>
      <c r="L9" s="65" t="str">
        <f>IF(J9&lt;&gt; "",VLOOKUP($J9,'Event Inputs'!$D$4:'Event Inputs'!$H$899,2,FALSE),"")</f>
        <v>Reece Louw</v>
      </c>
      <c r="M9" s="71">
        <f>IF(J9&lt;&gt; "",VLOOKUP($J9,'Event Inputs'!$D$4:'Event Inputs'!$H$899,5,FALSE),"")</f>
        <v>13</v>
      </c>
      <c r="N9" s="65" t="str">
        <f>IF(J9&lt;&gt;"",VLOOKUP($J9,'Event Inputs'!$D$4:'Event Inputs'!$H$899,4,FALSE),"")</f>
        <v>GY</v>
      </c>
      <c r="O9" s="88" t="str">
        <f>'Event Inputs'!A9</f>
        <v>SI</v>
      </c>
      <c r="P9" s="89">
        <f t="shared" si="0"/>
        <v>27</v>
      </c>
      <c r="Q9" s="90">
        <f t="shared" si="1"/>
        <v>21</v>
      </c>
      <c r="R9" s="90">
        <f t="shared" si="2"/>
        <v>6</v>
      </c>
      <c r="S9" s="91">
        <f t="shared" si="3"/>
        <v>1</v>
      </c>
      <c r="T9" s="91">
        <f t="shared" si="4"/>
        <v>0</v>
      </c>
      <c r="U9" s="91">
        <f t="shared" si="5"/>
        <v>1</v>
      </c>
      <c r="V9" s="91">
        <f t="shared" si="6"/>
        <v>0</v>
      </c>
      <c r="W9" s="91">
        <f t="shared" si="7"/>
        <v>0</v>
      </c>
      <c r="X9" s="91">
        <f t="shared" si="8"/>
        <v>0</v>
      </c>
    </row>
    <row r="10" spans="1:24">
      <c r="A10" s="122">
        <f>IF(D10="",7,IF(D10=D9,A9,7))</f>
        <v>7</v>
      </c>
      <c r="B10" s="123">
        <f>IF(A10=A9,B9,IF(A10=A11,IF( A10=A12,(2+1+0)/3,IF(A10=A11,(2+1)/2)),2))</f>
        <v>2</v>
      </c>
      <c r="C10" s="58" t="s">
        <v>299</v>
      </c>
      <c r="D10" s="58" t="s">
        <v>632</v>
      </c>
      <c r="E10" s="65" t="str">
        <f>IF(C10&lt;&gt; "",VLOOKUP($C10,'Event Inputs'!$D$4:'Event Inputs'!$H$899,2,FALSE),"")</f>
        <v>Violet Buscombe</v>
      </c>
      <c r="G10" s="65" t="str">
        <f>IF(C10&lt;&gt; "",VLOOKUP($C10,'Event Inputs'!$D$4:'Event Inputs'!$H$899,4,FALSE),"")</f>
        <v>HB</v>
      </c>
      <c r="H10" s="122">
        <f>IF(K10="",7,IF(K10=K9,H9,7))</f>
        <v>7</v>
      </c>
      <c r="I10" s="123">
        <f>IF(H10=H9,I9,IF(H10=H11,IF( H10=H12,(2+1+0)/3,IF(H10=H11,(2+1)/2)),2))</f>
        <v>2</v>
      </c>
      <c r="J10" s="58" t="s">
        <v>274</v>
      </c>
      <c r="K10" s="59" t="s">
        <v>639</v>
      </c>
      <c r="L10" s="65" t="str">
        <f>IF(J10&lt;&gt; "",VLOOKUP($J10,'Event Inputs'!$D$4:'Event Inputs'!$H$899,2,FALSE),"")</f>
        <v>Logan Treloar</v>
      </c>
      <c r="M10" s="71">
        <f>IF(K10&lt;&gt; "",VLOOKUP($J10,'Event Inputs'!$D$4:'Event Inputs'!$H$899,5,FALSE),"")</f>
        <v>13</v>
      </c>
      <c r="N10" s="65" t="str">
        <f>IF(J10&lt;&gt;"",VLOOKUP($J10,'Event Inputs'!$D$4:'Event Inputs'!$H$899,4,FALSE),"")</f>
        <v>HY</v>
      </c>
      <c r="O10" s="88" t="str">
        <f>'Event Inputs'!A10</f>
        <v>NQ</v>
      </c>
      <c r="P10" s="89">
        <f t="shared" si="0"/>
        <v>3</v>
      </c>
      <c r="Q10" s="90">
        <f t="shared" si="1"/>
        <v>3</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t="s">
        <v>315</v>
      </c>
      <c r="D11" s="59" t="s">
        <v>633</v>
      </c>
      <c r="E11" s="65" t="str">
        <f>IF(C11&lt;&gt; "",VLOOKUP($C11,'Event Inputs'!$D$4:'Event Inputs'!$H$899,2,FALSE),"")</f>
        <v>Imogen Reader</v>
      </c>
      <c r="G11" s="65" t="str">
        <f>IF(C11&lt;&gt; "",VLOOKUP($C11,'Event Inputs'!$D$4:'Event Inputs'!$H$899,4,FALSE),"")</f>
        <v>PZ</v>
      </c>
      <c r="H11" s="122">
        <f>IF(K11="",8,IF(K11=K10,H10,8))</f>
        <v>8</v>
      </c>
      <c r="I11" s="123">
        <f>IF(H11=H10,I10,IF(H11=H12,IF( H11=H13,(1+0+0)/3,IF(H11=H12,(1+0)/2)),1))</f>
        <v>1</v>
      </c>
      <c r="J11" s="58" t="s">
        <v>370</v>
      </c>
      <c r="K11" s="58" t="s">
        <v>490</v>
      </c>
      <c r="L11" s="65" t="str">
        <f>IF(J11&lt;&gt; "",VLOOKUP($J11,'Event Inputs'!$D$4:'Event Inputs'!$H$899,2,FALSE),"")</f>
        <v>Bob davis</v>
      </c>
      <c r="M11" s="71">
        <f>IF(K11&lt;&gt; "",VLOOKUP($J11,'Event Inputs'!$D$4:'Event Inputs'!$H$899,5,FALSE),"")</f>
        <v>13</v>
      </c>
      <c r="N11" s="65" t="str">
        <f>IF(J11&lt;&gt;"",VLOOKUP($J11,'Event Inputs'!$D$4:'Event Inputs'!$H$899,4,FALSE),"")</f>
        <v>SI</v>
      </c>
      <c r="O11" s="88" t="str">
        <f>'Event Inputs'!A11</f>
        <v>HY</v>
      </c>
      <c r="P11" s="89">
        <f t="shared" si="0"/>
        <v>20</v>
      </c>
      <c r="Q11" s="90">
        <f t="shared" si="1"/>
        <v>0</v>
      </c>
      <c r="R11" s="90">
        <f t="shared" si="2"/>
        <v>20</v>
      </c>
      <c r="S11" s="91">
        <f t="shared" si="3"/>
        <v>0</v>
      </c>
      <c r="T11" s="91">
        <f t="shared" si="4"/>
        <v>0</v>
      </c>
      <c r="U11" s="91">
        <f t="shared" si="5"/>
        <v>0</v>
      </c>
      <c r="V11" s="91">
        <f t="shared" si="6"/>
        <v>1</v>
      </c>
      <c r="W11" s="91">
        <f t="shared" si="7"/>
        <v>1</v>
      </c>
      <c r="X11" s="91">
        <f t="shared" si="8"/>
        <v>0</v>
      </c>
    </row>
    <row r="12" spans="1:24">
      <c r="A12" s="122"/>
      <c r="B12" s="123">
        <f>IF(A12=A11,B11,IF(A12=A13,IF( A12=A14,(0+0+0)/3,IF(A12=A13,(0+0)/2)),""))</f>
        <v>0</v>
      </c>
      <c r="C12" s="58" t="s">
        <v>332</v>
      </c>
      <c r="D12" s="58" t="s">
        <v>630</v>
      </c>
      <c r="E12" s="65" t="str">
        <f>IF(C12&lt;&gt; "",VLOOKUP($C12,'Event Inputs'!$D$4:'Event Inputs'!$H$899,2,FALSE),"")</f>
        <v>Imogen Turner</v>
      </c>
      <c r="G12" s="65" t="str">
        <f>IF(C12&lt;&gt; "",VLOOKUP($C12,'Event Inputs'!$D$4:'Event Inputs'!$H$899,4,FALSE),"")</f>
        <v>PT</v>
      </c>
      <c r="H12" s="122"/>
      <c r="I12" s="123">
        <f>IF(H12=H11,I11,IF(H12=H13,IF( H12=H14,(0+0+0)/3,IF(H12=H13,(0+0)/2)),""))</f>
        <v>0</v>
      </c>
      <c r="J12" s="58" t="s">
        <v>374</v>
      </c>
      <c r="K12" s="58" t="s">
        <v>640</v>
      </c>
      <c r="L12" s="65" t="str">
        <f>IF(J12&lt;&gt; "",VLOOKUP($J12,'Event Inputs'!$D$4:'Event Inputs'!$H$899,2,FALSE),"")</f>
        <v>Eachan wilson</v>
      </c>
      <c r="M12" s="71">
        <f>IF(J12&lt;&gt; "",VLOOKUP($J12,'Event Inputs'!$D$4:'Event Inputs'!$H$899,5,FALSE),"")</f>
        <v>13</v>
      </c>
      <c r="N12" s="65" t="str">
        <f>IF(J12&lt;&gt;"",VLOOKUP($J12,'Event Inputs'!$D$4:'Event Inputs'!$H$899,4,FALSE),"")</f>
        <v>SI</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c r="B13" s="123">
        <f>IF(A13=A12,B12,IF(A13=A14,IF( A13=A15,(0+0+0)/3,IF(A13=A14,(0+0)/2)),""))</f>
        <v>0</v>
      </c>
      <c r="C13" s="58" t="s">
        <v>93</v>
      </c>
      <c r="D13" s="58" t="s">
        <v>605</v>
      </c>
      <c r="E13" s="65" t="str">
        <f>IF(C13&lt;&gt; "",VLOOKUP($C13,'Event Inputs'!$D$4:'Event Inputs'!$H$899,2,FALSE),"")</f>
        <v>Clea smith</v>
      </c>
      <c r="G13" s="65" t="str">
        <f>IF(C13&lt;&gt; "",VLOOKUP($C13,'Event Inputs'!$D$4:'Event Inputs'!$H$899,4,FALSE),"")</f>
        <v>SI</v>
      </c>
      <c r="H13" s="122"/>
      <c r="I13" s="123">
        <f>IF(H13=H12,I12,IF(H13=H14,IF( H13=H15,(0+0+0)/3,IF(H13=H14,(0+0)/2)),""))</f>
        <v>0</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c r="B14" s="123"/>
      <c r="C14" s="58" t="s">
        <v>389</v>
      </c>
      <c r="D14" s="58" t="s">
        <v>629</v>
      </c>
      <c r="E14" s="65" t="str">
        <f>IF(C14&lt;&gt; "",VLOOKUP($C14,'Event Inputs'!$D$4:'Event Inputs'!$H$899,2,FALSE),"")</f>
        <v>Hermione Hogg</v>
      </c>
      <c r="G14" s="65" t="str">
        <f>IF(C14&lt;&gt; "",VLOOKUP($C14,'Event Inputs'!$D$4:'Event Inputs'!$H$899,4,FALSE),"")</f>
        <v>NQ</v>
      </c>
      <c r="H14" s="122"/>
      <c r="I14" s="123"/>
      <c r="K14" s="14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c r="B15" s="123"/>
      <c r="C15" s="58"/>
      <c r="D15" s="58"/>
      <c r="E15" s="65" t="str">
        <f>IF(C15&lt;&gt; "",VLOOKUP($C15,'Event Inputs'!$D$4:'Event Inputs'!$H$899,2,FALSE),"")</f>
        <v/>
      </c>
      <c r="G15" s="65" t="str">
        <f>IF(C15&lt;&gt; "",VLOOKUP($C15,'Event Inputs'!$D$4:'Event Inputs'!$H$899,4,FALSE),"")</f>
        <v/>
      </c>
      <c r="H15" s="122"/>
      <c r="I15" s="123"/>
      <c r="J15" s="179"/>
      <c r="K15" s="179"/>
      <c r="L15" s="178" t="str">
        <f>IF(J15&lt;&gt; "",VLOOKUP($J15,'Event Inputs'!$D$4:'Event Inputs'!$H$899,2,FALSE),"")</f>
        <v/>
      </c>
      <c r="M15" s="179" t="str">
        <f>IF(K15&lt;&gt;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c r="B16" s="123"/>
      <c r="C16" s="58" t="s">
        <v>338</v>
      </c>
      <c r="D16" s="58" t="s">
        <v>622</v>
      </c>
      <c r="E16" s="65" t="str">
        <f>IF(C16&lt;&gt; "",VLOOKUP($C16,'Event Inputs'!$D$4:'Event Inputs'!$H$899,2,FALSE),"")</f>
        <v>Maisie Doble</v>
      </c>
      <c r="F16" s="71">
        <f>IF(C16&lt;&gt; "",VLOOKUP($C16,'Event Inputs'!$D$4:'Event Inputs'!$H$899,5,FALSE),"")</f>
        <v>13</v>
      </c>
      <c r="G16" s="65" t="str">
        <f>IF(C16&lt;&gt; "",VLOOKUP($C16,'Event Inputs'!$D$4:'Event Inputs'!$H$899,4,FALSE),"")</f>
        <v>PT</v>
      </c>
      <c r="H16" s="122"/>
      <c r="I16" s="123"/>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c r="B17" s="123"/>
      <c r="C17" s="58" t="s">
        <v>257</v>
      </c>
      <c r="D17" s="59" t="s">
        <v>631</v>
      </c>
      <c r="E17" s="65" t="str">
        <f>IF(C17&lt;&gt; "",VLOOKUP($C17,'Event Inputs'!$D$4:'Event Inputs'!$H$899,2,FALSE),"")</f>
        <v>Phoebe-Bo Gilbert</v>
      </c>
      <c r="G17" s="65" t="str">
        <f>IF(C17&lt;&gt; "",VLOOKUP($C17,'Event Inputs'!$D$4:'Event Inputs'!$H$899,4,FALSE),"")</f>
        <v>GY</v>
      </c>
      <c r="H17" s="122"/>
      <c r="I17" s="123"/>
      <c r="J17" s="58"/>
      <c r="K17" s="59"/>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c r="B18" s="123"/>
      <c r="C18" s="58" t="s">
        <v>311</v>
      </c>
      <c r="D18" s="58" t="s">
        <v>627</v>
      </c>
      <c r="E18" s="65" t="str">
        <f>IF(C18&lt;&gt; "",VLOOKUP($C18,'Event Inputs'!$D$4:'Event Inputs'!$H$899,2,FALSE),"")</f>
        <v>Lillie Bray</v>
      </c>
      <c r="G18" s="65" t="str">
        <f>IF(C18&lt;&gt; "",VLOOKUP($C18,'Event Inputs'!$D$4:'Event Inputs'!$H$899,4,FALSE),"")</f>
        <v>PZ</v>
      </c>
      <c r="H18" s="122"/>
      <c r="I18" s="123"/>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c r="B19" s="123"/>
      <c r="C19" s="58" t="s">
        <v>143</v>
      </c>
      <c r="D19" s="59" t="s">
        <v>635</v>
      </c>
      <c r="E19" s="65" t="str">
        <f>IF(C19&lt;&gt; "",VLOOKUP($C19,'Event Inputs'!$D$4:'Event Inputs'!$H$899,2,FALSE),"")</f>
        <v>Lily Leigh</v>
      </c>
      <c r="G19" s="65" t="str">
        <f>IF(C19&lt;&gt; "",VLOOKUP($C19,'Event Inputs'!$D$4:'Event Inputs'!$H$899,4,FALSE),"")</f>
        <v>PT</v>
      </c>
      <c r="H19" s="122"/>
      <c r="I19" s="123"/>
      <c r="J19" s="58"/>
      <c r="K19" s="59"/>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c r="B20" s="123"/>
      <c r="C20" s="58" t="s">
        <v>330</v>
      </c>
      <c r="D20" s="58" t="s">
        <v>635</v>
      </c>
      <c r="E20" s="65" t="str">
        <f>IF(C20&lt;&gt; "",VLOOKUP($C20,'Event Inputs'!$D$4:'Event Inputs'!$H$899,2,FALSE),"")</f>
        <v>Grace McDonald</v>
      </c>
      <c r="G20" s="65" t="str">
        <f>IF(C20&lt;&gt; "",VLOOKUP($C20,'Event Inputs'!$D$4:'Event Inputs'!$H$899,4,FALSE),"")</f>
        <v>PT</v>
      </c>
      <c r="H20" s="122"/>
      <c r="I20" s="123"/>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c r="B21" s="123"/>
      <c r="C21" s="58" t="s">
        <v>326</v>
      </c>
      <c r="D21" s="58" t="s">
        <v>637</v>
      </c>
      <c r="E21" s="65" t="str">
        <f>IF(C21&lt;&gt; "",VLOOKUP($C21,'Event Inputs'!$D$4:'Event Inputs'!$H$899,2,FALSE),"")</f>
        <v>Evie Skinner</v>
      </c>
      <c r="G21" s="65" t="str">
        <f>IF(C21&lt;&gt; "",VLOOKUP($C21,'Event Inputs'!$D$4:'Event Inputs'!$H$899,4,FALSE),"")</f>
        <v>PT</v>
      </c>
      <c r="H21" s="122"/>
      <c r="I21" s="123"/>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t="s">
        <v>393</v>
      </c>
      <c r="D22" s="59" t="s">
        <v>625</v>
      </c>
      <c r="E22" s="65" t="str">
        <f>IF(C22&lt;&gt; "",VLOOKUP($C22,'Event Inputs'!$D$4:'Event Inputs'!$H$899,2,FALSE),"")</f>
        <v>Jess Carter</v>
      </c>
      <c r="F22" s="71">
        <f>IF(C22&lt;&gt; "",VLOOKUP($C22,'Event Inputs'!$D$4:'Event Inputs'!$H$899,5,FALSE),"")</f>
        <v>13</v>
      </c>
      <c r="G22" s="65" t="str">
        <f>IF(C22&lt;&gt; "",VLOOKUP($C22,'Event Inputs'!$D$4:'Event Inputs'!$H$899,4,FALSE),"")</f>
        <v>NQ</v>
      </c>
      <c r="H22" s="103" t="str">
        <f>IF(K22="","",IF(K22=K21,H21,""))</f>
        <v/>
      </c>
      <c r="I22" s="99"/>
      <c r="K22" s="14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t="s">
        <v>142</v>
      </c>
      <c r="D23" s="59" t="s">
        <v>624</v>
      </c>
      <c r="E23" s="65" t="str">
        <f>IF(C23&lt;&gt; "",VLOOKUP($C23,'Event Inputs'!$D$4:'Event Inputs'!$H$899,2,FALSE),"")</f>
        <v>Molly Chapple</v>
      </c>
      <c r="F23" s="71">
        <f>IF(C23&lt;&gt; "",VLOOKUP($C23,'Event Inputs'!$D$4:'Event Inputs'!$H$899,5,FALSE),"")</f>
        <v>13</v>
      </c>
      <c r="G23" s="65" t="str">
        <f>IF(C23&lt;&gt; "",VLOOKUP($C23,'Event Inputs'!$D$4:'Event Inputs'!$H$899,4,FALSE),"")</f>
        <v>PT</v>
      </c>
      <c r="H23" s="103" t="str">
        <f>IF(K23="","",IF(K23=K22,H22,""))</f>
        <v/>
      </c>
      <c r="I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t="s">
        <v>334</v>
      </c>
      <c r="D24" s="58" t="s">
        <v>634</v>
      </c>
      <c r="E24" s="65" t="str">
        <f>IF(C24&lt;&gt; "",VLOOKUP($C24,'Event Inputs'!$D$4:'Event Inputs'!$H$899,2,FALSE),"")</f>
        <v>Livi Cruze</v>
      </c>
      <c r="G24" s="65" t="str">
        <f>IF(C24&lt;&gt; "",VLOOKUP($C24,'Event Inputs'!$D$4:'Event Inputs'!$H$899,4,FALSE),"")</f>
        <v>PT</v>
      </c>
      <c r="H24" s="57"/>
      <c r="I24" s="58"/>
      <c r="J24" s="58"/>
      <c r="K24" s="58"/>
      <c r="L24" s="65" t="str">
        <f>IF(J24&lt;&gt; "",VLOOKUP($J24,'Event Inputs'!$D$4:'Event Inputs'!$H$899,2,FALSE),"")</f>
        <v/>
      </c>
      <c r="M24" s="71" t="str">
        <f>IF(K24&lt;&gt;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t="s">
        <v>336</v>
      </c>
      <c r="D25" s="58" t="s">
        <v>623</v>
      </c>
      <c r="E25" s="65" t="str">
        <f>IF(C25&lt;&gt; "",VLOOKUP($C25,'Event Inputs'!$D$4:'Event Inputs'!$H$899,2,FALSE),"")</f>
        <v>lucie Warden</v>
      </c>
      <c r="F25" s="71">
        <f>IF(C25&lt;&gt; "",VLOOKUP($C25,'Event Inputs'!$D$4:'Event Inputs'!$H$899,5,FALSE),"")</f>
        <v>13</v>
      </c>
      <c r="G25" s="65" t="str">
        <f>IF(C25&lt;&gt; "",VLOOKUP($C25,'Event Inputs'!$D$4:'Event Inputs'!$H$899,4,FALSE),"")</f>
        <v>PT</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t="s">
        <v>340</v>
      </c>
      <c r="D26" s="58" t="s">
        <v>626</v>
      </c>
      <c r="E26" s="65" t="str">
        <f>IF(C26&lt;&gt; "",VLOOKUP($C26,'Event Inputs'!$D$4:'Event Inputs'!$H$899,2,FALSE),"")</f>
        <v>Martha Sired</v>
      </c>
      <c r="F26" s="71">
        <f>IF(C26&lt;&gt; "",VLOOKUP($C26,'Event Inputs'!$D$4:'Event Inputs'!$H$899,5,FALSE),"")</f>
        <v>13</v>
      </c>
      <c r="G26" s="65" t="str">
        <f>IF(C26&lt;&gt; "",VLOOKUP($C26,'Event Inputs'!$D$4:'Event Inputs'!$H$899,4,FALSE),"")</f>
        <v>PT</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t="s">
        <v>132</v>
      </c>
      <c r="D27" s="58" t="s">
        <v>636</v>
      </c>
      <c r="E27" s="65" t="str">
        <f>IF(C27&lt;&gt; "",VLOOKUP($C27,'Event Inputs'!$D$4:'Event Inputs'!$H$899,2,FALSE),"")</f>
        <v>Lucie Bell</v>
      </c>
      <c r="G27" s="65" t="str">
        <f>IF(C27&lt;&gt; "",VLOOKUP($C27,'Event Inputs'!$D$4:'Event Inputs'!$H$899,4,FALSE),"")</f>
        <v>BU</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G28" s="65" t="str">
        <f>IF(C28&lt;&gt; "",VLOOKUP($C28,'Event Inputs'!$D$4:'Event Inputs'!$H$899,4,FALSE),"")</f>
        <v/>
      </c>
      <c r="H28" s="57"/>
      <c r="I28" s="58"/>
      <c r="L28" s="65" t="str">
        <f>IF(J28&lt;&gt; "",VLOOKUP($J28,'Event Inputs'!$D$4:'Event Inputs'!$H$899,2,FALSE),"")</f>
        <v/>
      </c>
      <c r="M28" s="71" t="str">
        <f>IF(K28&lt;&gt;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9"/>
      <c r="E29" s="65" t="str">
        <f>IF(C29&lt;&gt; "",VLOOKUP($C29,'Event Inputs'!$D$4:'Event Inputs'!$H$899,2,FALSE),"")</f>
        <v/>
      </c>
      <c r="G29" s="65" t="str">
        <f>IF(C29&lt;&gt; "",VLOOKUP($C29,'Event Inputs'!$D$4:'Event Inputs'!$H$899,4,FALSE),"")</f>
        <v/>
      </c>
      <c r="H29" s="57"/>
      <c r="I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G31" s="65" t="str">
        <f>IF(C31&lt;&gt; "",VLOOKUP($C31,'Event Inputs'!$D$4:'Event Inputs'!$H$899,4,FALSE),"")</f>
        <v/>
      </c>
      <c r="H31" s="57"/>
      <c r="I31" s="58"/>
      <c r="J31" s="58"/>
      <c r="K31" s="59"/>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9"/>
      <c r="E32" s="65" t="str">
        <f>IF(C32&lt;&gt; "",VLOOKUP($C32,'Event Inputs'!$D$4:'Event Inputs'!$H$899,2,FALSE),"")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G35" s="65" t="str">
        <f>IF(C35&lt;&gt; "",VLOOKUP($C35,'Event Inputs'!$D$4:'Event Inputs'!$H$899,4,FALSE),"")</f>
        <v/>
      </c>
      <c r="H35" s="57"/>
      <c r="I35" s="58"/>
      <c r="J35" s="58"/>
      <c r="K35" s="59"/>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G37" s="65" t="str">
        <f>IF(C37&lt;&gt; "",VLOOKUP($C37,'Event Inputs'!$D$4:'Event Inputs'!$H$899,4,FALSE),"")</f>
        <v/>
      </c>
      <c r="H37" s="57"/>
      <c r="I37" s="58"/>
      <c r="L37" s="65" t="str">
        <f>IF(J37&lt;&gt; "",VLOOKUP($J37,'Event Inputs'!$D$4:'Event Inputs'!$H$899,2,FALSE),"")</f>
        <v/>
      </c>
      <c r="M37" s="71" t="str">
        <f>IF(K37&lt;&gt;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9"/>
      <c r="E38" s="65" t="str">
        <f>IF(C38&lt;&gt; "",VLOOKUP($C38,'Event Inputs'!$D$4:'Event Inputs'!$H$899,2,FALSE),"")</f>
        <v/>
      </c>
      <c r="G38" s="65" t="str">
        <f>IF(C38&lt;&gt; "",VLOOKUP($C38,'Event Inputs'!$D$4:'Event Inputs'!$H$899,4,FALSE),"")</f>
        <v/>
      </c>
      <c r="H38" s="57"/>
      <c r="I38" s="58"/>
      <c r="J38" s="58"/>
      <c r="K38" s="59"/>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178" t="str">
        <f>IF(C39&lt;&gt; "",VLOOKUP($C39,'Event Inputs'!$D$4:'Event Inputs'!$H$899,2,FALSE),"")</f>
        <v/>
      </c>
      <c r="G39" s="65" t="str">
        <f>IF(C39&lt;&gt; "",VLOOKUP($C39,'Event Inputs'!$D$4:'Event Inputs'!$H$899,4,FALSE),"")</f>
        <v/>
      </c>
      <c r="H39" s="57"/>
      <c r="I39" s="58"/>
      <c r="L39" s="65" t="str">
        <f>IF(J39&lt;&gt; "",VLOOKUP($J39,'Event Inputs'!$D$4:'Event Inputs'!$H$899,2,FALSE),"")</f>
        <v/>
      </c>
      <c r="M39" s="71" t="str">
        <f>IF(K39&lt;&gt;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G40" s="65" t="str">
        <f>IF(C40&lt;&gt; "",VLOOKUP($C40,'Event Inputs'!$D$4:'Event Inputs'!$H$899,4,FALSE),"")</f>
        <v/>
      </c>
      <c r="H40" s="57"/>
      <c r="I40" s="58"/>
      <c r="J40" s="58"/>
      <c r="K40" s="59"/>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G41" s="65" t="str">
        <f>IF(C41&lt;&gt; "",VLOOKUP($C41,'Event Inputs'!$D$4:'Event Inputs'!$H$899,4,FALSE),"")</f>
        <v/>
      </c>
      <c r="H41" s="57"/>
      <c r="I41" s="58"/>
      <c r="J41" s="58"/>
      <c r="K41" s="59"/>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9"/>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IF(K42&lt;&gt;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L43" s="65" t="str">
        <f>IF(J43&lt;&gt; "",VLOOKUP($J43,'Event Inputs'!$D$4:'Event Inputs'!$H$899,2,FALSE),"")</f>
        <v/>
      </c>
      <c r="M43" s="71" t="str">
        <f>IF(K43&lt;&gt;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C45" s="58"/>
      <c r="D45" s="59"/>
      <c r="E45" s="65" t="str">
        <f>IF(C45&lt;&gt; "",VLOOKUP($C45,'Event Inputs'!$D$4:'Event Inputs'!$H$899,2,FALSE),"")</f>
        <v/>
      </c>
      <c r="F45" s="71" t="str">
        <f>IF(C45&lt;&gt;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C46" s="58"/>
      <c r="D46" s="59"/>
      <c r="E46" s="65" t="str">
        <f>IF(C46&lt;&gt; "",VLOOKUP($C46,'Event Inputs'!$D$4:'Event Inputs'!$H$899,2,FALSE),"")</f>
        <v/>
      </c>
      <c r="F46" s="71" t="str">
        <f>IF(D46&lt;&gt; "",VLOOKUP($C46,'Event Inputs'!$D$4:'Event Inputs'!$H$899,5,FALSE),"")</f>
        <v/>
      </c>
      <c r="G46" s="65" t="str">
        <f>IF(C46&lt;&gt; "",VLOOKUP($C46,'Event Inputs'!$D$4:'Event Inputs'!$H$899,4,FALSE),"")</f>
        <v/>
      </c>
      <c r="J46" s="58"/>
      <c r="K46" s="58"/>
      <c r="L46" s="65" t="str">
        <f>IF(J46&lt;&gt; "",VLOOKUP($J46,'Event Inputs'!$D$4:'Event Inputs'!$H$899,2,FALSE),"")</f>
        <v/>
      </c>
      <c r="M46" s="71" t="str">
        <f>IF(K46&lt;&gt; "",VLOOKUP($J46,'Event Inputs'!$D$4:'Event Inputs'!$H$899,5,FALSE),"")</f>
        <v/>
      </c>
      <c r="N46" s="65" t="str">
        <f>IF(J46&lt;&gt;"",VLOOKUP($J46,'Event Inputs'!$D$4:'Event Inputs'!$H$899,4,FALSE),"")</f>
        <v/>
      </c>
      <c r="P46" s="66"/>
    </row>
    <row r="47" spans="1:24">
      <c r="C47" s="58"/>
      <c r="D47" s="58"/>
      <c r="E47" s="65" t="str">
        <f>IF(C47&lt;&gt; "",VLOOKUP($C47,'Event Inputs'!$D$4:'Event Inputs'!$H$899,2,FALSE),"")</f>
        <v/>
      </c>
      <c r="F47" s="71" t="str">
        <f>IF(C47&lt;&gt; "",VLOOKUP($C47,'Event Inputs'!$D$4:'Event Inputs'!$H$899,5,FALSE),"")</f>
        <v/>
      </c>
      <c r="G47" s="65" t="str">
        <f>IF(C47&lt;&gt; "",VLOOKUP($C47,'Event Inputs'!$D$4:'Event Inputs'!$H$899,4,FALSE),"")</f>
        <v/>
      </c>
      <c r="J47" s="58"/>
      <c r="K47" s="59"/>
      <c r="L47" s="65" t="str">
        <f>IF(J47&lt;&gt; "",VLOOKUP($J47,'Event Inputs'!$D$4:'Event Inputs'!$H$899,2,FALSE),"")</f>
        <v/>
      </c>
      <c r="M47" s="71" t="str">
        <f>IF(J47&lt;&gt; "",VLOOKUP($J47,'Event Inputs'!$D$4:'Event Inputs'!$H$899,5,FALSE),"")</f>
        <v/>
      </c>
      <c r="N47" s="65" t="str">
        <f>IF(J47&lt;&gt;"",VLOOKUP($J47,'Event Inputs'!$D$4:'Event Inputs'!$H$899,4,FALSE),"")</f>
        <v/>
      </c>
      <c r="P47" s="66"/>
    </row>
    <row r="48" spans="1:24">
      <c r="C48" s="58"/>
      <c r="D48" s="58"/>
      <c r="E48" s="65" t="str">
        <f>IF(C48&lt;&gt; "",VLOOKUP($C48,'Event Inputs'!$D$4:'Event Inputs'!$H$899,2,FALSE),"")</f>
        <v/>
      </c>
      <c r="G48" s="65" t="str">
        <f>IF(C48&lt;&gt; "",VLOOKUP($C48,'Event Inputs'!$D$4:'Event Inputs'!$H$899,4,FALSE),"")</f>
        <v/>
      </c>
      <c r="J48" s="58"/>
      <c r="K48" s="58"/>
      <c r="L48" s="65" t="str">
        <f>IF(J48&lt;&gt; "",VLOOKUP($J48,'Event Inputs'!$D$4:'Event Inputs'!$H$899,2,FALSE),"")</f>
        <v/>
      </c>
      <c r="M48" s="71" t="str">
        <f>IF(J48&lt;&gt; "",VLOOKUP($J48,'Event Inputs'!$D$4:'Event Inputs'!$H$899,5,FALSE),"")</f>
        <v/>
      </c>
      <c r="N48" s="65" t="str">
        <f>IF(J48&lt;&gt;"",VLOOKUP($J48,'Event Inputs'!$D$4:'Event Inputs'!$H$899,4,FALSE),"")</f>
        <v/>
      </c>
      <c r="P48" s="66"/>
    </row>
    <row r="49" spans="3:16">
      <c r="C49" s="58"/>
      <c r="D49" s="58"/>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3:16">
      <c r="C50" s="58"/>
      <c r="D50" s="58"/>
      <c r="E50" s="65" t="str">
        <f>IF(C50&lt;&gt; "",VLOOKUP($C50,'Event Inputs'!$D$4:'Event Inputs'!$H$899,2,FALSE),"")</f>
        <v/>
      </c>
      <c r="F50" s="71" t="str">
        <f>IF(D50&lt;&gt; "",VLOOKUP($C50,'Event Inputs'!$D$4:'Event Inputs'!$H$899,5,FALSE),"")</f>
        <v/>
      </c>
      <c r="G50" s="65" t="str">
        <f>IF(C50&lt;&gt; "",VLOOKUP($C50,'Event Inputs'!$D$4:'Event Inputs'!$H$899,4,FALSE),"")</f>
        <v/>
      </c>
      <c r="J50" s="58"/>
      <c r="K50" s="59"/>
      <c r="L50" s="65" t="str">
        <f>IF(J50&lt;&gt; "",VLOOKUP($J50,'Event Inputs'!$D$4:'Event Inputs'!$H$899,2,FALSE),"")</f>
        <v/>
      </c>
      <c r="M50" s="71" t="str">
        <f>IF(J50&lt;&gt; "",VLOOKUP($J50,'Event Inputs'!$D$4:'Event Inputs'!$H$899,5,FALSE),"")</f>
        <v/>
      </c>
      <c r="N50" s="65" t="str">
        <f>IF(J50&lt;&gt;"",VLOOKUP($J50,'Event Inputs'!$D$4:'Event Inputs'!$H$899,4,FALSE),"")</f>
        <v/>
      </c>
      <c r="P50" s="66"/>
    </row>
    <row r="51" spans="3:16">
      <c r="C51" s="58"/>
      <c r="D51" s="58"/>
      <c r="E51" s="65" t="str">
        <f>IF(C51&lt;&gt; "",VLOOKUP($C51,'Event Inputs'!$D$4:'Event Inputs'!$H$899,2,FALSE),"")</f>
        <v/>
      </c>
      <c r="F51" s="71" t="str">
        <f>IF(C51&lt;&gt; "",VLOOKUP($C51,'Event Inputs'!$D$4:'Event Inputs'!$H$899,5,FALSE),"")</f>
        <v/>
      </c>
      <c r="G51" s="65" t="str">
        <f>IF(C51&lt;&gt; "",VLOOKUP($C51,'Event Inputs'!$D$4:'Event Inputs'!$H$899,4,FALSE),"")</f>
        <v/>
      </c>
      <c r="K51" s="148"/>
      <c r="L51" s="65" t="str">
        <f>IF(J51&lt;&gt; "",VLOOKUP($J51,'Event Inputs'!$D$4:'Event Inputs'!$H$899,2,FALSE),"")</f>
        <v/>
      </c>
      <c r="M51" s="71" t="str">
        <f>IF(J51&lt;&gt; "",VLOOKUP($J51,'Event Inputs'!$D$4:'Event Inputs'!$H$899,5,FALSE),"")</f>
        <v/>
      </c>
      <c r="N51" s="65" t="str">
        <f>IF(J51&lt;&gt;"",VLOOKUP($J51,'Event Inputs'!$D$4:'Event Inputs'!$H$899,4,FALSE),"")</f>
        <v/>
      </c>
      <c r="P51" s="66"/>
    </row>
    <row r="52" spans="3:16">
      <c r="C52" s="58"/>
      <c r="D52" s="59"/>
      <c r="E52" s="65" t="str">
        <f>IF(C52&lt;&gt; "",VLOOKUP($C52,'Event Inputs'!$D$4:'Event Inputs'!$H$899,2,FALSE),"")</f>
        <v/>
      </c>
      <c r="F52" s="71" t="str">
        <f>IF(C52&lt;&gt; "",VLOOKUP($C52,'Event Inputs'!$D$4:'Event Inputs'!$H$899,5,FALSE),"")</f>
        <v/>
      </c>
      <c r="G52" s="65" t="str">
        <f>IF(C52&lt;&gt; "",VLOOKUP($C52,'Event Inputs'!$D$4:'Event Inputs'!$H$899,4,FALSE),"")</f>
        <v/>
      </c>
      <c r="J52" s="58"/>
      <c r="K52" s="58"/>
      <c r="L52" s="65" t="str">
        <f>IF(J52&lt;&gt; "",VLOOKUP($J52,'Event Inputs'!$D$4:'Event Inputs'!$H$899,2,FALSE),"")</f>
        <v/>
      </c>
      <c r="M52" s="71" t="str">
        <f>IF(J52&lt;&gt; "",VLOOKUP($J52,'Event Inputs'!$D$4:'Event Inputs'!$H$899,5,FALSE),"")</f>
        <v/>
      </c>
      <c r="N52" s="65" t="str">
        <f>IF(J52&lt;&gt;"",VLOOKUP($J52,'Event Inputs'!$D$4:'Event Inputs'!$H$899,4,FALSE),"")</f>
        <v/>
      </c>
      <c r="P52" s="66"/>
    </row>
    <row r="53" spans="3:16">
      <c r="C53" s="58"/>
      <c r="D53" s="59"/>
      <c r="E53" s="65" t="str">
        <f>IF(C53&lt;&gt; "",VLOOKUP($C53,'Event Inputs'!$D$4:'Event Inputs'!$H$899,2,FALSE),"")</f>
        <v/>
      </c>
      <c r="F53" s="71" t="str">
        <f>IF(C53&lt;&gt; "",VLOOKUP($C53,'Event Inputs'!$D$4:'Event Inputs'!$H$899,5,FALSE),"")</f>
        <v/>
      </c>
      <c r="G53" s="65" t="str">
        <f>IF(C53&lt;&gt; "",VLOOKUP($C53,'Event Inputs'!$D$4:'Event Inputs'!$H$899,4,FALSE),"")</f>
        <v/>
      </c>
      <c r="J53" s="58"/>
      <c r="K53" s="58"/>
      <c r="L53" s="65" t="str">
        <f>IF(J53&lt;&gt; "",VLOOKUP($J53,'Event Inputs'!$D$4:'Event Inputs'!$H$899,2,FALSE),"")</f>
        <v/>
      </c>
      <c r="M53" s="71" t="str">
        <f>IF(J53&lt;&gt; "",VLOOKUP($J53,'Event Inputs'!$D$4:'Event Inputs'!$H$899,5,FALSE),"")</f>
        <v/>
      </c>
      <c r="N53" s="65" t="str">
        <f>IF(J53&lt;&gt;"",VLOOKUP($J53,'Event Inputs'!$D$4:'Event Inputs'!$H$899,4,FALSE),"")</f>
        <v/>
      </c>
      <c r="P53" s="66"/>
    </row>
    <row r="54" spans="3:16">
      <c r="C54" s="58"/>
      <c r="D54" s="58"/>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3:16">
      <c r="C55" s="58"/>
      <c r="D55" s="58"/>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3:16">
      <c r="C56" s="58"/>
      <c r="D56" s="58"/>
      <c r="E56" s="65" t="str">
        <f>IF(C56&lt;&gt; "",VLOOKUP($C56,'Event Inputs'!$D$4:'Event Inputs'!$H$899,2,FALSE),"")</f>
        <v/>
      </c>
      <c r="F56" s="71" t="str">
        <f>IF(D56&lt;&gt; "",VLOOKUP($C56,'Event Inputs'!$D$4:'Event Inputs'!$H$899,5,FALSE),"")</f>
        <v/>
      </c>
      <c r="G56" s="65" t="str">
        <f>IF(C56&lt;&gt; "",VLOOKUP($C56,'Event Inputs'!$D$4:'Event Inputs'!$H$899,4,FALSE),"")</f>
        <v/>
      </c>
      <c r="J56" s="58"/>
      <c r="K56" s="58"/>
      <c r="L56" s="65" t="str">
        <f>IF(J56&lt;&gt; "",VLOOKUP($J56,'Event Inputs'!$D$4:'Event Inputs'!$H$899,2,FALSE),"")</f>
        <v/>
      </c>
      <c r="M56" s="71" t="str">
        <f>IF(J56&lt;&gt; "",VLOOKUP($J56,'Event Inputs'!$D$4:'Event Inputs'!$H$899,5,FALSE),"")</f>
        <v/>
      </c>
      <c r="N56" s="65" t="str">
        <f>IF(J56&lt;&gt;"",VLOOKUP($J56,'Event Inputs'!$D$4:'Event Inputs'!$H$899,4,FALSE),"")</f>
        <v/>
      </c>
    </row>
    <row r="57" spans="3:16">
      <c r="C57" s="58"/>
      <c r="D57" s="58"/>
      <c r="E57" s="65" t="str">
        <f>IF(C57&lt;&gt; "",VLOOKUP($C57,'Event Inputs'!$D$4:'Event Inputs'!$H$899,2,FALSE),"")</f>
        <v/>
      </c>
      <c r="F57" s="71" t="str">
        <f>IF(D57&lt;&gt; "",VLOOKUP($C57,'Event Inputs'!$D$4:'Event Inputs'!$H$899,5,FALSE),"")</f>
        <v/>
      </c>
      <c r="G57" s="65" t="str">
        <f>IF(C57&lt;&gt; "",VLOOKUP($C57,'Event Inputs'!$D$4:'Event Inputs'!$H$899,4,FALSE),"")</f>
        <v/>
      </c>
      <c r="J57" s="58"/>
      <c r="K57" s="58"/>
      <c r="L57" s="65" t="str">
        <f>IF(J57&lt;&gt; "",VLOOKUP($J57,'Event Inputs'!$D$4:'Event Inputs'!$H$899,2,FALSE),"")</f>
        <v/>
      </c>
      <c r="M57" s="71" t="str">
        <f>IF(J57&lt;&gt; "",VLOOKUP($J57,'Event Inputs'!$D$4:'Event Inputs'!$H$899,5,FALSE),"")</f>
        <v/>
      </c>
      <c r="N57" s="65" t="str">
        <f>IF(J57&lt;&gt;"",VLOOKUP($J57,'Event Inputs'!$D$4:'Event Inputs'!$H$899,4,FALSE),"")</f>
        <v/>
      </c>
    </row>
    <row r="58" spans="3:16">
      <c r="C58" s="58"/>
      <c r="D58" s="58"/>
      <c r="E58" s="65" t="str">
        <f>IF(C58&lt;&gt; "",VLOOKUP($C58,'Event Inputs'!$D$4:'Event Inputs'!$H$899,2,FALSE),"")</f>
        <v/>
      </c>
      <c r="F58" s="71" t="str">
        <f>IF(D58&lt;&gt; "",VLOOKUP($C58,'Event Inputs'!$D$4:'Event Inputs'!$H$899,5,FALSE),"")</f>
        <v/>
      </c>
      <c r="G58" s="65" t="str">
        <f>IF(C58&lt;&gt; "",VLOOKUP($C58,'Event Inputs'!$D$4:'Event Inputs'!$H$899,4,FALSE),"")</f>
        <v/>
      </c>
      <c r="J58" s="58"/>
      <c r="K58" s="58"/>
      <c r="L58" s="65" t="str">
        <f>IF(J58&lt;&gt; "",VLOOKUP($J58,'Event Inputs'!$D$4:'Event Inputs'!$H$899,2,FALSE),"")</f>
        <v/>
      </c>
      <c r="M58" s="71" t="str">
        <f>IF(K58&lt;&gt; "",VLOOKUP($J58,'Event Inputs'!$D$4:'Event Inputs'!$H$899,5,FALSE),"")</f>
        <v/>
      </c>
      <c r="N58" s="65" t="str">
        <f>IF(J58&lt;&gt;"",VLOOKUP($J58,'Event Inputs'!$D$4:'Event Inputs'!$H$899,4,FALSE),"")</f>
        <v/>
      </c>
    </row>
    <row r="59" spans="3:16">
      <c r="C59" s="58"/>
      <c r="D59" s="58"/>
      <c r="E59" s="65" t="str">
        <f>IF(C59&lt;&gt; "",VLOOKUP($C59,'Event Inputs'!$D$4:'Event Inputs'!$H$899,2,FALSE),"")</f>
        <v/>
      </c>
      <c r="F59" s="71" t="str">
        <f>IF(D59&lt;&gt; "",VLOOKUP($C59,'Event Inputs'!$D$4:'Event Inputs'!$H$899,5,FALSE),"")</f>
        <v/>
      </c>
      <c r="G59" s="65" t="str">
        <f>IF(C59&lt;&gt; "",VLOOKUP($C59,'Event Inputs'!$D$4:'Event Inputs'!$H$899,4,FALSE),"")</f>
        <v/>
      </c>
      <c r="J59" s="58"/>
      <c r="K59" s="59"/>
      <c r="L59" s="65" t="str">
        <f>IF(J59&lt;&gt; "",VLOOKUP($J59,'Event Inputs'!$D$4:'Event Inputs'!$H$899,2,FALSE),"")</f>
        <v/>
      </c>
      <c r="M59" s="71" t="str">
        <f>IF(J59&lt;&gt; "",VLOOKUP($J59,'Event Inputs'!$D$4:'Event Inputs'!$H$899,5,FALSE),"")</f>
        <v/>
      </c>
      <c r="N59" s="65" t="str">
        <f>IF(J59&lt;&gt;"",VLOOKUP($J59,'Event Inputs'!$D$4:'Event Inputs'!$H$899,4,FALSE),"")</f>
        <v/>
      </c>
    </row>
    <row r="60" spans="3:16">
      <c r="C60" s="58"/>
      <c r="D60" s="58"/>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IF(J60&lt;&gt; "",VLOOKUP($J60,'Event Inputs'!$D$4:'Event Inputs'!$H$899,5,FALSE),"")</f>
        <v/>
      </c>
      <c r="N60" s="65" t="str">
        <f>IF(J60&lt;&gt;"",VLOOKUP($J60,'Event Inputs'!$D$4:'Event Inputs'!$H$899,4,FALSE),"")</f>
        <v/>
      </c>
    </row>
    <row r="61" spans="3:16">
      <c r="C61" s="58"/>
      <c r="D61" s="58"/>
      <c r="E61" s="65" t="str">
        <f>IF(C61&lt;&gt; "",VLOOKUP($C61,'Event Inputs'!$D$4:'Event Inputs'!$H$899,2,FALSE),"")</f>
        <v/>
      </c>
      <c r="F61" s="71" t="str">
        <f>IF(D61&lt;&gt; "",VLOOKUP($C61,'Event Inputs'!$D$4:'Event Inputs'!$H$899,5,FALSE),"")</f>
        <v/>
      </c>
      <c r="G61" s="65" t="str">
        <f>IF(C61&lt;&gt; "",VLOOKUP($C61,'Event Inputs'!$D$4:'Event Inputs'!$H$899,4,FALSE),"")</f>
        <v/>
      </c>
      <c r="J61" s="58"/>
      <c r="K61" s="59"/>
      <c r="L61" s="65" t="str">
        <f>IF(J61&lt;&gt; "",VLOOKUP($J61,'Event Inputs'!$D$4:'Event Inputs'!$H$899,2,FALSE),"")</f>
        <v/>
      </c>
      <c r="M61" s="71" t="str">
        <f>IF(J61&lt;&gt; "",VLOOKUP($J61,'Event Inputs'!$D$4:'Event Inputs'!$H$899,5,FALSE),"")</f>
        <v/>
      </c>
      <c r="N61" s="65" t="str">
        <f>IF(J61&lt;&gt;"",VLOOKUP($J61,'Event Inputs'!$D$4:'Event Inputs'!$H$899,4,FALSE),"")</f>
        <v/>
      </c>
    </row>
    <row r="62" spans="3:16">
      <c r="C62" s="58"/>
      <c r="D62" s="58"/>
      <c r="E62" s="65" t="str">
        <f>IF(C62&lt;&gt; "",VLOOKUP($C62,'Event Inputs'!$D$4:'Event Inputs'!$H$899,2,FALSE),"")</f>
        <v/>
      </c>
      <c r="F62" s="71" t="str">
        <f>IF(D62&lt;&gt; "",VLOOKUP($C62,'Event Inputs'!$D$4:'Event Inputs'!$H$899,5,FALSE),"")</f>
        <v/>
      </c>
      <c r="G62" s="65" t="str">
        <f>IF(C62&lt;&gt; "",VLOOKUP($C62,'Event Inputs'!$D$4:'Event Inputs'!$H$899,4,FALSE),"")</f>
        <v/>
      </c>
      <c r="J62" s="58"/>
      <c r="K62" s="59"/>
      <c r="L62" s="65" t="str">
        <f>IF(J62&lt;&gt; "",VLOOKUP($J62,'Event Inputs'!$D$4:'Event Inputs'!$H$899,2,FALSE),"")</f>
        <v/>
      </c>
      <c r="M62" s="71" t="str">
        <f>IF(J62&lt;&gt; "",VLOOKUP($J62,'Event Inputs'!$D$4:'Event Inputs'!$H$899,5,FALSE),"")</f>
        <v/>
      </c>
      <c r="N62" s="65" t="str">
        <f>IF(J62&lt;&gt;"",VLOOKUP($J62,'Event Inputs'!$D$4:'Event Inputs'!$H$899,4,FALSE),"")</f>
        <v/>
      </c>
    </row>
    <row r="63" spans="3:16">
      <c r="C63" s="58"/>
      <c r="D63" s="58"/>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3:16">
      <c r="C64" s="58"/>
      <c r="D64" s="58"/>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3:14">
      <c r="C65" s="58"/>
      <c r="D65" s="58"/>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3:14">
      <c r="C66" s="58"/>
      <c r="D66" s="58"/>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3:14">
      <c r="C67" s="58"/>
      <c r="D67" s="58"/>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3:14">
      <c r="C68" s="58"/>
      <c r="D68" s="58"/>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3: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3: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3: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3: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3: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3: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3: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3: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3: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3: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3: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3: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C4:G27">
    <sortCondition ref="D4:D27"/>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4" orientation="landscape" r:id="rId1"/>
  <headerFooter alignWithMargins="0"/>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5:L48"/>
  <sheetViews>
    <sheetView tabSelected="1" topLeftCell="A25" zoomScaleNormal="100" workbookViewId="0">
      <selection activeCell="H37" sqref="H37"/>
    </sheetView>
  </sheetViews>
  <sheetFormatPr defaultColWidth="9.1796875" defaultRowHeight="14.5"/>
  <cols>
    <col min="1" max="1" width="18.81640625" style="57" customWidth="1"/>
    <col min="2" max="2" width="9.1796875" style="58"/>
    <col min="3" max="3" width="9.1796875" style="57"/>
    <col min="4" max="4" width="20.1796875" style="57" customWidth="1"/>
    <col min="5" max="5" width="11" style="58" customWidth="1"/>
    <col min="6" max="6" width="4.7265625" style="57" customWidth="1"/>
    <col min="7" max="7" width="19" style="57" customWidth="1"/>
    <col min="8" max="8" width="9.1796875" style="58"/>
    <col min="9" max="9" width="4.81640625" style="57" customWidth="1"/>
    <col min="10" max="12" width="9.1796875" style="58"/>
    <col min="13" max="16384" width="9.1796875" style="57"/>
  </cols>
  <sheetData>
    <row r="15" spans="1:10" ht="23.5">
      <c r="A15" s="185" t="s">
        <v>201</v>
      </c>
      <c r="B15" s="185"/>
      <c r="C15" s="185"/>
      <c r="D15" s="185"/>
      <c r="E15" s="185"/>
      <c r="F15" s="185"/>
      <c r="G15" s="185"/>
      <c r="H15" s="185"/>
      <c r="I15" s="62"/>
      <c r="J15" s="101"/>
    </row>
    <row r="18" spans="1:12" ht="18.5">
      <c r="A18" s="186" t="s">
        <v>439</v>
      </c>
      <c r="B18" s="186"/>
      <c r="C18" s="186"/>
      <c r="D18" s="186"/>
      <c r="E18" s="186"/>
      <c r="F18" s="186"/>
      <c r="G18" s="186"/>
      <c r="H18" s="186"/>
      <c r="I18" s="63"/>
      <c r="J18" s="102"/>
    </row>
    <row r="19" spans="1:12">
      <c r="A19" s="187" t="s">
        <v>202</v>
      </c>
      <c r="B19" s="187"/>
      <c r="C19" s="187"/>
      <c r="D19" s="187"/>
      <c r="E19" s="187"/>
      <c r="F19" s="187"/>
      <c r="G19" s="187"/>
      <c r="H19" s="187"/>
    </row>
    <row r="23" spans="1:12" ht="21">
      <c r="A23" s="184" t="s">
        <v>10</v>
      </c>
      <c r="B23" s="184"/>
      <c r="C23" s="184"/>
      <c r="D23" s="184"/>
      <c r="E23" s="184"/>
      <c r="F23" s="184"/>
      <c r="G23" s="184"/>
      <c r="H23" s="184"/>
      <c r="I23" s="64"/>
      <c r="J23" s="71"/>
      <c r="K23" s="71"/>
      <c r="L23" s="71"/>
    </row>
    <row r="24" spans="1:12">
      <c r="A24" s="66"/>
      <c r="B24" s="67"/>
      <c r="C24" s="66"/>
      <c r="D24" s="66"/>
      <c r="E24" s="67"/>
      <c r="F24" s="66"/>
      <c r="G24" s="66"/>
      <c r="H24" s="67"/>
      <c r="I24" s="67"/>
      <c r="J24" s="71"/>
      <c r="K24" s="71"/>
      <c r="L24" s="71"/>
    </row>
    <row r="25" spans="1:12" ht="18.5">
      <c r="A25" s="68" t="s">
        <v>64</v>
      </c>
      <c r="B25" s="67"/>
      <c r="C25" s="66"/>
      <c r="D25" s="69" t="s">
        <v>65</v>
      </c>
      <c r="E25" s="67"/>
      <c r="F25" s="66"/>
      <c r="G25" s="70" t="s">
        <v>11</v>
      </c>
      <c r="H25" s="67"/>
      <c r="I25" s="67"/>
      <c r="J25" s="104" t="s">
        <v>66</v>
      </c>
      <c r="K25" s="105" t="s">
        <v>67</v>
      </c>
      <c r="L25" s="106" t="s">
        <v>68</v>
      </c>
    </row>
    <row r="26" spans="1:12">
      <c r="A26" s="65" t="str">
        <f>Overall!C4</f>
        <v>Gyllngvase SLSC</v>
      </c>
      <c r="B26" s="71">
        <f>Overall!D4</f>
        <v>277</v>
      </c>
      <c r="C26" s="65"/>
      <c r="D26" s="65" t="str">
        <f ca="1">Overall!F4</f>
        <v>Portreath SLSC</v>
      </c>
      <c r="E26" s="71">
        <f ca="1">Overall!G4</f>
        <v>355</v>
      </c>
      <c r="F26" s="65"/>
      <c r="G26" s="65" t="str">
        <f ca="1">Overall!I4</f>
        <v>Portreath SLSC</v>
      </c>
      <c r="H26" s="71">
        <f ca="1">Overall!J4</f>
        <v>589.5</v>
      </c>
      <c r="I26" s="71"/>
      <c r="J26" s="71" t="e">
        <f ca="1">IF(G26&lt;&gt;"",VLOOKUP($G26,Overall!$N$4:$AC$44,11,FALSE)+VLOOKUP($G26,Overall!$N$4:$AC$44,14,FALSE),"")</f>
        <v>#VALUE!</v>
      </c>
      <c r="K26" s="71" t="e">
        <f ca="1">IF(G26&lt;&gt;"",VLOOKUP($G26,Overall!$N$4:$AC$44,12,FALSE)+VLOOKUP($G26,Overall!$N$4:$AC$44,15,FALSE),"")</f>
        <v>#VALUE!</v>
      </c>
      <c r="L26" s="71" t="e">
        <f ca="1">IF(G26&lt;&gt;"",VLOOKUP($G26,Overall!$N$4:$AC$44,13,FALSE)+VLOOKUP($G26,Overall!$N$4:$AC$44,16,FALSE),"")</f>
        <v>#VALUE!</v>
      </c>
    </row>
    <row r="27" spans="1:12">
      <c r="A27" s="65" t="str">
        <f>Overall!C5</f>
        <v>Portreath SLSC</v>
      </c>
      <c r="B27" s="71">
        <f>Overall!D5</f>
        <v>234.5</v>
      </c>
      <c r="C27" s="65"/>
      <c r="D27" s="65" t="str">
        <f ca="1">Overall!F5</f>
        <v>Gyllngvase SLSC</v>
      </c>
      <c r="E27" s="71">
        <f ca="1">Overall!G5</f>
        <v>178</v>
      </c>
      <c r="F27" s="65"/>
      <c r="G27" s="65" t="str">
        <f ca="1">Overall!I5</f>
        <v>Gyllngvase SLSC</v>
      </c>
      <c r="H27" s="71">
        <f ca="1">Overall!J5</f>
        <v>455</v>
      </c>
      <c r="I27" s="71"/>
      <c r="J27" s="71" t="e">
        <f ca="1">IF(G27&lt;&gt;"",VLOOKUP($G27,Overall!$N$4:$AC$44,11,FALSE)+VLOOKUP($G27,Overall!$N$4:$AC$44,14,FALSE),"")</f>
        <v>#VALUE!</v>
      </c>
      <c r="K27" s="71" t="e">
        <f ca="1">IF(G27&lt;&gt;"",VLOOKUP($G27,Overall!$N$4:$AC$44,12,FALSE)+VLOOKUP($G27,Overall!$N$4:$AC$44,15,FALSE),"")</f>
        <v>#VALUE!</v>
      </c>
      <c r="L27" s="71" t="e">
        <f ca="1">IF(G27&lt;&gt;"",VLOOKUP($G27,Overall!$N$4:$AC$44,13,FALSE)+VLOOKUP($G27,Overall!$N$4:$AC$44,16,FALSE),"")</f>
        <v>#VALUE!</v>
      </c>
    </row>
    <row r="28" spans="1:12">
      <c r="A28" s="65" t="str">
        <f>Overall!C6</f>
        <v>St Ives SLSC</v>
      </c>
      <c r="B28" s="71">
        <f>Overall!D6</f>
        <v>112</v>
      </c>
      <c r="C28" s="65"/>
      <c r="D28" s="65" t="str">
        <f ca="1">Overall!F6</f>
        <v>St Ives SLSC</v>
      </c>
      <c r="E28" s="71">
        <f ca="1">Overall!G6</f>
        <v>124.5</v>
      </c>
      <c r="F28" s="65"/>
      <c r="G28" s="65" t="str">
        <f ca="1">Overall!I6</f>
        <v>St Ives SLSC</v>
      </c>
      <c r="H28" s="71">
        <f ca="1">Overall!J6</f>
        <v>236.5</v>
      </c>
      <c r="I28" s="71"/>
      <c r="J28" s="71" t="e">
        <f ca="1">IF(G28&lt;&gt;"",VLOOKUP($G28,Overall!$N$4:$AC$44,11,FALSE)+VLOOKUP($G28,Overall!$N$4:$AC$44,14,FALSE),"")</f>
        <v>#VALUE!</v>
      </c>
      <c r="K28" s="71" t="e">
        <f ca="1">IF(G28&lt;&gt;"",VLOOKUP($G28,Overall!$N$4:$AC$44,12,FALSE)+VLOOKUP($G28,Overall!$N$4:$AC$44,15,FALSE),"")</f>
        <v>#VALUE!</v>
      </c>
      <c r="L28" s="71" t="e">
        <f ca="1">IF(G28&lt;&gt;"",VLOOKUP($G28,Overall!$N$4:$AC$44,13,FALSE)+VLOOKUP($G28,Overall!$N$4:$AC$44,16,FALSE),"")</f>
        <v>#VALUE!</v>
      </c>
    </row>
    <row r="29" spans="1:12">
      <c r="A29" s="65" t="str">
        <f>Overall!C7</f>
        <v>Polzeath SLSC</v>
      </c>
      <c r="B29" s="71">
        <f>Overall!D7</f>
        <v>76</v>
      </c>
      <c r="C29" s="65"/>
      <c r="D29" s="65" t="str">
        <f ca="1">Overall!F7</f>
        <v>Polzeath SLSC</v>
      </c>
      <c r="E29" s="71">
        <f ca="1">Overall!G7</f>
        <v>115.5</v>
      </c>
      <c r="F29" s="65"/>
      <c r="G29" s="65" t="str">
        <f ca="1">Overall!I7</f>
        <v>Polzeath SLSC</v>
      </c>
      <c r="H29" s="71">
        <f ca="1">Overall!J7</f>
        <v>191.5</v>
      </c>
      <c r="I29" s="71"/>
      <c r="J29" s="71" t="e">
        <f ca="1">IF(G29&lt;&gt;"",VLOOKUP($G29,Overall!$N$4:$AC$44,11,FALSE)+VLOOKUP($G29,Overall!$N$4:$AC$44,14,FALSE),"")</f>
        <v>#VALUE!</v>
      </c>
      <c r="K29" s="71" t="e">
        <f ca="1">IF(G29&lt;&gt;"",VLOOKUP($G29,Overall!$N$4:$AC$44,12,FALSE)+VLOOKUP($G29,Overall!$N$4:$AC$44,15,FALSE),"")</f>
        <v>#VALUE!</v>
      </c>
      <c r="L29" s="71" t="e">
        <f ca="1">IF(G29&lt;&gt;"",VLOOKUP($G29,Overall!$N$4:$AC$44,13,FALSE)+VLOOKUP($G29,Overall!$N$4:$AC$44,16,FALSE),"")</f>
        <v>#VALUE!</v>
      </c>
    </row>
    <row r="30" spans="1:12">
      <c r="A30" s="65" t="str">
        <f>Overall!C8</f>
        <v>Hayle SLSC</v>
      </c>
      <c r="B30" s="71">
        <f>Overall!D8</f>
        <v>52</v>
      </c>
      <c r="C30" s="65"/>
      <c r="D30" s="65" t="str">
        <f ca="1">Overall!F8</f>
        <v>Newquay SLSC</v>
      </c>
      <c r="E30" s="71">
        <f ca="1">Overall!G8</f>
        <v>43</v>
      </c>
      <c r="F30" s="65"/>
      <c r="G30" s="65" t="str">
        <f ca="1">Overall!I8</f>
        <v>Newquay SLSC</v>
      </c>
      <c r="H30" s="71">
        <f ca="1">Overall!J8</f>
        <v>78.5</v>
      </c>
      <c r="I30" s="71"/>
      <c r="J30" s="71" t="e">
        <f ca="1">IF(G30&lt;&gt;"",VLOOKUP($G30,Overall!$N$4:$AC$44,11,FALSE)+VLOOKUP($G30,Overall!$N$4:$AC$44,14,FALSE),"")</f>
        <v>#VALUE!</v>
      </c>
      <c r="K30" s="71" t="e">
        <f ca="1">IF(G30&lt;&gt;"",VLOOKUP($G30,Overall!$N$4:$AC$44,12,FALSE)+VLOOKUP($G30,Overall!$N$4:$AC$44,15,FALSE),"")</f>
        <v>#VALUE!</v>
      </c>
      <c r="L30" s="71" t="e">
        <f ca="1">IF(G30&lt;&gt;"",VLOOKUP($G30,Overall!$N$4:$AC$44,13,FALSE)+VLOOKUP($G30,Overall!$N$4:$AC$44,16,FALSE),"")</f>
        <v>#VALUE!</v>
      </c>
    </row>
    <row r="31" spans="1:12">
      <c r="A31" s="65" t="str">
        <f>Overall!C9</f>
        <v>Holywell Bay SLSC</v>
      </c>
      <c r="B31" s="71">
        <f>Overall!D9</f>
        <v>44</v>
      </c>
      <c r="C31" s="65"/>
      <c r="D31" s="65" t="str">
        <f ca="1">Overall!F9</f>
        <v>Bude SLSC</v>
      </c>
      <c r="E31" s="71">
        <f ca="1">Overall!G9</f>
        <v>42</v>
      </c>
      <c r="F31" s="65"/>
      <c r="G31" s="65" t="str">
        <f ca="1">Overall!I9</f>
        <v>Bude SLSC</v>
      </c>
      <c r="H31" s="71">
        <f ca="1">Overall!J9</f>
        <v>72</v>
      </c>
      <c r="I31" s="71"/>
      <c r="J31" s="71" t="e">
        <f ca="1">IF(G31&lt;&gt;"",VLOOKUP($G31,Overall!$N$4:$AC$44,11,FALSE)+VLOOKUP($G31,Overall!$N$4:$AC$44,14,FALSE),"")</f>
        <v>#VALUE!</v>
      </c>
      <c r="K31" s="71" t="e">
        <f ca="1">IF(G31&lt;&gt;"",VLOOKUP($G31,Overall!$N$4:$AC$44,12,FALSE)+VLOOKUP($G31,Overall!$N$4:$AC$44,15,FALSE),"")</f>
        <v>#VALUE!</v>
      </c>
      <c r="L31" s="71" t="e">
        <f ca="1">IF(G31&lt;&gt;"",VLOOKUP($G31,Overall!$N$4:$AC$44,13,FALSE)+VLOOKUP($G31,Overall!$N$4:$AC$44,16,FALSE),"")</f>
        <v>#VALUE!</v>
      </c>
    </row>
    <row r="32" spans="1:12">
      <c r="A32" s="65" t="str">
        <f>Overall!C10</f>
        <v>Newquay SLSC</v>
      </c>
      <c r="B32" s="71">
        <f>Overall!D10</f>
        <v>35.5</v>
      </c>
      <c r="C32" s="65"/>
      <c r="D32" s="65" t="str">
        <f ca="1">Overall!F10</f>
        <v>Hayle SLSC</v>
      </c>
      <c r="E32" s="71">
        <f ca="1">Overall!G10</f>
        <v>17</v>
      </c>
      <c r="F32" s="65"/>
      <c r="G32" s="65" t="str">
        <f ca="1">Overall!I10</f>
        <v>Hayle SLSC</v>
      </c>
      <c r="H32" s="71">
        <f ca="1">Overall!J10</f>
        <v>69</v>
      </c>
      <c r="I32" s="71"/>
      <c r="J32" s="71" t="e">
        <f ca="1">IF(G32&lt;&gt;"",VLOOKUP($G32,Overall!$N$4:$AC$44,11,FALSE)+VLOOKUP($G32,Overall!$N$4:$AC$44,14,FALSE),"")</f>
        <v>#VALUE!</v>
      </c>
      <c r="K32" s="71" t="e">
        <f ca="1">IF(G32&lt;&gt;"",VLOOKUP($G32,Overall!$N$4:$AC$44,12,FALSE)+VLOOKUP($G32,Overall!$N$4:$AC$44,15,FALSE),"")</f>
        <v>#VALUE!</v>
      </c>
      <c r="L32" s="71" t="e">
        <f ca="1">IF(G32&lt;&gt;"",VLOOKUP($G32,Overall!$N$4:$AC$44,13,FALSE)+VLOOKUP($G32,Overall!$N$4:$AC$44,16,FALSE),"")</f>
        <v>#VALUE!</v>
      </c>
    </row>
    <row r="33" spans="1:12">
      <c r="A33" s="65" t="str">
        <f>Overall!C11</f>
        <v>Bude SLSC</v>
      </c>
      <c r="B33" s="71">
        <f>Overall!D11</f>
        <v>30</v>
      </c>
      <c r="C33" s="65"/>
      <c r="D33" s="65" t="str">
        <f ca="1">Overall!F11</f>
        <v>Holywell Bay SLSC</v>
      </c>
      <c r="E33" s="71">
        <f ca="1">Overall!G11</f>
        <v>15</v>
      </c>
      <c r="F33" s="65"/>
      <c r="G33" s="65" t="str">
        <f ca="1">Overall!I11</f>
        <v>Holywell Bay SLSC</v>
      </c>
      <c r="H33" s="71">
        <f ca="1">Overall!J11</f>
        <v>59</v>
      </c>
      <c r="I33" s="71"/>
      <c r="J33" s="71" t="e">
        <f ca="1">IF(G33&lt;&gt;"",VLOOKUP($G33,Overall!$N$4:$AC$44,11,FALSE)+VLOOKUP($G33,Overall!$N$4:$AC$44,14,FALSE),"")</f>
        <v>#VALUE!</v>
      </c>
      <c r="K33" s="71" t="e">
        <f ca="1">IF(G33&lt;&gt;"",VLOOKUP($G33,Overall!$N$4:$AC$44,12,FALSE)+VLOOKUP($G33,Overall!$N$4:$AC$44,15,FALSE),"")</f>
        <v>#VALUE!</v>
      </c>
      <c r="L33" s="71" t="e">
        <f ca="1">IF(G33&lt;&gt;"",VLOOKUP($G33,Overall!$N$4:$AC$44,13,FALSE)+VLOOKUP($G33,Overall!$N$4:$AC$44,16,FALSE),"")</f>
        <v>#VALUE!</v>
      </c>
    </row>
    <row r="34" spans="1:12">
      <c r="A34" s="65" t="str">
        <f>Overall!C12</f>
        <v/>
      </c>
      <c r="B34" s="71" t="str">
        <f>Overall!D12</f>
        <v/>
      </c>
      <c r="C34" s="65"/>
      <c r="D34" s="65" t="str">
        <f>Overall!F12</f>
        <v/>
      </c>
      <c r="E34" s="71" t="str">
        <f>Overall!G12</f>
        <v/>
      </c>
      <c r="F34" s="65"/>
      <c r="G34" s="65" t="str">
        <f>Overall!I12</f>
        <v/>
      </c>
      <c r="H34" s="71" t="str">
        <f>Overall!J12</f>
        <v/>
      </c>
      <c r="I34" s="71"/>
      <c r="J34" s="71" t="str">
        <f>IF(G34&lt;&gt;"",VLOOKUP($G34,Overall!$N$4:$AC$44,11,FALSE)+VLOOKUP($G34,Overall!$N$4:$AC$44,14,FALSE),"")</f>
        <v/>
      </c>
      <c r="K34" s="71" t="str">
        <f>IF(G34&lt;&gt;"",VLOOKUP($G34,Overall!$N$4:$AC$44,12,FALSE)+VLOOKUP($G34,Overall!$N$4:$AC$44,15,FALSE),"")</f>
        <v/>
      </c>
      <c r="L34" s="71" t="str">
        <f>IF(G34&lt;&gt;"",VLOOKUP($G34,Overall!$N$4:$AC$44,13,FALSE)+VLOOKUP($G34,Overall!$N$4:$AC$44,16,FALSE),"")</f>
        <v/>
      </c>
    </row>
    <row r="35" spans="1:12">
      <c r="A35" s="65" t="str">
        <f>Overall!C13</f>
        <v/>
      </c>
      <c r="B35" s="71" t="str">
        <f>Overall!D13</f>
        <v/>
      </c>
      <c r="C35" s="65"/>
      <c r="D35" s="65" t="str">
        <f>Overall!F13</f>
        <v/>
      </c>
      <c r="E35" s="71" t="str">
        <f>Overall!G13</f>
        <v/>
      </c>
      <c r="F35" s="65"/>
      <c r="G35" s="65" t="str">
        <f>Overall!I13</f>
        <v/>
      </c>
      <c r="H35" s="71" t="str">
        <f>Overall!J13</f>
        <v/>
      </c>
      <c r="I35" s="71"/>
      <c r="J35" s="71" t="str">
        <f>IF(G35&lt;&gt;"",VLOOKUP($G35,Overall!$N$4:$AC$44,11,FALSE)+VLOOKUP($G35,Overall!$N$4:$AC$44,14,FALSE),"")</f>
        <v/>
      </c>
      <c r="K35" s="71" t="str">
        <f>IF(G35&lt;&gt;"",VLOOKUP($G35,Overall!$N$4:$AC$44,12,FALSE)+VLOOKUP($G35,Overall!$N$4:$AC$44,15,FALSE),"")</f>
        <v/>
      </c>
      <c r="L35" s="71" t="str">
        <f>IF(G35&lt;&gt;"",VLOOKUP($G35,Overall!$N$4:$AC$44,13,FALSE)+VLOOKUP($G35,Overall!$N$4:$AC$44,16,FALSE),"")</f>
        <v/>
      </c>
    </row>
    <row r="36" spans="1:12">
      <c r="A36" s="65" t="str">
        <f>Overall!C14</f>
        <v/>
      </c>
      <c r="B36" s="71" t="str">
        <f>Overall!D14</f>
        <v/>
      </c>
      <c r="C36" s="65"/>
      <c r="D36" s="65" t="str">
        <f>Overall!F14</f>
        <v/>
      </c>
      <c r="E36" s="71" t="str">
        <f>Overall!G14</f>
        <v/>
      </c>
      <c r="F36" s="65"/>
      <c r="G36" s="65" t="str">
        <f>Overall!I14</f>
        <v/>
      </c>
      <c r="H36" s="71" t="str">
        <f>Overall!J14</f>
        <v/>
      </c>
      <c r="I36" s="71"/>
      <c r="J36" s="71" t="str">
        <f>IF(G36&lt;&gt;"",VLOOKUP($G36,Overall!$N$4:$AC$44,11,FALSE)+VLOOKUP($G36,Overall!$N$4:$AC$44,14,FALSE),"")</f>
        <v/>
      </c>
      <c r="K36" s="71" t="str">
        <f>IF(G36&lt;&gt;"",VLOOKUP($G36,Overall!$N$4:$AC$44,12,FALSE)+VLOOKUP($G36,Overall!$N$4:$AC$44,15,FALSE),"")</f>
        <v/>
      </c>
      <c r="L36" s="71" t="str">
        <f>IF(G36&lt;&gt;"",VLOOKUP($G36,Overall!$N$4:$AC$44,13,FALSE)+VLOOKUP($G36,Overall!$N$4:$AC$44,16,FALSE),"")</f>
        <v/>
      </c>
    </row>
    <row r="37" spans="1:12">
      <c r="A37" s="65" t="str">
        <f>Overall!C15</f>
        <v/>
      </c>
      <c r="B37" s="71" t="str">
        <f>Overall!D15</f>
        <v/>
      </c>
      <c r="C37" s="65"/>
      <c r="D37" s="65" t="str">
        <f>Overall!F15</f>
        <v/>
      </c>
      <c r="E37" s="71" t="str">
        <f>Overall!G15</f>
        <v/>
      </c>
      <c r="F37" s="65"/>
      <c r="G37" s="65" t="str">
        <f>Overall!I15</f>
        <v/>
      </c>
      <c r="H37" s="71" t="str">
        <f>Overall!J15</f>
        <v/>
      </c>
      <c r="I37" s="71"/>
      <c r="J37" s="71" t="str">
        <f>IF(G37&lt;&gt;"",VLOOKUP($G37,Overall!$N$4:$AC$44,11,FALSE)+VLOOKUP($G37,Overall!$N$4:$AC$44,14,FALSE),"")</f>
        <v/>
      </c>
      <c r="K37" s="71" t="str">
        <f>IF(G37&lt;&gt;"",VLOOKUP($G37,Overall!$N$4:$AC$44,12,FALSE)+VLOOKUP($G37,Overall!$N$4:$AC$44,15,FALSE),"")</f>
        <v/>
      </c>
      <c r="L37" s="71" t="str">
        <f>IF(G37&lt;&gt;"",VLOOKUP($G37,Overall!$N$4:$AC$44,13,FALSE)+VLOOKUP($G37,Overall!$N$4:$AC$44,16,FALSE),"")</f>
        <v/>
      </c>
    </row>
    <row r="38" spans="1:12">
      <c r="A38" s="65" t="str">
        <f>Overall!C16</f>
        <v/>
      </c>
      <c r="B38" s="71" t="str">
        <f>Overall!D16</f>
        <v/>
      </c>
      <c r="C38" s="65"/>
      <c r="D38" s="65" t="str">
        <f>Overall!F16</f>
        <v/>
      </c>
      <c r="E38" s="71" t="str">
        <f>Overall!G16</f>
        <v/>
      </c>
      <c r="F38" s="65"/>
      <c r="G38" s="65" t="str">
        <f>Overall!I16</f>
        <v/>
      </c>
      <c r="H38" s="71" t="str">
        <f>Overall!J16</f>
        <v/>
      </c>
      <c r="I38" s="71"/>
      <c r="J38" s="71" t="str">
        <f>IF(G38&lt;&gt;"",VLOOKUP($G38,Overall!$N$4:$AC$44,11,FALSE)+VLOOKUP($G38,Overall!$N$4:$AC$44,14,FALSE),"")</f>
        <v/>
      </c>
      <c r="K38" s="71" t="str">
        <f>IF(G38&lt;&gt;"",VLOOKUP($G38,Overall!$N$4:$AC$44,12,FALSE)+VLOOKUP($G38,Overall!$N$4:$AC$44,15,FALSE),"")</f>
        <v/>
      </c>
      <c r="L38" s="71" t="str">
        <f>IF(G38&lt;&gt;"",VLOOKUP($G38,Overall!$N$4:$AC$44,13,FALSE)+VLOOKUP($G38,Overall!$N$4:$AC$44,16,FALSE),"")</f>
        <v/>
      </c>
    </row>
    <row r="39" spans="1:12">
      <c r="A39" s="65" t="str">
        <f>Overall!C17</f>
        <v/>
      </c>
      <c r="B39" s="71" t="str">
        <f>Overall!D17</f>
        <v/>
      </c>
      <c r="C39" s="65"/>
      <c r="D39" s="65" t="str">
        <f>Overall!F17</f>
        <v/>
      </c>
      <c r="E39" s="71" t="str">
        <f>Overall!G17</f>
        <v/>
      </c>
      <c r="F39" s="65"/>
      <c r="G39" s="65" t="str">
        <f>Overall!I17</f>
        <v/>
      </c>
      <c r="H39" s="71" t="str">
        <f>Overall!J17</f>
        <v/>
      </c>
      <c r="I39" s="71"/>
      <c r="J39" s="71" t="str">
        <f>IF(G39&lt;&gt;"",VLOOKUP($G39,Overall!$N$4:$AC$44,11,FALSE)+VLOOKUP($G39,Overall!$N$4:$AC$44,14,FALSE),"")</f>
        <v/>
      </c>
      <c r="K39" s="71" t="str">
        <f>IF(G39&lt;&gt;"",VLOOKUP($G39,Overall!$N$4:$AC$44,12,FALSE)+VLOOKUP($G39,Overall!$N$4:$AC$44,15,FALSE),"")</f>
        <v/>
      </c>
      <c r="L39" s="71" t="str">
        <f>IF(G39&lt;&gt;"",VLOOKUP($G39,Overall!$N$4:$AC$44,13,FALSE)+VLOOKUP($G39,Overall!$N$4:$AC$44,16,FALSE),"")</f>
        <v/>
      </c>
    </row>
    <row r="40" spans="1:12">
      <c r="A40" s="65" t="str">
        <f>Overall!C18</f>
        <v/>
      </c>
      <c r="B40" s="71" t="str">
        <f>Overall!D18</f>
        <v/>
      </c>
      <c r="C40" s="65"/>
      <c r="D40" s="65" t="str">
        <f>Overall!F18</f>
        <v/>
      </c>
      <c r="E40" s="71" t="str">
        <f>Overall!G18</f>
        <v/>
      </c>
      <c r="F40" s="65"/>
      <c r="G40" s="65" t="str">
        <f>Overall!I18</f>
        <v/>
      </c>
      <c r="H40" s="71" t="str">
        <f>Overall!J18</f>
        <v/>
      </c>
      <c r="I40" s="71"/>
      <c r="J40" s="71" t="str">
        <f>IF(G40&lt;&gt;"",VLOOKUP($G40,Overall!$N$4:$AC$44,11,FALSE)+VLOOKUP($G40,Overall!$N$4:$AC$44,14,FALSE),"")</f>
        <v/>
      </c>
      <c r="K40" s="71" t="str">
        <f>IF(G40&lt;&gt;"",VLOOKUP($G40,Overall!$N$4:$AC$44,12,FALSE)+VLOOKUP($G40,Overall!$N$4:$AC$44,15,FALSE),"")</f>
        <v/>
      </c>
      <c r="L40" s="71" t="str">
        <f>IF(G40&lt;&gt;"",VLOOKUP($G40,Overall!$N$4:$AC$44,13,FALSE)+VLOOKUP($G40,Overall!$N$4:$AC$44,16,FALSE),"")</f>
        <v/>
      </c>
    </row>
    <row r="41" spans="1:12">
      <c r="A41" s="65" t="str">
        <f>Overall!C19</f>
        <v/>
      </c>
      <c r="B41" s="71" t="str">
        <f>Overall!D19</f>
        <v/>
      </c>
      <c r="C41" s="65"/>
      <c r="D41" s="65" t="str">
        <f>Overall!F19</f>
        <v/>
      </c>
      <c r="E41" s="71" t="str">
        <f>Overall!G19</f>
        <v/>
      </c>
      <c r="F41" s="65"/>
      <c r="G41" s="65" t="str">
        <f>Overall!I19</f>
        <v/>
      </c>
      <c r="H41" s="71" t="str">
        <f>Overall!J19</f>
        <v/>
      </c>
      <c r="I41" s="71"/>
      <c r="J41" s="71"/>
      <c r="K41" s="71"/>
      <c r="L41" s="71"/>
    </row>
    <row r="47" spans="1:12">
      <c r="A47" s="183" t="s">
        <v>63</v>
      </c>
      <c r="B47" s="183"/>
      <c r="C47" s="183"/>
      <c r="D47" s="183"/>
      <c r="E47" s="183"/>
      <c r="F47" s="183"/>
      <c r="G47" s="183"/>
      <c r="H47" s="183"/>
      <c r="I47" s="183"/>
      <c r="J47" s="183"/>
    </row>
    <row r="48" spans="1:12">
      <c r="A48" s="183"/>
      <c r="B48" s="183"/>
      <c r="C48" s="183"/>
      <c r="D48" s="183"/>
      <c r="E48" s="183"/>
      <c r="F48" s="183"/>
      <c r="G48" s="183"/>
      <c r="H48" s="183"/>
      <c r="I48" s="183"/>
      <c r="J48" s="183"/>
    </row>
  </sheetData>
  <mergeCells count="5">
    <mergeCell ref="A47:J48"/>
    <mergeCell ref="A23:H23"/>
    <mergeCell ref="A15:H15"/>
    <mergeCell ref="A18:H18"/>
    <mergeCell ref="A19:H19"/>
  </mergeCells>
  <hyperlinks>
    <hyperlink ref="A47" r:id="rId1" xr:uid="{00000000-0004-0000-0100-000000000000}"/>
  </hyperlinks>
  <pageMargins left="0.70866141732283472" right="0.70866141732283472" top="0.74803149606299213" bottom="0.74803149606299213" header="0.31496062992125984" footer="0.31496062992125984"/>
  <pageSetup paperSize="9" scale="69" orientation="landscape"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9B8A-B498-4520-95CF-FEE2CA37008F}">
  <dimension ref="A1"/>
  <sheetViews>
    <sheetView workbookViewId="0"/>
  </sheetViews>
  <sheetFormatPr defaultRowHeight="14.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X99"/>
  <sheetViews>
    <sheetView zoomScaleNormal="100" workbookViewId="0">
      <selection activeCell="I16" sqref="I16"/>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9.269531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221</v>
      </c>
      <c r="B1" s="189"/>
      <c r="C1" s="189"/>
      <c r="D1" s="189"/>
      <c r="E1" s="189"/>
      <c r="F1" s="189"/>
      <c r="G1" s="189"/>
      <c r="H1" s="190" t="s">
        <v>222</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t="s">
        <v>149</v>
      </c>
      <c r="D4" s="58">
        <v>51.76</v>
      </c>
      <c r="E4" s="65" t="str">
        <f>IF(C4&lt;&gt; "",VLOOKUP($C4,'Event Inputs'!$D$4:'Event Inputs'!$H$899,2,FALSE),"")</f>
        <v>Senara Rodda</v>
      </c>
      <c r="F4" s="71" t="str">
        <f>IF(C4&lt;&gt; "",VLOOKUP($C4,'Event Inputs'!$D$4:'Event Inputs'!$H$899,5,FALSE),"")</f>
        <v>14-15</v>
      </c>
      <c r="G4" s="65" t="str">
        <f>IF(C4&lt;&gt; "",VLOOKUP($C4,'Event Inputs'!$D$4:'Event Inputs'!$H$899,4,FALSE),"")</f>
        <v>PT</v>
      </c>
      <c r="H4" s="122">
        <f>IF(K4="",1,IF(K4=K3,H3,1))</f>
        <v>1</v>
      </c>
      <c r="I4" s="123">
        <f>IF(H4=H3,I3,IF(H4=H5,IF( H4=H6,(10+8+6)/3,IF(H4=H5,(10+8)/2)),10))</f>
        <v>10</v>
      </c>
      <c r="J4" s="58" t="s">
        <v>196</v>
      </c>
      <c r="K4" s="58">
        <v>46.21</v>
      </c>
      <c r="L4" s="65" t="str">
        <f>IF(J4&lt;&gt; "",VLOOKUP($J4,'Event Inputs'!$D$4:'Event Inputs'!$H$899,2,FALSE),"")</f>
        <v>Connor Miller</v>
      </c>
      <c r="M4" s="71" t="str">
        <f>IF(J4&lt;&gt; "",VLOOKUP($J4,'Event Inputs'!$D$4:'Event Inputs'!$H$899,5,FALSE),"")</f>
        <v>14-15</v>
      </c>
      <c r="N4" s="65" t="str">
        <f>IF(J4&lt;&gt;"",VLOOKUP($J4,'Event Inputs'!$D$4:'Event Inputs'!$H$899,4,FALSE),"")</f>
        <v>PZ</v>
      </c>
      <c r="O4" s="88" t="str">
        <f>'Event Inputs'!A4</f>
        <v>PT</v>
      </c>
      <c r="P4" s="89">
        <f>Q4+R4</f>
        <v>31</v>
      </c>
      <c r="Q4" s="90">
        <f>SUMIF($G$4:$G$21,O4,$B$4:$B$21)</f>
        <v>24</v>
      </c>
      <c r="R4" s="90">
        <f>SUMIF($N$4:$N$21,O4,$I$4:$I$21)</f>
        <v>7</v>
      </c>
      <c r="S4" s="91">
        <f>COUNTIFS($A$4:$A$21,1,$G$4:$G$21,$O4)*$U$1</f>
        <v>1</v>
      </c>
      <c r="T4" s="91">
        <f>COUNTIFS($A$4:$A$21,2,$G$4:$G$21,$O4)*$U$1</f>
        <v>1</v>
      </c>
      <c r="U4" s="91">
        <f>COUNTIFS($A$4:$A$21,3,$G$4:$G$21,$O4)*$U$1</f>
        <v>1</v>
      </c>
      <c r="V4" s="91">
        <f>COUNTIFS($H$4:$H$21,1,$N$4:$N$21,$O4)*$U$1</f>
        <v>0</v>
      </c>
      <c r="W4" s="91">
        <f>COUNTIFS($H$4:$H$21,2,$N$4:$N$21,$O4)*$U$1</f>
        <v>0</v>
      </c>
      <c r="X4" s="91">
        <f>COUNTIFS($H$4:$H$21,3,$N$4:$N$21,$O4)*$U$1</f>
        <v>1</v>
      </c>
    </row>
    <row r="5" spans="1:24">
      <c r="A5" s="122">
        <f>IF(D5="",2,IF(D5=D4,A4,2))</f>
        <v>2</v>
      </c>
      <c r="B5" s="123">
        <f>IF(A5=A4,B4,IF(A5=A6,IF( A5=A7,(8+6+5)/3,IF(A5=A6,(8+6)/2)),8))</f>
        <v>8</v>
      </c>
      <c r="C5" s="58" t="s">
        <v>146</v>
      </c>
      <c r="D5" s="58">
        <v>52.33</v>
      </c>
      <c r="E5" s="65" t="str">
        <f>IF(C5&lt;&gt; "",VLOOKUP($C5,'Event Inputs'!$D$4:'Event Inputs'!$H$899,2,FALSE),"")</f>
        <v>Issy Durrant</v>
      </c>
      <c r="F5" s="71" t="str">
        <f>IF(C5&lt;&gt; "",VLOOKUP($C5,'Event Inputs'!$D$4:'Event Inputs'!$H$899,5,FALSE),"")</f>
        <v>14-15</v>
      </c>
      <c r="G5" s="65" t="str">
        <f>IF(C5&lt;&gt; "",VLOOKUP($C5,'Event Inputs'!$D$4:'Event Inputs'!$H$899,4,FALSE),"")</f>
        <v>PT</v>
      </c>
      <c r="H5" s="122">
        <f>IF(K5="",2,IF(K5=K4,H4,2))</f>
        <v>2</v>
      </c>
      <c r="I5" s="123">
        <f>IF(H5=H4,I4,IF(H5=H6,IF( H5=H7,(8+6+5)/3,IF(H5=H6,(8+6)/2)),8))</f>
        <v>8</v>
      </c>
      <c r="J5" s="58" t="s">
        <v>194</v>
      </c>
      <c r="K5" s="58">
        <v>47.3</v>
      </c>
      <c r="L5" s="65" t="str">
        <f>IF(J5&lt;&gt; "",VLOOKUP($J5,'Event Inputs'!$D$4:'Event Inputs'!$H$899,2,FALSE),"")</f>
        <v>Owen Pope</v>
      </c>
      <c r="M5" s="71" t="str">
        <f>IF(J5&lt;&gt; "",VLOOKUP($J5,'Event Inputs'!$D$4:'Event Inputs'!$H$899,5,FALSE),"")</f>
        <v>14-15</v>
      </c>
      <c r="N5" s="65" t="str">
        <f>IF(J5&lt;&gt;"",VLOOKUP($J5,'Event Inputs'!$D$4:'Event Inputs'!$H$899,4,FALSE),"")</f>
        <v>NQ</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71" t="s">
        <v>159</v>
      </c>
      <c r="D6" s="148">
        <v>52.87</v>
      </c>
      <c r="E6" s="65" t="str">
        <f>IF(C6&lt;&gt; "",VLOOKUP($C6,'Event Inputs'!$D$4:'Event Inputs'!$H$899,2,FALSE),"")</f>
        <v xml:space="preserve">Meg Walllace </v>
      </c>
      <c r="F6" s="71" t="str">
        <f>IF(D6&lt;&gt; "",VLOOKUP($C6,'Event Inputs'!$D$4:'Event Inputs'!$H$899,5,FALSE),"")</f>
        <v>14-15</v>
      </c>
      <c r="G6" s="65" t="str">
        <f>IF(C6&lt;&gt; "",VLOOKUP($C6,'Event Inputs'!$D$4:'Event Inputs'!$H$899,4,FALSE),"")</f>
        <v>PT</v>
      </c>
      <c r="H6" s="122">
        <f>IF(K6="",3,IF(K6=K5,H5,3))</f>
        <v>3</v>
      </c>
      <c r="I6" s="123">
        <f>IF(H6=H5,I5,IF(H6=H7,IF( H6=H8,(6+5+4)/3,IF(H6=H7,(6+5)/2)),6))</f>
        <v>6</v>
      </c>
      <c r="J6" s="58" t="s">
        <v>119</v>
      </c>
      <c r="K6" s="58">
        <v>48.33</v>
      </c>
      <c r="L6" s="65" t="str">
        <f>IF(J6&lt;&gt; "",VLOOKUP($J6,'Event Inputs'!$D$4:'Event Inputs'!$H$899,2,FALSE),"")</f>
        <v>Archie Williams</v>
      </c>
      <c r="M6" s="71" t="str">
        <f>IF(J6&lt;&gt; "",VLOOKUP($J6,'Event Inputs'!$D$4:'Event Inputs'!$H$899,5,FALSE),"")</f>
        <v>14-15</v>
      </c>
      <c r="N6" s="65" t="str">
        <f>IF(J6&lt;&gt;"",VLOOKUP($J6,'Event Inputs'!$D$4:'Event Inputs'!$H$899,4,FALSE),"")</f>
        <v>PT</v>
      </c>
      <c r="O6" s="88" t="str">
        <f>'Event Inputs'!A6</f>
        <v>GY</v>
      </c>
      <c r="P6" s="89">
        <f t="shared" si="0"/>
        <v>7</v>
      </c>
      <c r="Q6" s="90">
        <f t="shared" si="1"/>
        <v>0</v>
      </c>
      <c r="R6" s="90">
        <f t="shared" si="2"/>
        <v>7</v>
      </c>
      <c r="S6" s="91">
        <f t="shared" si="3"/>
        <v>0</v>
      </c>
      <c r="T6" s="91">
        <f t="shared" si="4"/>
        <v>0</v>
      </c>
      <c r="U6" s="91">
        <f t="shared" si="5"/>
        <v>0</v>
      </c>
      <c r="V6" s="91">
        <f t="shared" si="6"/>
        <v>0</v>
      </c>
      <c r="W6" s="91">
        <f t="shared" si="7"/>
        <v>0</v>
      </c>
      <c r="X6" s="91">
        <f t="shared" si="8"/>
        <v>0</v>
      </c>
    </row>
    <row r="7" spans="1:24">
      <c r="A7" s="122">
        <f>IF(D7="",4,IF(D7=D6,A6,4))</f>
        <v>4</v>
      </c>
      <c r="B7" s="123">
        <f>IF(A7=A6,B6,IF(A7=A8,IF( A7=A9,(5+4+3)/3,IF(A7=A8,(5+4)/2)),5))</f>
        <v>5</v>
      </c>
      <c r="C7" s="58" t="s">
        <v>385</v>
      </c>
      <c r="D7" s="58">
        <v>52.9</v>
      </c>
      <c r="E7" s="65" t="str">
        <f>IF(C7&lt;&gt; "",VLOOKUP($C7,'Event Inputs'!$D$4:'Event Inputs'!$H$899,2,FALSE),"")</f>
        <v>Elodie Sykes</v>
      </c>
      <c r="F7" s="71" t="str">
        <f>IF(C7&lt;&gt; "",VLOOKUP($C7,'Event Inputs'!$D$4:'Event Inputs'!$H$899,5,FALSE),"")</f>
        <v>14-15</v>
      </c>
      <c r="G7" s="65" t="str">
        <f>IF(C7&lt;&gt; "",VLOOKUP($C7,'Event Inputs'!$D$4:'Event Inputs'!$H$899,4,FALSE),"")</f>
        <v>NQ</v>
      </c>
      <c r="H7" s="122">
        <f>IF(K7="",4,IF(K7=K6,H6,4))</f>
        <v>4</v>
      </c>
      <c r="I7" s="123">
        <f>IF(H7=H6,I6,IF(H7=H8,IF( H7=H9,(5+4+3)/3,IF(H7=H8,(5+4)/2)),5))</f>
        <v>5</v>
      </c>
      <c r="J7" s="58" t="s">
        <v>267</v>
      </c>
      <c r="K7" s="58">
        <v>49.42</v>
      </c>
      <c r="L7" s="65" t="str">
        <f>IF(J7&lt;&gt; "",VLOOKUP($J7,'Event Inputs'!$D$4:'Event Inputs'!$H$899,2,FALSE),"")</f>
        <v>Barnaby Gilbert</v>
      </c>
      <c r="M7" s="71" t="str">
        <f>IF(J7&lt;&gt; "",VLOOKUP($J7,'Event Inputs'!$D$4:'Event Inputs'!$H$899,5,FALSE),"")</f>
        <v>14-15</v>
      </c>
      <c r="N7" s="65" t="str">
        <f>IF(J7&lt;&gt;"",VLOOKUP($J7,'Event Inputs'!$D$4:'Event Inputs'!$H$899,4,FALSE),"")</f>
        <v>GY</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t="s">
        <v>303</v>
      </c>
      <c r="D8" s="58">
        <v>54.32</v>
      </c>
      <c r="E8" s="65" t="str">
        <f>IF(C8&lt;&gt; "",VLOOKUP($C8,'Event Inputs'!$D$4:'Event Inputs'!$H$899,2,FALSE),"")</f>
        <v>Hattie Ducros</v>
      </c>
      <c r="F8" s="71" t="str">
        <f>IF(C8&lt;&gt; "",VLOOKUP($C8,'Event Inputs'!$D$4:'Event Inputs'!$H$899,5,FALSE),"")</f>
        <v>14-15</v>
      </c>
      <c r="G8" s="65" t="str">
        <f>IF(C8&lt;&gt; "",VLOOKUP($C8,'Event Inputs'!$D$4:'Event Inputs'!$H$899,4,FALSE),"")</f>
        <v>PZ</v>
      </c>
      <c r="H8" s="122">
        <f>IF(K8="",5,IF(K8=K7,H7,5))</f>
        <v>5</v>
      </c>
      <c r="I8" s="123">
        <f>IF(H8=H7,I7,IF(H8=H9,IF( H8=H10,(4+3+2)/3,IF(H8=H9,(4+3)/2)),4))</f>
        <v>4</v>
      </c>
      <c r="J8" s="58" t="s">
        <v>197</v>
      </c>
      <c r="K8" s="58">
        <v>50.22</v>
      </c>
      <c r="L8" s="65" t="str">
        <f>IF(J8&lt;&gt; "",VLOOKUP($J8,'Event Inputs'!$D$4:'Event Inputs'!$H$899,2,FALSE),"")</f>
        <v>Liam Miller</v>
      </c>
      <c r="M8" s="71" t="str">
        <f>IF(J8&lt;&gt; "",VLOOKUP($J8,'Event Inputs'!$D$4:'Event Inputs'!$H$899,5,FALSE),"")</f>
        <v>14-15</v>
      </c>
      <c r="N8" s="65" t="str">
        <f>IF(J8&lt;&gt;"",VLOOKUP($J8,'Event Inputs'!$D$4:'Event Inputs'!$H$899,4,FALSE),"")</f>
        <v>PZ</v>
      </c>
      <c r="O8" s="88" t="str">
        <f>'Event Inputs'!A8</f>
        <v>PZ</v>
      </c>
      <c r="P8" s="89">
        <f t="shared" si="0"/>
        <v>22</v>
      </c>
      <c r="Q8" s="90">
        <f t="shared" si="1"/>
        <v>8</v>
      </c>
      <c r="R8" s="90">
        <f t="shared" si="2"/>
        <v>14</v>
      </c>
      <c r="S8" s="91">
        <f t="shared" si="3"/>
        <v>0</v>
      </c>
      <c r="T8" s="91">
        <f t="shared" si="4"/>
        <v>0</v>
      </c>
      <c r="U8" s="91">
        <f t="shared" si="5"/>
        <v>0</v>
      </c>
      <c r="V8" s="91">
        <f t="shared" si="6"/>
        <v>1</v>
      </c>
      <c r="W8" s="91">
        <f t="shared" si="7"/>
        <v>0</v>
      </c>
      <c r="X8" s="91">
        <f t="shared" si="8"/>
        <v>0</v>
      </c>
    </row>
    <row r="9" spans="1:24">
      <c r="A9" s="122">
        <f>IF(D9="",6,IF(D9=D8,A8,6))</f>
        <v>6</v>
      </c>
      <c r="B9" s="123">
        <f>IF(A9=A8,B8,IF(A9=A10,IF( A9=A11,(3+2+1)/3,IF(A9=A10,(3+2)/2)),3))</f>
        <v>3</v>
      </c>
      <c r="C9" s="58" t="s">
        <v>301</v>
      </c>
      <c r="D9" s="58">
        <v>54.82</v>
      </c>
      <c r="E9" s="65" t="str">
        <f>IF(C9&lt;&gt; "",VLOOKUP($C9,'Event Inputs'!$D$4:'Event Inputs'!$H$899,2,FALSE),"")</f>
        <v>Mali Harbour</v>
      </c>
      <c r="F9" s="71" t="str">
        <f>IF(C9&lt;&gt; "",VLOOKUP($C9,'Event Inputs'!$D$4:'Event Inputs'!$H$899,5,FALSE),"")</f>
        <v>14-15</v>
      </c>
      <c r="G9" s="65" t="str">
        <f>IF(C9&lt;&gt; "",VLOOKUP($C9,'Event Inputs'!$D$4:'Event Inputs'!$H$899,4,FALSE),"")</f>
        <v>PZ</v>
      </c>
      <c r="H9" s="122">
        <f>IF(K9="",6,IF(K9=K8,H8,6))</f>
        <v>6</v>
      </c>
      <c r="I9" s="123">
        <f>IF(H9=H8,I8,IF(H9=H10,IF( H9=H11,(3+2+1)/3,IF(H9=H10,(3+2)/2)),3))</f>
        <v>3</v>
      </c>
      <c r="J9" s="58" t="s">
        <v>391</v>
      </c>
      <c r="K9" s="59">
        <v>50.37</v>
      </c>
      <c r="L9" s="65" t="str">
        <f>IF(J9&lt;&gt; "",VLOOKUP($J9,'Event Inputs'!$D$4:'Event Inputs'!$H$899,2,FALSE),"")</f>
        <v xml:space="preserve">Jack Groves </v>
      </c>
      <c r="M9" s="71" t="str">
        <f>IF(J9&lt;&gt; "",VLOOKUP($J9,'Event Inputs'!$D$4:'Event Inputs'!$H$899,5,FALSE),"")</f>
        <v>14-15</v>
      </c>
      <c r="N9" s="65" t="str">
        <f>IF(J9&lt;&gt;"",VLOOKUP($J9,'Event Inputs'!$D$4:'Event Inputs'!$H$899,4,FALSE),"")</f>
        <v>NQ</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t="s">
        <v>282</v>
      </c>
      <c r="D10" s="58">
        <v>56.24</v>
      </c>
      <c r="E10" s="65" t="str">
        <f>IF(C10&lt;&gt; "",VLOOKUP($C10,'Event Inputs'!$D$4:'Event Inputs'!$H$899,2,FALSE),"")</f>
        <v>Frances Bristow</v>
      </c>
      <c r="F10" s="71" t="str">
        <f>IF(C10&lt;&gt; "",VLOOKUP($C10,'Event Inputs'!$D$4:'Event Inputs'!$H$899,5,FALSE),"")</f>
        <v>14-15</v>
      </c>
      <c r="G10" s="65" t="str">
        <f>IF(C10&lt;&gt; "",VLOOKUP($C10,'Event Inputs'!$D$4:'Event Inputs'!$H$899,4,FALSE),"")</f>
        <v>HY</v>
      </c>
      <c r="H10" s="122">
        <f>IF(K10="",7,IF(K10=K9,H9,7))</f>
        <v>7</v>
      </c>
      <c r="I10" s="123">
        <f>IF(H10=H9,I9,IF(H10=H11,IF( H10=H12,(2+1+0)/3,IF(H10=H11,(2+1)/2)),2))</f>
        <v>2</v>
      </c>
      <c r="J10" s="58" t="s">
        <v>260</v>
      </c>
      <c r="K10" s="58">
        <v>51.63</v>
      </c>
      <c r="L10" s="65" t="str">
        <f>IF(J10&lt;&gt; "",VLOOKUP($J10,'Event Inputs'!$D$4:'Event Inputs'!$H$899,2,FALSE),"")</f>
        <v xml:space="preserve">Daniel Webster </v>
      </c>
      <c r="M10" s="71" t="str">
        <f>IF(J10&lt;&gt; "",VLOOKUP($J10,'Event Inputs'!$D$4:'Event Inputs'!$H$899,5,FALSE),"")</f>
        <v>14-15</v>
      </c>
      <c r="N10" s="65" t="str">
        <f>IF(J10&lt;&gt;"",VLOOKUP($J10,'Event Inputs'!$D$4:'Event Inputs'!$H$899,4,FALSE),"")</f>
        <v>GY</v>
      </c>
      <c r="O10" s="88" t="str">
        <f>'Event Inputs'!A10</f>
        <v>NQ</v>
      </c>
      <c r="P10" s="89">
        <f t="shared" si="0"/>
        <v>16</v>
      </c>
      <c r="Q10" s="90">
        <f t="shared" si="1"/>
        <v>5</v>
      </c>
      <c r="R10" s="90">
        <f t="shared" si="2"/>
        <v>11</v>
      </c>
      <c r="S10" s="91">
        <f t="shared" si="3"/>
        <v>0</v>
      </c>
      <c r="T10" s="91">
        <f t="shared" si="4"/>
        <v>0</v>
      </c>
      <c r="U10" s="91">
        <f t="shared" si="5"/>
        <v>0</v>
      </c>
      <c r="V10" s="91">
        <f t="shared" si="6"/>
        <v>0</v>
      </c>
      <c r="W10" s="91">
        <f t="shared" si="7"/>
        <v>1</v>
      </c>
      <c r="X10" s="91">
        <f t="shared" si="8"/>
        <v>0</v>
      </c>
    </row>
    <row r="11" spans="1:24">
      <c r="A11" s="122">
        <f>IF(D11="",8,IF(D11=D10,A10,8))</f>
        <v>8</v>
      </c>
      <c r="B11" s="123">
        <f>IF(A11=A10,B10,IF(A11=A12,IF( A11=A13,(1+0+0)/3,IF(A11=A12,(1+0)/2)),1))</f>
        <v>1</v>
      </c>
      <c r="C11" s="58" t="s">
        <v>305</v>
      </c>
      <c r="D11" s="59">
        <v>58.76</v>
      </c>
      <c r="E11" s="65" t="str">
        <f>IF(C11&lt;&gt; "",VLOOKUP($C11,'Event Inputs'!$D$4:'Event Inputs'!$H$899,2,FALSE),"")</f>
        <v>Sophia Gill</v>
      </c>
      <c r="F11" s="71" t="str">
        <f>IF(C11&lt;&gt; "",VLOOKUP($C11,'Event Inputs'!$D$4:'Event Inputs'!$H$899,5,FALSE),"")</f>
        <v>14-15</v>
      </c>
      <c r="G11" s="65" t="str">
        <f>IF(C11&lt;&gt; "",VLOOKUP($C11,'Event Inputs'!$D$4:'Event Inputs'!$H$899,4,FALSE),"")</f>
        <v>PZ</v>
      </c>
      <c r="H11" s="122">
        <f>IF(K11="",8,IF(K11=K10,H10,8))</f>
        <v>8</v>
      </c>
      <c r="I11" s="123">
        <f>IF(H11=H10,I10,IF(H11=H12,IF( H11=H13,(1+0+0)/3,IF(H11=H12,(1+0)/2)),1))</f>
        <v>1</v>
      </c>
      <c r="J11" s="58" t="s">
        <v>116</v>
      </c>
      <c r="K11" s="58">
        <v>52.97</v>
      </c>
      <c r="L11" s="65" t="str">
        <f>IF(J11&lt;&gt; "",VLOOKUP($J11,'Event Inputs'!$D$4:'Event Inputs'!$H$899,2,FALSE),"")</f>
        <v>Archie Wiles</v>
      </c>
      <c r="M11" s="71" t="str">
        <f>IF(J11&lt;&gt; "",VLOOKUP($J11,'Event Inputs'!$D$4:'Event Inputs'!$H$899,5,FALSE),"")</f>
        <v>14-15</v>
      </c>
      <c r="N11" s="65" t="str">
        <f>IF(J11&lt;&gt;"",VLOOKUP($J11,'Event Inputs'!$D$4:'Event Inputs'!$H$899,4,FALSE),"")</f>
        <v>PT</v>
      </c>
      <c r="O11" s="88" t="str">
        <f>'Event Inputs'!A11</f>
        <v>HY</v>
      </c>
      <c r="P11" s="89">
        <f t="shared" si="0"/>
        <v>2</v>
      </c>
      <c r="Q11" s="90">
        <f t="shared" si="1"/>
        <v>2</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t="s">
        <v>397</v>
      </c>
      <c r="D12" s="58">
        <v>59.55</v>
      </c>
      <c r="E12" s="65" t="str">
        <f>IF(C12&lt;&gt; "",VLOOKUP($C12,'Event Inputs'!$D$4:'Event Inputs'!$H$899,2,FALSE),"")</f>
        <v>Molly Cooke</v>
      </c>
      <c r="F12" s="71" t="str">
        <f>IF(C12&lt;&gt; "",VLOOKUP($C12,'Event Inputs'!$D$4:'Event Inputs'!$H$899,5,FALSE),"")</f>
        <v>14-15</v>
      </c>
      <c r="G12" s="65" t="str">
        <f>IF(C12&lt;&gt; "",VLOOKUP($C12,'Event Inputs'!$D$4:'Event Inputs'!$H$899,4,FALSE),"")</f>
        <v>NQ</v>
      </c>
      <c r="H12" s="122">
        <f>IF(K12="",9,IF(K12=K11,H11,9))</f>
        <v>9</v>
      </c>
      <c r="I12" s="123" t="str">
        <f>IF(H12=H11,I11,IF(H12=H13,IF( H12=H14,(0+0+0)/3,IF(H12=H13,(0+0)/2)),""))</f>
        <v/>
      </c>
      <c r="J12" s="58" t="s">
        <v>98</v>
      </c>
      <c r="K12" s="58">
        <v>53.87</v>
      </c>
      <c r="L12" s="65" t="str">
        <f>IF(J12&lt;&gt; "",VLOOKUP($J12,'Event Inputs'!$D$4:'Event Inputs'!$H$899,2,FALSE),"")</f>
        <v>Rafi Oakes</v>
      </c>
      <c r="M12" s="71" t="str">
        <f>IF(J12&lt;&gt; "",VLOOKUP($J12,'Event Inputs'!$D$4:'Event Inputs'!$H$899,5,FALSE),"")</f>
        <v>14-15</v>
      </c>
      <c r="N12" s="65" t="str">
        <f>IF(J12&lt;&gt;"",VLOOKUP($J12,'Event Inputs'!$D$4:'Event Inputs'!$H$899,4,FALSE),"")</f>
        <v>GY</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t="s">
        <v>307</v>
      </c>
      <c r="D13" s="59">
        <v>59.62</v>
      </c>
      <c r="E13" s="65" t="str">
        <f>IF(C13&lt;&gt; "",VLOOKUP($C13,'Event Inputs'!$D$4:'Event Inputs'!$H$899,2,FALSE),"")</f>
        <v>Jessica Patterson</v>
      </c>
      <c r="F13" s="71" t="str">
        <f>IF(C13&lt;&gt; "",VLOOKUP($C13,'Event Inputs'!$D$4:'Event Inputs'!$H$899,5,FALSE),"")</f>
        <v>14-15</v>
      </c>
      <c r="G13" s="65" t="str">
        <f>IF(C13&lt;&gt; "",VLOOKUP($C13,'Event Inputs'!$D$4:'Event Inputs'!$H$899,4,FALSE),"")</f>
        <v>PZ</v>
      </c>
      <c r="H13" s="122">
        <f>IF(K13="",10,IF(K13=K12,H12,10))</f>
        <v>10</v>
      </c>
      <c r="I13" s="123" t="str">
        <f>IF(H13=H12,I12,IF(H13=H14,IF( H13=H15,(0+0+0)/3,IF(H13=H14,(0+0)/2)),""))</f>
        <v/>
      </c>
      <c r="J13" s="58" t="s">
        <v>118</v>
      </c>
      <c r="K13" s="58">
        <v>54.07</v>
      </c>
      <c r="L13" s="65" t="str">
        <f>IF(J13&lt;&gt; "",VLOOKUP($J13,'Event Inputs'!$D$4:'Event Inputs'!$H$899,2,FALSE),"")</f>
        <v>Harry Rowe</v>
      </c>
      <c r="M13" s="71" t="str">
        <f>IF(J13&lt;&gt; "",VLOOKUP($J13,'Event Inputs'!$D$4:'Event Inputs'!$H$899,5,FALSE),"")</f>
        <v>14-15</v>
      </c>
      <c r="N13" s="65" t="str">
        <f>IF(J13&lt;&gt;"",VLOOKUP($J13,'Event Inputs'!$D$4:'Event Inputs'!$H$899,4,FALSE),"")</f>
        <v>PT</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t="s">
        <v>148</v>
      </c>
      <c r="D14" s="58" t="s">
        <v>649</v>
      </c>
      <c r="E14" s="65" t="str">
        <f>IF(C14&lt;&gt; "",VLOOKUP($C14,'Event Inputs'!$D$4:'Event Inputs'!$H$899,2,FALSE),"")</f>
        <v>Lilian Ford</v>
      </c>
      <c r="F14" s="71" t="str">
        <f>IF(C14&lt;&gt; "",VLOOKUP($C14,'Event Inputs'!$D$4:'Event Inputs'!$H$899,5,FALSE),"")</f>
        <v>14-15</v>
      </c>
      <c r="G14" s="65" t="str">
        <f>IF(C14&lt;&gt; "",VLOOKUP($C14,'Event Inputs'!$D$4:'Event Inputs'!$H$899,4,FALSE),"")</f>
        <v>PT</v>
      </c>
      <c r="H14" s="122">
        <f>IF(K14="",11,IF(K14=K13,H13,11))</f>
        <v>11</v>
      </c>
      <c r="I14" s="123"/>
      <c r="J14" s="58" t="s">
        <v>264</v>
      </c>
      <c r="K14" s="59">
        <v>56.99</v>
      </c>
      <c r="L14" s="65" t="str">
        <f>IF(J14&lt;&gt; "",VLOOKUP($J14,'Event Inputs'!$D$4:'Event Inputs'!$H$899,2,FALSE),"")</f>
        <v>Anders Pettigrew</v>
      </c>
      <c r="M14" s="71" t="str">
        <f>IF(J14&lt;&gt; "",VLOOKUP($J14,'Event Inputs'!$D$4:'Event Inputs'!$H$899,5,FALSE),"")</f>
        <v>14-15</v>
      </c>
      <c r="N14" s="65" t="str">
        <f>IF(J14&lt;&gt;"",VLOOKUP($J14,'Event Inputs'!$D$4:'Event Inputs'!$H$899,4,FALSE),"")</f>
        <v>GY</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t="s">
        <v>145</v>
      </c>
      <c r="D15" s="58" t="s">
        <v>648</v>
      </c>
      <c r="E15" s="65" t="str">
        <f>IF(C15&lt;&gt; "",VLOOKUP($C15,'Event Inputs'!$D$4:'Event Inputs'!$H$899,2,FALSE),"")</f>
        <v>Daisy Leigh</v>
      </c>
      <c r="F15" s="71" t="str">
        <f>IF(C15&lt;&gt; "",VLOOKUP($C15,'Event Inputs'!$D$4:'Event Inputs'!$H$899,5,FALSE),"")</f>
        <v>14-15</v>
      </c>
      <c r="G15" s="65" t="str">
        <f>IF(C15&lt;&gt; "",VLOOKUP($C15,'Event Inputs'!$D$4:'Event Inputs'!$H$899,4,FALSE),"")</f>
        <v>PT</v>
      </c>
      <c r="H15" s="122">
        <f>IF(K15="",12,IF(K15=K14,H14,12))</f>
        <v>12</v>
      </c>
      <c r="I15" s="123"/>
      <c r="J15" s="58" t="s">
        <v>290</v>
      </c>
      <c r="K15" s="58">
        <v>58.41</v>
      </c>
      <c r="L15" s="65" t="str">
        <f>IF(J15&lt;&gt; "",VLOOKUP($J15,'Event Inputs'!$D$4:'Event Inputs'!$H$899,2,FALSE),"")</f>
        <v>ED EYRE</v>
      </c>
      <c r="M15" s="71" t="str">
        <f>IF(J15&lt;&gt; "",VLOOKUP($J15,'Event Inputs'!$D$4:'Event Inputs'!$H$899,5,FALSE),"")</f>
        <v>14-15</v>
      </c>
      <c r="N15" s="65" t="str">
        <f>IF(J15&lt;&gt;"",VLOOKUP($J15,'Event Inputs'!$D$4:'Event Inputs'!$H$899,4,FALSE),"")</f>
        <v>HB</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t="s">
        <v>309</v>
      </c>
      <c r="D16" s="59" t="s">
        <v>647</v>
      </c>
      <c r="E16" s="65" t="str">
        <f>IF(C16&lt;&gt; "",VLOOKUP($C16,'Event Inputs'!$D$4:'Event Inputs'!$H$899,2,FALSE),"")</f>
        <v>Isla Rigby</v>
      </c>
      <c r="F16" s="71" t="str">
        <f>IF(C16&lt;&gt; "",VLOOKUP($C16,'Event Inputs'!$D$4:'Event Inputs'!$H$899,5,FALSE),"")</f>
        <v>14-15</v>
      </c>
      <c r="G16" s="65" t="str">
        <f>IF(C16&lt;&gt; "",VLOOKUP($C16,'Event Inputs'!$D$4:'Event Inputs'!$H$899,4,FALSE),"")</f>
        <v>PZ</v>
      </c>
      <c r="H16" s="122">
        <f>IF(K16="",13,IF(K16=K15,H15,13))</f>
        <v>13</v>
      </c>
      <c r="I16" s="123"/>
      <c r="J16" s="58" t="s">
        <v>262</v>
      </c>
      <c r="K16" s="59" t="s">
        <v>658</v>
      </c>
      <c r="L16" s="65" t="str">
        <f>IF(J16&lt;&gt; "",VLOOKUP($J16,'Event Inputs'!$D$4:'Event Inputs'!$H$899,2,FALSE),"")</f>
        <v xml:space="preserve">Ezekiel Padbury </v>
      </c>
      <c r="M16" s="71" t="str">
        <f>IF(J16&lt;&gt; "",VLOOKUP($J16,'Event Inputs'!$D$4:'Event Inputs'!$H$899,5,FALSE),"")</f>
        <v>14-15</v>
      </c>
      <c r="N16" s="65" t="str">
        <f>IF(J16&lt;&gt;"",VLOOKUP($J16,'Event Inputs'!$D$4:'Event Inputs'!$H$899,4,FALSE),"")</f>
        <v>GY</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71" t="s">
        <v>136</v>
      </c>
      <c r="D17" s="71" t="s">
        <v>646</v>
      </c>
      <c r="E17" s="65" t="str">
        <f>IF(C17&lt;&gt; "",VLOOKUP($C17,'Event Inputs'!$D$4:'Event Inputs'!$H$899,2,FALSE),"")</f>
        <v>Olivia Stokes</v>
      </c>
      <c r="F17" s="71" t="str">
        <f>IF(D17&lt;&gt; "",VLOOKUP($C17,'Event Inputs'!$D$4:'Event Inputs'!$H$899,5,FALSE),"")</f>
        <v>14-15</v>
      </c>
      <c r="G17" s="65" t="str">
        <f>IF(C17&lt;&gt; "",VLOOKUP($C17,'Event Inputs'!$D$4:'Event Inputs'!$H$899,4,FALSE),"")</f>
        <v>BU</v>
      </c>
      <c r="H17" s="122">
        <f>IF(K17="",14,IF(K17=K16,H16,14))</f>
        <v>14</v>
      </c>
      <c r="I17" s="123"/>
      <c r="J17" s="58" t="s">
        <v>296</v>
      </c>
      <c r="K17" s="58" t="s">
        <v>652</v>
      </c>
      <c r="L17" s="65" t="str">
        <f>IF(J17&lt;&gt; "",VLOOKUP($J17,'Event Inputs'!$D$4:'Event Inputs'!$H$899,2,FALSE),"")</f>
        <v>ETHAN LUSTY</v>
      </c>
      <c r="M17" s="71" t="str">
        <f>IF(J17&lt;&gt; "",VLOOKUP($J17,'Event Inputs'!$D$4:'Event Inputs'!$H$899,5,FALSE),"")</f>
        <v>14-15</v>
      </c>
      <c r="N17" s="65" t="str">
        <f>IF(J17&lt;&gt;"",VLOOKUP($J17,'Event Inputs'!$D$4:'Event Inputs'!$H$899,4,FALSE),"")</f>
        <v>HB</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t="s">
        <v>147</v>
      </c>
      <c r="D18" s="59" t="s">
        <v>650</v>
      </c>
      <c r="E18" s="65" t="str">
        <f>IF(C18&lt;&gt; "",VLOOKUP($C18,'Event Inputs'!$D$4:'Event Inputs'!$H$899,2,FALSE),"")</f>
        <v>India Farrelly</v>
      </c>
      <c r="F18" s="71" t="str">
        <f>IF(C18&lt;&gt; "",VLOOKUP($C18,'Event Inputs'!$D$4:'Event Inputs'!$H$899,5,FALSE),"")</f>
        <v>14-15</v>
      </c>
      <c r="G18" s="65" t="str">
        <f>IF(C18&lt;&gt; "",VLOOKUP($C18,'Event Inputs'!$D$4:'Event Inputs'!$H$899,4,FALSE),"")</f>
        <v>PT</v>
      </c>
      <c r="H18" s="122">
        <f>IF(K18="",15,IF(K18=K17,H17,15))</f>
        <v>15</v>
      </c>
      <c r="I18" s="123"/>
      <c r="J18" s="58" t="s">
        <v>265</v>
      </c>
      <c r="K18" s="58" t="s">
        <v>653</v>
      </c>
      <c r="L18" s="65" t="str">
        <f>IF(J18&lt;&gt; "",VLOOKUP($J18,'Event Inputs'!$D$4:'Event Inputs'!$H$899,2,FALSE),"")</f>
        <v>Peter Kettleborough</v>
      </c>
      <c r="M18" s="71" t="str">
        <f>IF(J18&lt;&gt; "",VLOOKUP($J18,'Event Inputs'!$D$4:'Event Inputs'!$H$899,5,FALSE),"")</f>
        <v>14-15</v>
      </c>
      <c r="N18" s="65" t="str">
        <f>IF(J18&lt;&gt;"",VLOOKUP($J18,'Event Inputs'!$D$4:'Event Inputs'!$H$899,4,FALSE),"")</f>
        <v>GY</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t="s">
        <v>158</v>
      </c>
      <c r="D19" s="58" t="s">
        <v>471</v>
      </c>
      <c r="E19" s="65" t="str">
        <f>IF(C19&lt;&gt; "",VLOOKUP($C19,'Event Inputs'!$D$4:'Event Inputs'!$H$899,2,FALSE),"")</f>
        <v>Summer Gaterell</v>
      </c>
      <c r="F19" s="71" t="str">
        <f>IF(C19&lt;&gt; "",VLOOKUP($C19,'Event Inputs'!$D$4:'Event Inputs'!$H$899,5,FALSE),"")</f>
        <v>14-15</v>
      </c>
      <c r="G19" s="65" t="str">
        <f>IF(C19&lt;&gt; "",VLOOKUP($C19,'Event Inputs'!$D$4:'Event Inputs'!$H$899,4,FALSE),"")</f>
        <v>BU</v>
      </c>
      <c r="H19" s="122">
        <f>IF(K19="",16,IF(K19=K18,H18,16))</f>
        <v>16</v>
      </c>
      <c r="I19" s="123"/>
      <c r="J19" s="58" t="s">
        <v>288</v>
      </c>
      <c r="K19" s="58" t="s">
        <v>656</v>
      </c>
      <c r="L19" s="65" t="str">
        <f>IF(J19&lt;&gt; "",VLOOKUP($J19,'Event Inputs'!$D$4:'Event Inputs'!$H$899,2,FALSE),"")</f>
        <v xml:space="preserve">HARVEY LYNE </v>
      </c>
      <c r="M19" s="71" t="str">
        <f>IF(J19&lt;&gt; "",VLOOKUP($J19,'Event Inputs'!$D$4:'Event Inputs'!$H$899,5,FALSE),"")</f>
        <v>14-15</v>
      </c>
      <c r="N19" s="65" t="str">
        <f>IF(J19&lt;&gt;"",VLOOKUP($J19,'Event Inputs'!$D$4:'Event Inputs'!$H$899,4,FALSE),"")</f>
        <v>HB</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t="s">
        <v>168</v>
      </c>
      <c r="D20" s="58" t="s">
        <v>644</v>
      </c>
      <c r="E20" s="65" t="str">
        <f>IF(C20&lt;&gt; "",VLOOKUP($C20,'Event Inputs'!$D$4:'Event Inputs'!$H$899,2,FALSE),"")</f>
        <v>Layla Byrne</v>
      </c>
      <c r="F20" s="71" t="str">
        <f>IF(C20&lt;&gt; "",VLOOKUP($C20,'Event Inputs'!$D$4:'Event Inputs'!$H$899,5,FALSE),"")</f>
        <v>14-15</v>
      </c>
      <c r="G20" s="65" t="str">
        <f>IF(C20&lt;&gt; "",VLOOKUP($C20,'Event Inputs'!$D$4:'Event Inputs'!$H$899,4,FALSE),"")</f>
        <v>BU</v>
      </c>
      <c r="H20" s="122">
        <f>IF(K20="",17,IF(K20=K19,H19,17))</f>
        <v>17</v>
      </c>
      <c r="I20" s="123"/>
      <c r="J20" s="58" t="s">
        <v>141</v>
      </c>
      <c r="K20" s="59" t="s">
        <v>654</v>
      </c>
      <c r="L20" s="65" t="str">
        <f>IF(J20&lt;&gt; "",VLOOKUP($J20,'Event Inputs'!$D$4:'Event Inputs'!$H$899,2,FALSE),"")</f>
        <v>Finley Rice</v>
      </c>
      <c r="M20" s="71" t="str">
        <f>IF(J20&lt;&gt; "",VLOOKUP($J20,'Event Inputs'!$D$4:'Event Inputs'!$H$899,5,FALSE),"")</f>
        <v>14-15</v>
      </c>
      <c r="N20" s="65" t="str">
        <f>IF(J20&lt;&gt;"",VLOOKUP($J20,'Event Inputs'!$D$4:'Event Inputs'!$H$899,4,FALSE),"")</f>
        <v>BU</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t="s">
        <v>169</v>
      </c>
      <c r="D21" s="58" t="s">
        <v>645</v>
      </c>
      <c r="E21" s="65" t="str">
        <f>IF(C21&lt;&gt; "",VLOOKUP($C21,'Event Inputs'!$D$4:'Event Inputs'!$H$899,2,FALSE),"")</f>
        <v>Pearl Tomlin</v>
      </c>
      <c r="F21" s="71" t="str">
        <f>IF(C21&lt;&gt; "",VLOOKUP($C21,'Event Inputs'!$D$4:'Event Inputs'!$H$899,5,FALSE),"")</f>
        <v>14-15</v>
      </c>
      <c r="G21" s="65" t="str">
        <f>IF(C21&lt;&gt; "",VLOOKUP($C21,'Event Inputs'!$D$4:'Event Inputs'!$H$899,4,FALSE),"")</f>
        <v>BU</v>
      </c>
      <c r="H21" s="122">
        <f>IF(K21="",18,IF(K21=K20,H20,18))</f>
        <v>18</v>
      </c>
      <c r="I21" s="123"/>
      <c r="J21" s="58" t="s">
        <v>108</v>
      </c>
      <c r="K21" s="59" t="s">
        <v>655</v>
      </c>
      <c r="L21" s="65" t="str">
        <f>IF(J21&lt;&gt; "",VLOOKUP($J21,'Event Inputs'!$D$4:'Event Inputs'!$H$899,2,FALSE),"")</f>
        <v>Ben Greenaway</v>
      </c>
      <c r="M21" s="71" t="str">
        <f>IF(J21&lt;&gt; "",VLOOKUP($J21,'Event Inputs'!$D$4:'Event Inputs'!$H$899,5,FALSE),"")</f>
        <v>14-15</v>
      </c>
      <c r="N21" s="65" t="str">
        <f>IF(J21&lt;&gt;"",VLOOKUP($J21,'Event Inputs'!$D$4:'Event Inputs'!$H$899,4,FALSE),"")</f>
        <v>BU</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c r="D22" s="59"/>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t="s">
        <v>383</v>
      </c>
      <c r="K22" s="58" t="s">
        <v>651</v>
      </c>
      <c r="L22" s="65" t="str">
        <f>IF(J22&lt;&gt; "",VLOOKUP($J22,'Event Inputs'!$D$4:'Event Inputs'!$H$899,2,FALSE),"")</f>
        <v>Alex Leaver</v>
      </c>
      <c r="M22" s="71" t="str">
        <f>IF(J22&lt;&gt; "",VLOOKUP($J22,'Event Inputs'!$D$4:'Event Inputs'!$H$899,5,FALSE),"")</f>
        <v>14-15</v>
      </c>
      <c r="N22" s="65" t="str">
        <f>IF(J22&lt;&gt;"",VLOOKUP($J22,'Event Inputs'!$D$4:'Event Inputs'!$H$899,4,FALSE),"")</f>
        <v>NQ</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E23" s="65" t="str">
        <f>IF(C23&lt;&gt; "",VLOOKUP($C23,'Event Inputs'!$D$4:'Event Inputs'!$H$899,2,FALSE),"")</f>
        <v/>
      </c>
      <c r="F23" s="71" t="str">
        <f>IF(D23&lt;&gt; "",VLOOKUP($C23,'Event Inputs'!$D$4:'Event Inputs'!$H$899,5,FALSE),"")</f>
        <v/>
      </c>
      <c r="G23" s="65" t="str">
        <f>IF(C23&lt;&gt; "",VLOOKUP($C23,'Event Inputs'!$D$4:'Event Inputs'!$H$899,4,FALSE),"")</f>
        <v/>
      </c>
      <c r="H23" s="103" t="str">
        <f>IF(K23="","",IF(K23=K22,H22,""))</f>
        <v/>
      </c>
      <c r="I23" s="58"/>
      <c r="J23" s="58" t="s">
        <v>109</v>
      </c>
      <c r="K23" s="58" t="s">
        <v>657</v>
      </c>
      <c r="L23" s="65" t="str">
        <f>IF(J23&lt;&gt; "",VLOOKUP($J23,'Event Inputs'!$D$4:'Event Inputs'!$H$899,2,FALSE),"")</f>
        <v>Edward Greenaway</v>
      </c>
      <c r="M23" s="71" t="str">
        <f>IF(J23&lt;&gt; "",VLOOKUP($J23,'Event Inputs'!$D$4:'Event Inputs'!$H$899,5,FALSE),"")</f>
        <v>14-15</v>
      </c>
      <c r="N23" s="65" t="str">
        <f>IF(J23&lt;&gt;"",VLOOKUP($J23,'Event Inputs'!$D$4:'Event Inputs'!$H$899,4,FALSE),"")</f>
        <v>BU</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9"/>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9"/>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9"/>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9"/>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9"/>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9"/>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E30" s="65" t="str">
        <f>IF(C30&lt;&gt; "",VLOOKUP($C30,'Event Inputs'!$D$4:'Event Inputs'!$H$899,2,FALSE),"")</f>
        <v/>
      </c>
      <c r="F30" s="71" t="str">
        <f>IF(D30&lt;&gt;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9"/>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9"/>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9"/>
      <c r="E35" s="149"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9"/>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9"/>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C45" s="58"/>
      <c r="D45" s="58"/>
      <c r="E45" s="65" t="str">
        <f>IF(C45&lt;&gt; "",VLOOKUP($C45,'Event Inputs'!$D$4:'Event Inputs'!$H$899,2,FALSE),"")</f>
        <v/>
      </c>
      <c r="F45" s="71" t="str">
        <f>IF(C45&lt;&gt;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C46" s="58"/>
      <c r="D46" s="58"/>
      <c r="E46" s="65" t="str">
        <f>IF(C46&lt;&gt; "",VLOOKUP($C46,'Event Inputs'!$D$4:'Event Inputs'!$H$899,2,FALSE),"")</f>
        <v/>
      </c>
      <c r="F46" s="71" t="str">
        <f>IF(C46&lt;&gt;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C47" s="58"/>
      <c r="D47" s="58"/>
      <c r="E47" s="65" t="str">
        <f>IF(C47&lt;&gt; "",VLOOKUP($C47,'Event Inputs'!$D$4:'Event Inputs'!$H$899,2,FALSE),"")</f>
        <v/>
      </c>
      <c r="F47" s="71" t="str">
        <f>IF(C47&lt;&gt;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C48" s="58"/>
      <c r="D48" s="59"/>
      <c r="E48" s="65" t="str">
        <f>IF(C48&lt;&gt; "",VLOOKUP($C48,'Event Inputs'!$D$4:'Event Inputs'!$H$899,2,FALSE),"")</f>
        <v/>
      </c>
      <c r="F48" s="71" t="str">
        <f>IF(C48&lt;&gt;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J4:N24">
    <sortCondition ref="K4:K24"/>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5" orientation="landscape" r:id="rId1"/>
  <headerFooter alignWithMargins="0"/>
  <rowBreaks count="1" manualBreakCount="1">
    <brk id="3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X99"/>
  <sheetViews>
    <sheetView topLeftCell="A2" zoomScaleNormal="100" workbookViewId="0">
      <selection activeCell="N12" sqref="N12"/>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3"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219</v>
      </c>
      <c r="B1" s="189"/>
      <c r="C1" s="189"/>
      <c r="D1" s="189"/>
      <c r="E1" s="189"/>
      <c r="F1" s="189"/>
      <c r="G1" s="189"/>
      <c r="H1" s="190" t="s">
        <v>220</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t="s">
        <v>102</v>
      </c>
      <c r="D4" s="58">
        <v>46.86</v>
      </c>
      <c r="E4" s="65" t="str">
        <f>IF(C4&lt;&gt; "",VLOOKUP($C4,'Event Inputs'!$D$4:'Event Inputs'!$H$899,2,FALSE),"")</f>
        <v>Nia Bailey-Jones</v>
      </c>
      <c r="F4" s="71" t="str">
        <f>IF(C4&lt;&gt; "",VLOOKUP($C4,'Event Inputs'!$D$4:'Event Inputs'!$H$899,5,FALSE),"")</f>
        <v>16-17</v>
      </c>
      <c r="G4" s="65" t="str">
        <f>IF(C4&lt;&gt; "",VLOOKUP($C4,'Event Inputs'!$D$4:'Event Inputs'!$H$899,4,FALSE),"")</f>
        <v>GY</v>
      </c>
      <c r="H4" s="122">
        <f>IF(K4="",1,IF(K4=K3,H3,1))</f>
        <v>1</v>
      </c>
      <c r="I4" s="123">
        <f>IF(H4=H3,I3,IF(H4=H5,IF( H4=H6,(10+8+6)/3,IF(H4=H5,(10+8)/2)),10))</f>
        <v>10</v>
      </c>
      <c r="J4" s="58" t="s">
        <v>103</v>
      </c>
      <c r="K4" s="58">
        <v>41.66</v>
      </c>
      <c r="L4" s="65" t="str">
        <f>IF(J4&lt;&gt; "",VLOOKUP($J4,'Event Inputs'!$D$4:'Event Inputs'!$H$899,2,FALSE),"")</f>
        <v>George Mitchell</v>
      </c>
      <c r="M4" s="71" t="str">
        <f>IF(J4&lt;&gt; "",VLOOKUP($J4,'Event Inputs'!$D$4:'Event Inputs'!$H$899,5,FALSE),"")</f>
        <v>16-17</v>
      </c>
      <c r="N4" s="65" t="str">
        <f>IF(J4&lt;&gt;"",VLOOKUP($J4,'Event Inputs'!$D$4:'Event Inputs'!$H$899,4,FALSE),"")</f>
        <v>GY</v>
      </c>
      <c r="O4" s="88" t="str">
        <f>'Event Inputs'!A4</f>
        <v>PT</v>
      </c>
      <c r="P4" s="89">
        <f>Q4+R4</f>
        <v>21</v>
      </c>
      <c r="Q4" s="90">
        <f>SUMIF($G$4:$G$21,O4,$B$4:$B$21)</f>
        <v>8</v>
      </c>
      <c r="R4" s="90">
        <f>SUMIF($N$4:$N$21,O4,$I$4:$I$21)</f>
        <v>13</v>
      </c>
      <c r="S4" s="91">
        <f>COUNTIFS($A$4:$A$21,1,$G$4:$G$21,$O4)*$U$1</f>
        <v>0</v>
      </c>
      <c r="T4" s="91">
        <f>COUNTIFS($A$4:$A$21,2,$G$4:$G$21,$O4)*$U$1</f>
        <v>0</v>
      </c>
      <c r="U4" s="91">
        <f>COUNTIFS($A$4:$A$21,3,$G$4:$G$21,$O4)*$U$1</f>
        <v>0</v>
      </c>
      <c r="V4" s="91">
        <f>COUNTIFS($H$4:$H$21,1,$N$4:$N$21,$O4)*$U$1</f>
        <v>0</v>
      </c>
      <c r="W4" s="91">
        <f>COUNTIFS($H$4:$H$21,2,$N$4:$N$21,$O4)*$U$1</f>
        <v>1</v>
      </c>
      <c r="X4" s="91">
        <f>COUNTIFS($H$4:$H$21,3,$N$4:$N$21,$O4)*$U$1</f>
        <v>0</v>
      </c>
    </row>
    <row r="5" spans="1:24">
      <c r="A5" s="122">
        <f>IF(D5="",2,IF(D5=D4,A4,2))</f>
        <v>2</v>
      </c>
      <c r="B5" s="123">
        <f>IF(A5=A4,B4,IF(A5=A6,IF( A5=A7,(8+6+5)/3,IF(A5=A6,(8+6)/2)),8))</f>
        <v>8</v>
      </c>
      <c r="C5" s="58" t="s">
        <v>183</v>
      </c>
      <c r="D5" s="59">
        <v>48.84</v>
      </c>
      <c r="E5" s="65" t="str">
        <f>IF(C5&lt;&gt; "",VLOOKUP($C5,'Event Inputs'!$D$4:'Event Inputs'!$H$899,2,FALSE),"")</f>
        <v>Lillian Roche</v>
      </c>
      <c r="F5" s="71" t="str">
        <f>IF(C5&lt;&gt; "",VLOOKUP($C5,'Event Inputs'!$D$4:'Event Inputs'!$H$899,5,FALSE),"")</f>
        <v>16-17</v>
      </c>
      <c r="G5" s="65" t="str">
        <f>IF(C5&lt;&gt; "",VLOOKUP($C5,'Event Inputs'!$D$4:'Event Inputs'!$H$899,4,FALSE),"")</f>
        <v>GY</v>
      </c>
      <c r="H5" s="122">
        <f>IF(K5="",2,IF(K5=K4,H4,2))</f>
        <v>2</v>
      </c>
      <c r="I5" s="123">
        <f>IF(H5=H4,I4,IF(H5=H6,IF( H5=H7,(8+6+5)/3,IF(H5=H6,(8+6)/2)),8))</f>
        <v>8</v>
      </c>
      <c r="J5" s="58" t="s">
        <v>125</v>
      </c>
      <c r="K5" s="58">
        <v>42.71</v>
      </c>
      <c r="L5" s="65" t="str">
        <f>IF(J5&lt;&gt; "",VLOOKUP($J5,'Event Inputs'!$D$4:'Event Inputs'!$H$899,2,FALSE),"")</f>
        <v>Tom Phillips</v>
      </c>
      <c r="M5" s="71" t="str">
        <f>IF(J5&lt;&gt; "",VLOOKUP($J5,'Event Inputs'!$D$4:'Event Inputs'!$H$899,5,FALSE),"")</f>
        <v>16-17</v>
      </c>
      <c r="N5" s="65" t="str">
        <f>IF(J5&lt;&gt;"",VLOOKUP($J5,'Event Inputs'!$D$4:'Event Inputs'!$H$899,4,FALSE),"")</f>
        <v>PT</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t="s">
        <v>99</v>
      </c>
      <c r="D6" s="58">
        <v>49.93</v>
      </c>
      <c r="E6" s="65" t="str">
        <f>IF(C6&lt;&gt; "",VLOOKUP($C6,'Event Inputs'!$D$4:'Event Inputs'!$H$899,2,FALSE),"")</f>
        <v xml:space="preserve">Maisy Hawkins </v>
      </c>
      <c r="F6" s="71" t="str">
        <f>IF(C6&lt;&gt; "",VLOOKUP($C6,'Event Inputs'!$D$4:'Event Inputs'!$H$899,5,FALSE),"")</f>
        <v>16-17</v>
      </c>
      <c r="G6" s="65" t="str">
        <f>IF(C6&lt;&gt; "",VLOOKUP($C6,'Event Inputs'!$D$4:'Event Inputs'!$H$899,4,FALSE),"")</f>
        <v>GY</v>
      </c>
      <c r="H6" s="122">
        <f>IF(K6="",3,IF(K6=K5,H5,3))</f>
        <v>3</v>
      </c>
      <c r="I6" s="123">
        <f>IF(H6=H5,I5,IF(H6=H7,IF( H6=H8,(6+5+4)/3,IF(H6=H7,(6+5)/2)),6))</f>
        <v>6</v>
      </c>
      <c r="J6" s="58" t="s">
        <v>200</v>
      </c>
      <c r="K6" s="58">
        <v>43.76</v>
      </c>
      <c r="L6" s="65" t="str">
        <f>IF(J6&lt;&gt; "",VLOOKUP($J6,'Event Inputs'!$D$4:'Event Inputs'!$H$899,2,FALSE),"")</f>
        <v>Terry Miller</v>
      </c>
      <c r="M6" s="71" t="str">
        <f>IF(J6&lt;&gt; "",VLOOKUP($J6,'Event Inputs'!$D$4:'Event Inputs'!$H$899,5,FALSE),"")</f>
        <v>16-17</v>
      </c>
      <c r="N6" s="65" t="str">
        <f>IF(J6&lt;&gt;"",VLOOKUP($J6,'Event Inputs'!$D$4:'Event Inputs'!$H$899,4,FALSE),"")</f>
        <v>PZ</v>
      </c>
      <c r="O6" s="88" t="str">
        <f>'Event Inputs'!A6</f>
        <v>GY</v>
      </c>
      <c r="P6" s="89">
        <f t="shared" si="0"/>
        <v>44</v>
      </c>
      <c r="Q6" s="90">
        <f t="shared" si="1"/>
        <v>28</v>
      </c>
      <c r="R6" s="90">
        <f t="shared" si="2"/>
        <v>16</v>
      </c>
      <c r="S6" s="91">
        <f t="shared" si="3"/>
        <v>1</v>
      </c>
      <c r="T6" s="91">
        <f t="shared" si="4"/>
        <v>1</v>
      </c>
      <c r="U6" s="91">
        <f t="shared" si="5"/>
        <v>1</v>
      </c>
      <c r="V6" s="91">
        <f t="shared" si="6"/>
        <v>1</v>
      </c>
      <c r="W6" s="91">
        <f t="shared" si="7"/>
        <v>0</v>
      </c>
      <c r="X6" s="91">
        <f t="shared" si="8"/>
        <v>0</v>
      </c>
    </row>
    <row r="7" spans="1:24">
      <c r="A7" s="122">
        <v>4</v>
      </c>
      <c r="B7" s="123">
        <f>IF(A7=A6,B6,IF(A7=A8,IF( A7=A9,(5+4+3)/3,IF(A7=A8,(5+4)/2)),5))</f>
        <v>5</v>
      </c>
      <c r="C7" s="58" t="s">
        <v>154</v>
      </c>
      <c r="D7" s="58">
        <v>50.24</v>
      </c>
      <c r="E7" s="65" t="str">
        <f>IF(C7&lt;&gt; "",VLOOKUP($C7,'Event Inputs'!$D$4:'Event Inputs'!$H$899,2,FALSE),"")</f>
        <v>Annabelle Williams</v>
      </c>
      <c r="F7" s="71" t="str">
        <f>IF(C7&lt;&gt; "",VLOOKUP($C7,'Event Inputs'!$D$4:'Event Inputs'!$H$899,5,FALSE),"")</f>
        <v>16-17</v>
      </c>
      <c r="G7" s="65" t="str">
        <f>IF(C7&lt;&gt; "",VLOOKUP($C7,'Event Inputs'!$D$4:'Event Inputs'!$H$899,4,FALSE),"")</f>
        <v>PT</v>
      </c>
      <c r="H7" s="122">
        <f>IF(K7="",4,IF(K7=K6,H6,4))</f>
        <v>4</v>
      </c>
      <c r="I7" s="123">
        <f>IF(H7=H6,I6,IF(H7=H8,IF( H7=H9,(5+4+3)/3,IF(H7=H8,(5+4)/2)),5))</f>
        <v>5</v>
      </c>
      <c r="J7" s="58" t="s">
        <v>128</v>
      </c>
      <c r="K7" s="59">
        <v>44</v>
      </c>
      <c r="L7" s="65" t="str">
        <f>IF(J7&lt;&gt; "",VLOOKUP($J7,'Event Inputs'!$D$4:'Event Inputs'!$H$899,2,FALSE),"")</f>
        <v>Sam Poppy</v>
      </c>
      <c r="M7" s="71" t="str">
        <f>IF(J7&lt;&gt; "",VLOOKUP($J7,'Event Inputs'!$D$4:'Event Inputs'!$H$899,5,FALSE),"")</f>
        <v>16-17</v>
      </c>
      <c r="N7" s="65" t="str">
        <f>IF(J7&lt;&gt;"",VLOOKUP($J7,'Event Inputs'!$D$4:'Event Inputs'!$H$899,4,FALSE),"")</f>
        <v>GY</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t="s">
        <v>101</v>
      </c>
      <c r="D8" s="58">
        <v>50.83</v>
      </c>
      <c r="E8" s="65" t="str">
        <f>IF(C8&lt;&gt; "",VLOOKUP($C8,'Event Inputs'!$D$4:'Event Inputs'!$H$899,2,FALSE),"")</f>
        <v>Anya Hocking</v>
      </c>
      <c r="F8" s="71" t="str">
        <f>IF(C8&lt;&gt; "",VLOOKUP($C8,'Event Inputs'!$D$4:'Event Inputs'!$H$899,5,FALSE),"")</f>
        <v>16-17</v>
      </c>
      <c r="G8" s="65" t="str">
        <f>IF(C8&lt;&gt; "",VLOOKUP($C8,'Event Inputs'!$D$4:'Event Inputs'!$H$899,4,FALSE),"")</f>
        <v>GY</v>
      </c>
      <c r="H8" s="122">
        <f>IF(K8="",5,IF(K8=K7,H7,5))</f>
        <v>5</v>
      </c>
      <c r="I8" s="123">
        <f>IF(H8=H7,I7,IF(H8=H9,IF( H8=H10,(4+3+2)/3,IF(H8=H9,(4+3)/2)),4))</f>
        <v>4</v>
      </c>
      <c r="J8" s="58" t="s">
        <v>95</v>
      </c>
      <c r="K8" s="59">
        <v>44.67</v>
      </c>
      <c r="L8" s="65" t="str">
        <f>IF(J8&lt;&gt; "",VLOOKUP($J8,'Event Inputs'!$D$4:'Event Inputs'!$H$899,2,FALSE),"")</f>
        <v>Dominic Butterfield</v>
      </c>
      <c r="M8" s="71" t="str">
        <f>IF(J8&lt;&gt; "",VLOOKUP($J8,'Event Inputs'!$D$4:'Event Inputs'!$H$899,5,FALSE),"")</f>
        <v>16-17</v>
      </c>
      <c r="N8" s="65" t="str">
        <f>IF(J8&lt;&gt;"",VLOOKUP($J8,'Event Inputs'!$D$4:'Event Inputs'!$H$899,4,FALSE),"")</f>
        <v>SI</v>
      </c>
      <c r="O8" s="88" t="str">
        <f>'Event Inputs'!A8</f>
        <v>PZ</v>
      </c>
      <c r="P8" s="89">
        <f t="shared" si="0"/>
        <v>9</v>
      </c>
      <c r="Q8" s="90">
        <f t="shared" si="1"/>
        <v>3</v>
      </c>
      <c r="R8" s="90">
        <f t="shared" si="2"/>
        <v>6</v>
      </c>
      <c r="S8" s="91">
        <f t="shared" si="3"/>
        <v>0</v>
      </c>
      <c r="T8" s="91">
        <f t="shared" si="4"/>
        <v>0</v>
      </c>
      <c r="U8" s="91">
        <f t="shared" si="5"/>
        <v>0</v>
      </c>
      <c r="V8" s="91">
        <f t="shared" si="6"/>
        <v>0</v>
      </c>
      <c r="W8" s="91">
        <f t="shared" si="7"/>
        <v>0</v>
      </c>
      <c r="X8" s="91">
        <f t="shared" si="8"/>
        <v>1</v>
      </c>
    </row>
    <row r="9" spans="1:24">
      <c r="A9" s="122">
        <f>IF(D9="",6,IF(D9=D8,A8,6))</f>
        <v>6</v>
      </c>
      <c r="B9" s="123">
        <f>IF(A9=A8,B8,IF(A9=A10,IF( A9=A11,(3+2+1)/3,IF(A9=A10,(3+2)/2)),3))</f>
        <v>3</v>
      </c>
      <c r="C9" s="58" t="s">
        <v>317</v>
      </c>
      <c r="D9" s="58">
        <v>52.46</v>
      </c>
      <c r="E9" s="65" t="str">
        <f>IF(C9&lt;&gt; "",VLOOKUP($C9,'Event Inputs'!$D$4:'Event Inputs'!$H$899,2,FALSE),"")</f>
        <v>Evie Ducros</v>
      </c>
      <c r="F9" s="71" t="str">
        <f>IF(C9&lt;&gt; "",VLOOKUP($C9,'Event Inputs'!$D$4:'Event Inputs'!$H$899,5,FALSE),"")</f>
        <v>16-17</v>
      </c>
      <c r="G9" s="65" t="str">
        <f>IF(C9&lt;&gt; "",VLOOKUP($C9,'Event Inputs'!$D$4:'Event Inputs'!$H$899,4,FALSE),"")</f>
        <v>PZ</v>
      </c>
      <c r="H9" s="122">
        <f>IF(K9="",6,IF(K9=K8,H8,6))</f>
        <v>6</v>
      </c>
      <c r="I9" s="123">
        <f>IF(H9=H8,I8,IF(H9=H10,IF( H9=H11,(3+2+1)/3,IF(H9=H10,(3+2)/2)),3))</f>
        <v>3</v>
      </c>
      <c r="J9" s="58" t="s">
        <v>121</v>
      </c>
      <c r="K9" s="58">
        <v>44.8</v>
      </c>
      <c r="L9" s="65" t="str">
        <f>IF(J9&lt;&gt; "",VLOOKUP($J9,'Event Inputs'!$D$4:'Event Inputs'!$H$899,2,FALSE),"")</f>
        <v>George Ward</v>
      </c>
      <c r="M9" s="71" t="str">
        <f>IF(J9&lt;&gt; "",VLOOKUP($J9,'Event Inputs'!$D$4:'Event Inputs'!$H$899,5,FALSE),"")</f>
        <v>16-17</v>
      </c>
      <c r="N9" s="65" t="str">
        <f>IF(J9&lt;&gt;"",VLOOKUP($J9,'Event Inputs'!$D$4:'Event Inputs'!$H$899,4,FALSE),"")</f>
        <v>PT</v>
      </c>
      <c r="O9" s="88" t="str">
        <f>'Event Inputs'!A9</f>
        <v>SI</v>
      </c>
      <c r="P9" s="89">
        <f t="shared" si="0"/>
        <v>4</v>
      </c>
      <c r="Q9" s="90">
        <f t="shared" si="1"/>
        <v>0</v>
      </c>
      <c r="R9" s="90">
        <f t="shared" si="2"/>
        <v>4</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t="s">
        <v>150</v>
      </c>
      <c r="D10" s="59">
        <v>53.75</v>
      </c>
      <c r="E10" s="65" t="str">
        <f>IF(C10&lt;&gt; "",VLOOKUP($C10,'Event Inputs'!$D$4:'Event Inputs'!$H$899,2,FALSE),"")</f>
        <v>Abbie Rowe</v>
      </c>
      <c r="F10" s="71" t="str">
        <f>IF(C10&lt;&gt; "",VLOOKUP($C10,'Event Inputs'!$D$4:'Event Inputs'!$H$899,5,FALSE),"")</f>
        <v>16-17</v>
      </c>
      <c r="G10" s="65" t="str">
        <f>IF(C10&lt;&gt; "",VLOOKUP($C10,'Event Inputs'!$D$4:'Event Inputs'!$H$899,4,FALSE),"")</f>
        <v>PT</v>
      </c>
      <c r="H10" s="122">
        <f>IF(K10="",7,IF(K10=K9,H9,7))</f>
        <v>7</v>
      </c>
      <c r="I10" s="123">
        <f>IF(H10=H9,I9,IF(H10=H11,IF( H10=H12,(2+1+0)/3,IF(H10=H11,(2+1)/2)),2))</f>
        <v>2</v>
      </c>
      <c r="J10" s="58" t="s">
        <v>122</v>
      </c>
      <c r="K10" s="58">
        <v>46.68</v>
      </c>
      <c r="L10" s="65" t="str">
        <f>IF(J10&lt;&gt; "",VLOOKUP($J10,'Event Inputs'!$D$4:'Event Inputs'!$H$899,2,FALSE),"")</f>
        <v>Hayden Phillips</v>
      </c>
      <c r="M10" s="71" t="str">
        <f>IF(J10&lt;&gt; "",VLOOKUP($J10,'Event Inputs'!$D$4:'Event Inputs'!$H$899,5,FALSE),"")</f>
        <v>16-17</v>
      </c>
      <c r="N10" s="65" t="str">
        <f>IF(J10&lt;&gt;"",VLOOKUP($J10,'Event Inputs'!$D$4:'Event Inputs'!$H$899,4,FALSE),"")</f>
        <v>PT</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t="s">
        <v>152</v>
      </c>
      <c r="D11" s="58">
        <v>55.71</v>
      </c>
      <c r="E11" s="65" t="str">
        <f>IF(C11&lt;&gt; "",VLOOKUP($C11,'Event Inputs'!$D$4:'Event Inputs'!$H$899,2,FALSE),"")</f>
        <v>Sowenna Bateman</v>
      </c>
      <c r="F11" s="71" t="str">
        <f>IF(C11&lt;&gt; "",VLOOKUP($C11,'Event Inputs'!$D$4:'Event Inputs'!$H$899,5,FALSE),"")</f>
        <v>16-17</v>
      </c>
      <c r="G11" s="65" t="str">
        <f>IF(C11&lt;&gt; "",VLOOKUP($C11,'Event Inputs'!$D$4:'Event Inputs'!$H$899,4,FALSE),"")</f>
        <v>PT</v>
      </c>
      <c r="H11" s="122">
        <f>IF(K11="",8,IF(K11=K10,H10,8))</f>
        <v>8</v>
      </c>
      <c r="I11" s="123">
        <f>IF(H11=H10,I10,IF(H11=H12,IF( H11=H13,(1+0+0)/3,IF(H11=H12,(1+0)/2)),1))</f>
        <v>1</v>
      </c>
      <c r="J11" s="58" t="s">
        <v>100</v>
      </c>
      <c r="K11" s="58">
        <v>47.53</v>
      </c>
      <c r="L11" s="65" t="str">
        <f>IF(J11&lt;&gt; "",VLOOKUP($J11,'Event Inputs'!$D$4:'Event Inputs'!$H$899,2,FALSE),"")</f>
        <v>Tomas Rich</v>
      </c>
      <c r="M11" s="71" t="str">
        <f>IF(J11&lt;&gt; "",VLOOKUP($J11,'Event Inputs'!$D$4:'Event Inputs'!$H$899,5,FALSE),"")</f>
        <v>16-17</v>
      </c>
      <c r="N11" s="65" t="str">
        <f>IF(J11&lt;&gt;"",VLOOKUP($J11,'Event Inputs'!$D$4:'Event Inputs'!$H$899,4,FALSE),"")</f>
        <v>GY</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t="s">
        <v>151</v>
      </c>
      <c r="D12" s="58" t="s">
        <v>659</v>
      </c>
      <c r="E12" s="65" t="str">
        <f>IF(C12&lt;&gt; "",VLOOKUP($C12,'Event Inputs'!$D$4:'Event Inputs'!$H$899,2,FALSE),"")</f>
        <v>Kaitlyn Borghi</v>
      </c>
      <c r="F12" s="71" t="str">
        <f>IF(C12&lt;&gt; "",VLOOKUP($C12,'Event Inputs'!$D$4:'Event Inputs'!$H$899,5,FALSE),"")</f>
        <v>16-17</v>
      </c>
      <c r="G12" s="65" t="str">
        <f>IF(C12&lt;&gt; "",VLOOKUP($C12,'Event Inputs'!$D$4:'Event Inputs'!$H$899,4,FALSE),"")</f>
        <v>PT</v>
      </c>
      <c r="H12" s="122">
        <f>IF(K12="",9,IF(K12=K11,H11,9))</f>
        <v>9</v>
      </c>
      <c r="I12" s="123" t="str">
        <f>IF(H12=H11,I11,IF(H12=H13,IF( H12=H14,(0+0+0)/3,IF(H12=H13,(0+0)/2)),""))</f>
        <v/>
      </c>
      <c r="J12" s="58" t="s">
        <v>166</v>
      </c>
      <c r="K12" s="58">
        <v>47.84</v>
      </c>
      <c r="L12" s="65" t="str">
        <f>IF(J12&lt;&gt; "",VLOOKUP($J12,'Event Inputs'!$D$4:'Event Inputs'!$H$899,2,FALSE),"")</f>
        <v>Joshua Leigh</v>
      </c>
      <c r="M12" s="71" t="str">
        <f>IF(J12&lt;&gt; "",VLOOKUP($J12,'Event Inputs'!$D$4:'Event Inputs'!$H$899,5,FALSE),"")</f>
        <v>16-17</v>
      </c>
      <c r="N12" s="65" t="str">
        <f>IF(J12&lt;&gt;"",VLOOKUP($J12,'Event Inputs'!$D$4:'Event Inputs'!$H$899,4,FALSE),"")</f>
        <v>PT</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c r="D13" s="58"/>
      <c r="E13" s="65" t="str">
        <f>IF(C13&lt;&gt; "",VLOOKUP($C13,'Event Inputs'!$D$4:'Event Inputs'!$H$899,2,FALSE),"")</f>
        <v/>
      </c>
      <c r="F13" s="71" t="str">
        <f>IF(C13&lt;&gt; "",VLOOKUP($C13,'Event Inputs'!$D$4:'Event Inputs'!$H$899,5,FALSE),"")</f>
        <v/>
      </c>
      <c r="G13" s="65" t="str">
        <f>IF(C13&lt;&gt; "",VLOOKUP($C13,'Event Inputs'!$D$4:'Event Inputs'!$H$899,4,FALSE),"")</f>
        <v/>
      </c>
      <c r="H13" s="122">
        <f>IF(K13="",10,IF(K13=K12,H12,10))</f>
        <v>10</v>
      </c>
      <c r="I13" s="123" t="str">
        <f>IF(H13=H12,I12,IF(H13=H14,IF( H13=H15,(0+0+0)/3,IF(H13=H14,(0+0)/2)),""))</f>
        <v/>
      </c>
      <c r="J13" s="58" t="s">
        <v>292</v>
      </c>
      <c r="K13" s="58">
        <v>49.19</v>
      </c>
      <c r="L13" s="65" t="str">
        <f>IF(J13&lt;&gt; "",VLOOKUP($J13,'Event Inputs'!$D$4:'Event Inputs'!$H$899,2,FALSE),"")</f>
        <v>JOSH EYRE</v>
      </c>
      <c r="M13" s="71" t="str">
        <f>IF(J13&lt;&gt; "",VLOOKUP($J13,'Event Inputs'!$D$4:'Event Inputs'!$H$899,5,FALSE),"")</f>
        <v>16-17</v>
      </c>
      <c r="N13" s="65" t="str">
        <f>IF(J13&lt;&gt;"",VLOOKUP($J13,'Event Inputs'!$D$4:'Event Inputs'!$H$899,4,FALSE),"")</f>
        <v>HB</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c r="D14" s="58"/>
      <c r="E14" s="65" t="str">
        <f>IF(C14&lt;&gt; "",VLOOKUP($C14,'Event Inputs'!$D$4:'Event Inputs'!$H$899,2,FALSE),"")</f>
        <v/>
      </c>
      <c r="F14" s="71" t="str">
        <f>IF(C14&lt;&gt; "",VLOOKUP($C14,'Event Inputs'!$D$4:'Event Inputs'!$H$899,5,FALSE),"")</f>
        <v/>
      </c>
      <c r="G14" s="65" t="str">
        <f>IF(C14&lt;&gt; "",VLOOKUP($C14,'Event Inputs'!$D$4:'Event Inputs'!$H$899,4,FALSE),"")</f>
        <v/>
      </c>
      <c r="H14" s="122">
        <f>IF(K14="",11,IF(K14=K13,H13,11))</f>
        <v>11</v>
      </c>
      <c r="I14" s="123"/>
      <c r="J14" s="58" t="s">
        <v>395</v>
      </c>
      <c r="K14" s="58">
        <v>50.67</v>
      </c>
      <c r="L14" s="65" t="str">
        <f>IF(J14&lt;&gt; "",VLOOKUP($J14,'Event Inputs'!$D$4:'Event Inputs'!$H$899,2,FALSE),"")</f>
        <v>Joshua Golden Clarke</v>
      </c>
      <c r="M14" s="71" t="str">
        <f>IF(J14&lt;&gt; "",VLOOKUP($J14,'Event Inputs'!$D$4:'Event Inputs'!$H$899,5,FALSE),"")</f>
        <v>16-17</v>
      </c>
      <c r="N14" s="65" t="str">
        <f>IF(J14&lt;&gt;"",VLOOKUP($J14,'Event Inputs'!$D$4:'Event Inputs'!$H$899,4,FALSE),"")</f>
        <v>NQ</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c r="D15" s="58"/>
      <c r="E15" s="65" t="str">
        <f>IF(C15&lt;&gt; "",VLOOKUP($C15,'Event Inputs'!$D$4:'Event Inputs'!$H$899,2,FALSE),"")</f>
        <v/>
      </c>
      <c r="F15" s="71" t="str">
        <f>IF(C15&lt;&gt; "",VLOOKUP($C15,'Event Inputs'!$D$4:'Event Inputs'!$H$899,5,FALSE),"")</f>
        <v/>
      </c>
      <c r="G15" s="65" t="str">
        <f>IF(C15&lt;&gt; "",VLOOKUP($C15,'Event Inputs'!$D$4:'Event Inputs'!$H$899,4,FALSE),"")</f>
        <v/>
      </c>
      <c r="H15" s="122">
        <f>IF(K15="",12,IF(K15=K14,H14,12))</f>
        <v>12</v>
      </c>
      <c r="I15" s="123"/>
      <c r="J15" s="58" t="s">
        <v>294</v>
      </c>
      <c r="K15" s="59">
        <v>51.72</v>
      </c>
      <c r="L15" s="65" t="str">
        <f>IF(J15&lt;&gt; "",VLOOKUP($J15,'Event Inputs'!$D$4:'Event Inputs'!$H$899,2,FALSE),"")</f>
        <v>JACKSON LYNE</v>
      </c>
      <c r="M15" s="71" t="str">
        <f>IF(J15&lt;&gt; "",VLOOKUP($J15,'Event Inputs'!$D$4:'Event Inputs'!$H$899,5,FALSE),"")</f>
        <v>16-17</v>
      </c>
      <c r="N15" s="65" t="str">
        <f>IF(J15&lt;&gt;"",VLOOKUP($J15,'Event Inputs'!$D$4:'Event Inputs'!$H$899,4,FALSE),"")</f>
        <v>HB</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c r="D16" s="59"/>
      <c r="E16" s="65" t="str">
        <f>IF(C16&lt;&gt; "",VLOOKUP($C16,'Event Inputs'!$D$4:'Event Inputs'!$H$899,2,FALSE),"")</f>
        <v/>
      </c>
      <c r="F16" s="71" t="str">
        <f>IF(C16&lt;&gt; "",VLOOKUP($C16,'Event Inputs'!$D$4:'Event Inputs'!$H$899,5,FALSE),"")</f>
        <v/>
      </c>
      <c r="G16" s="65" t="str">
        <f>IF(C16&lt;&gt; "",VLOOKUP($C16,'Event Inputs'!$D$4:'Event Inputs'!$H$899,4,FALSE),"")</f>
        <v/>
      </c>
      <c r="H16" s="122">
        <f>IF(K16="",13,IF(K16=K15,H15,13))</f>
        <v>13</v>
      </c>
      <c r="I16" s="123"/>
      <c r="J16" s="58" t="s">
        <v>124</v>
      </c>
      <c r="K16" s="59">
        <v>54.39</v>
      </c>
      <c r="L16" s="65" t="str">
        <f>IF(J16&lt;&gt; "",VLOOKUP($J16,'Event Inputs'!$D$4:'Event Inputs'!$H$899,2,FALSE),"")</f>
        <v>Joseph Williams</v>
      </c>
      <c r="M16" s="71" t="str">
        <f>IF(J16&lt;&gt; "",VLOOKUP($J16,'Event Inputs'!$D$4:'Event Inputs'!$H$899,5,FALSE),"")</f>
        <v>16-17</v>
      </c>
      <c r="N16" s="65" t="str">
        <f>IF(J16&lt;&gt;"",VLOOKUP($J16,'Event Inputs'!$D$4:'Event Inputs'!$H$899,4,FALSE),"")</f>
        <v>PT</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f>IF(K17="",14,IF(K17=K16,H16,14))</f>
        <v>14</v>
      </c>
      <c r="I17" s="123"/>
      <c r="J17" s="58" t="s">
        <v>198</v>
      </c>
      <c r="K17" s="59">
        <v>55.07</v>
      </c>
      <c r="L17" s="65" t="str">
        <f>IF(J17&lt;&gt; "",VLOOKUP($J17,'Event Inputs'!$D$4:'Event Inputs'!$H$899,2,FALSE),"")</f>
        <v>Dylan Cooper -Waite</v>
      </c>
      <c r="M17" s="71" t="str">
        <f>IF(J17&lt;&gt; "",VLOOKUP($J17,'Event Inputs'!$D$4:'Event Inputs'!$H$899,5,FALSE),"")</f>
        <v>16-17</v>
      </c>
      <c r="N17" s="65" t="str">
        <f>IF(J17&lt;&gt;"",VLOOKUP($J17,'Event Inputs'!$D$4:'Event Inputs'!$H$899,4,FALSE),"")</f>
        <v>PZ</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c r="D18" s="58"/>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58" t="s">
        <v>284</v>
      </c>
      <c r="K18" s="58">
        <v>55.66</v>
      </c>
      <c r="L18" s="65" t="str">
        <f>IF(J18&lt;&gt; "",VLOOKUP($J18,'Event Inputs'!$D$4:'Event Inputs'!$H$899,2,FALSE),"")</f>
        <v>Joshua Hoggett-Crisp</v>
      </c>
      <c r="M18" s="71" t="str">
        <f>IF(J18&lt;&gt; "",VLOOKUP($J18,'Event Inputs'!$D$4:'Event Inputs'!$H$899,5,FALSE),"")</f>
        <v>16-17</v>
      </c>
      <c r="N18" s="65" t="str">
        <f>IF(J18&lt;&gt;"",VLOOKUP($J18,'Event Inputs'!$D$4:'Event Inputs'!$H$899,4,FALSE),"")</f>
        <v>HY</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9"/>
      <c r="E19" s="65" t="str">
        <f>IF(C19&lt;&gt; "",VLOOKUP($C19,'Event Inputs'!$D$4:'Event Inputs'!$H$899,2,FALSE),"")</f>
        <v/>
      </c>
      <c r="F19" s="71" t="str">
        <f>IF(C19&lt;&gt; "",VLOOKUP($C19,'Event Inputs'!$D$4:'Event Inputs'!$H$899,5,FALSE),"")</f>
        <v/>
      </c>
      <c r="G19" s="65" t="str">
        <f>IF(C19&lt;&gt; "",VLOOKUP($C19,'Event Inputs'!$D$4:'Event Inputs'!$H$899,4,FALSE),"")</f>
        <v/>
      </c>
      <c r="H19" s="122">
        <f>IF(K19="",16,IF(K19=K18,H18,16))</f>
        <v>16</v>
      </c>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8"/>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9"/>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9"/>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c r="D22" s="58"/>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c r="D23" s="58"/>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9"/>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9"/>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9"/>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9"/>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9"/>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J4:N18">
    <sortCondition ref="K4:K18"/>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3" orientation="landscape" r:id="rId1"/>
  <headerFooter alignWithMargins="0"/>
  <rowBreaks count="1" manualBreakCount="1">
    <brk id="4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X99"/>
  <sheetViews>
    <sheetView zoomScaleNormal="100" workbookViewId="0">
      <selection activeCell="L10" sqref="L10"/>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6.816406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223</v>
      </c>
      <c r="B1" s="189"/>
      <c r="C1" s="189"/>
      <c r="D1" s="189"/>
      <c r="E1" s="189"/>
      <c r="F1" s="189"/>
      <c r="G1" s="189"/>
      <c r="H1" s="190" t="s">
        <v>224</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t="s">
        <v>114</v>
      </c>
      <c r="D4" s="58">
        <v>47.22</v>
      </c>
      <c r="E4" s="65" t="str">
        <f>IF(C4&lt;&gt; "",VLOOKUP($C4,'Event Inputs'!$D$4:'Event Inputs'!$H$899,2,FALSE),"")</f>
        <v>Isabelle Leigh</v>
      </c>
      <c r="F4" s="71" t="str">
        <f>IF(C4&lt;&gt; "",VLOOKUP($C4,'Event Inputs'!$D$4:'Event Inputs'!$H$899,5,FALSE),"")</f>
        <v>18-19</v>
      </c>
      <c r="G4" s="65" t="str">
        <f>IF(C4&lt;&gt; "",VLOOKUP($C4,'Event Inputs'!$D$4:'Event Inputs'!$H$899,4,FALSE),"")</f>
        <v>PT</v>
      </c>
      <c r="H4" s="122">
        <f>IF(K4="",1,IF(K4=K3,H3,1))</f>
        <v>1</v>
      </c>
      <c r="I4" s="123">
        <f>IF(H4=H3,I3,IF(H4=H5,IF( H4=H6,(10+8+6)/3,IF(H4=H5,(10+8)/2)),10))</f>
        <v>10</v>
      </c>
      <c r="J4" s="58" t="s">
        <v>104</v>
      </c>
      <c r="K4" s="58">
        <v>45.21</v>
      </c>
      <c r="L4" s="65" t="str">
        <f>IF(J4&lt;&gt; "",VLOOKUP($J4,'Event Inputs'!$D$4:'Event Inputs'!$H$899,2,FALSE),"")</f>
        <v>Louis Harris</v>
      </c>
      <c r="M4" s="71" t="str">
        <f>IF(J4&lt;&gt; "",VLOOKUP($J4,'Event Inputs'!$D$4:'Event Inputs'!$H$899,5,FALSE),"")</f>
        <v>18-19</v>
      </c>
      <c r="N4" s="65" t="str">
        <f>IF(J4&lt;&gt;"",VLOOKUP($J4,'Event Inputs'!$D$4:'Event Inputs'!$H$899,4,FALSE),"")</f>
        <v>GY</v>
      </c>
      <c r="O4" s="88" t="str">
        <f>'Event Inputs'!A4</f>
        <v>PT</v>
      </c>
      <c r="P4" s="89">
        <f>Q4+R4</f>
        <v>15</v>
      </c>
      <c r="Q4" s="90">
        <f>SUMIF($G$4:$G$21,O4,$B$4:$B$21)</f>
        <v>15</v>
      </c>
      <c r="R4" s="90">
        <f>SUMIF($N$4:$N$21,O4,$I$4:$I$21)</f>
        <v>0</v>
      </c>
      <c r="S4" s="91">
        <f>COUNTIFS($A$4:$A$21,1,$G$4:$G$21,$O4)*$U$1</f>
        <v>1</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t="s">
        <v>129</v>
      </c>
      <c r="D5" s="58">
        <v>48.19</v>
      </c>
      <c r="E5" s="65" t="str">
        <f>IF(C5&lt;&gt; "",VLOOKUP($C5,'Event Inputs'!$D$4:'Event Inputs'!$H$899,2,FALSE),"")</f>
        <v>Rosie Edwards</v>
      </c>
      <c r="F5" s="71" t="str">
        <f>IF(C5&lt;&gt; "",VLOOKUP($C5,'Event Inputs'!$D$4:'Event Inputs'!$H$899,5,FALSE),"")</f>
        <v>18-19</v>
      </c>
      <c r="G5" s="65" t="str">
        <f>IF(C5&lt;&gt; "",VLOOKUP($C5,'Event Inputs'!$D$4:'Event Inputs'!$H$899,4,FALSE),"")</f>
        <v>GY</v>
      </c>
      <c r="H5" s="122">
        <f>IF(K5="",2,IF(K5=K4,H4,2))</f>
        <v>2</v>
      </c>
      <c r="I5" s="123">
        <f>IF(H5=H4,I4,IF(H5=H6,IF( H5=H7,(8+6+5)/3,IF(H5=H6,(8+6)/2)),8))</f>
        <v>8</v>
      </c>
      <c r="J5" s="58" t="s">
        <v>360</v>
      </c>
      <c r="K5" s="58">
        <v>50.11</v>
      </c>
      <c r="L5" s="65" t="str">
        <f>IF(J5&lt;&gt; "",VLOOKUP($J5,'Event Inputs'!$D$4:'Event Inputs'!$H$899,2,FALSE),"")</f>
        <v xml:space="preserve">Andrew Simpson </v>
      </c>
      <c r="M5" s="71" t="str">
        <f>IF(J5&lt;&gt; "",VLOOKUP($J5,'Event Inputs'!$D$4:'Event Inputs'!$H$899,5,FALSE),"")</f>
        <v>18-19</v>
      </c>
      <c r="N5" s="65" t="str">
        <f>IF(J5&lt;&gt;"",VLOOKUP($J5,'Event Inputs'!$D$4:'Event Inputs'!$H$899,4,FALSE),"")</f>
        <v>SI</v>
      </c>
      <c r="O5" s="88" t="str">
        <f>'Event Inputs'!A5</f>
        <v>BU</v>
      </c>
      <c r="P5" s="89">
        <f t="shared" ref="P5:P44" si="0">Q5+R5</f>
        <v>1</v>
      </c>
      <c r="Q5" s="90">
        <f t="shared" ref="Q5:Q44" si="1">SUMIF($G$4:$G$21,O5,$B$4:$B$21)</f>
        <v>1</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t="s">
        <v>399</v>
      </c>
      <c r="D6" s="58">
        <v>48.96</v>
      </c>
      <c r="E6" s="65" t="str">
        <f>IF(C6&lt;&gt; "",VLOOKUP($C6,'Event Inputs'!$D$4:'Event Inputs'!$H$899,2,FALSE),"")</f>
        <v>Olivia Cooke</v>
      </c>
      <c r="F6" s="71" t="str">
        <f>IF(C6&lt;&gt; "",VLOOKUP($C6,'Event Inputs'!$D$4:'Event Inputs'!$H$899,5,FALSE),"")</f>
        <v>18-19</v>
      </c>
      <c r="G6" s="65" t="str">
        <f>IF(C6&lt;&gt; "",VLOOKUP($C6,'Event Inputs'!$D$4:'Event Inputs'!$H$899,4,FALSE),"")</f>
        <v>NQ</v>
      </c>
      <c r="H6" s="122">
        <f>IF(K6="",3,IF(K6=K5,H5,3))</f>
        <v>3</v>
      </c>
      <c r="I6" s="123">
        <f>IF(H6=H5,I5,IF(H6=H7,IF( H6=H8,(6+5+4)/3,IF(H6=H7,(6+5)/2)),6))</f>
        <v>6</v>
      </c>
      <c r="J6" s="58"/>
      <c r="K6" s="59"/>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18</v>
      </c>
      <c r="Q6" s="90">
        <f t="shared" si="1"/>
        <v>8</v>
      </c>
      <c r="R6" s="90">
        <f t="shared" si="2"/>
        <v>10</v>
      </c>
      <c r="S6" s="91">
        <f t="shared" si="3"/>
        <v>0</v>
      </c>
      <c r="T6" s="91">
        <f t="shared" si="4"/>
        <v>1</v>
      </c>
      <c r="U6" s="91">
        <f t="shared" si="5"/>
        <v>0</v>
      </c>
      <c r="V6" s="91">
        <f t="shared" si="6"/>
        <v>1</v>
      </c>
      <c r="W6" s="91">
        <f t="shared" si="7"/>
        <v>0</v>
      </c>
      <c r="X6" s="91">
        <f t="shared" si="8"/>
        <v>0</v>
      </c>
    </row>
    <row r="7" spans="1:24">
      <c r="A7" s="122">
        <f>IF(D7="",4,IF(D7=D6,A6,4))</f>
        <v>4</v>
      </c>
      <c r="B7" s="123">
        <f>IF(A7=A6,B6,IF(A7=A8,IF( A7=A9,(5+4+3)/3,IF(A7=A8,(5+4)/2)),5))</f>
        <v>5</v>
      </c>
      <c r="C7" s="58" t="s">
        <v>115</v>
      </c>
      <c r="D7" s="58">
        <v>53.63</v>
      </c>
      <c r="E7" s="65" t="str">
        <f>IF(C7&lt;&gt; "",VLOOKUP($C7,'Event Inputs'!$D$4:'Event Inputs'!$H$899,2,FALSE),"")</f>
        <v>Kerenza Piotrowicz</v>
      </c>
      <c r="F7" s="71" t="str">
        <f>IF(C7&lt;&gt; "",VLOOKUP($C7,'Event Inputs'!$D$4:'Event Inputs'!$H$899,5,FALSE),"")</f>
        <v>18-19</v>
      </c>
      <c r="G7" s="65" t="str">
        <f>IF(C7&lt;&gt; "",VLOOKUP($C7,'Event Inputs'!$D$4:'Event Inputs'!$H$899,4,FALSE),"")</f>
        <v>PT</v>
      </c>
      <c r="H7" s="122">
        <f>IF(K7="",4,IF(K7=K6,H6,4))</f>
        <v>4</v>
      </c>
      <c r="I7" s="123">
        <f>IF(H7=H6,I6,IF(H7=H8,IF( H7=H9,(5+4+3)/3,IF(H7=H8,(5+4)/2)),5))</f>
        <v>5</v>
      </c>
      <c r="J7" s="58"/>
      <c r="K7" s="58"/>
      <c r="L7" s="65" t="str">
        <f>IF(J7&lt;&gt; "",VLOOKUP($J7,'Event Inputs'!$D$4:'Event Inputs'!$H$899,2,FALSE),"")</f>
        <v/>
      </c>
      <c r="M7" s="71" t="str">
        <f>IF(J7&lt;&gt; "",VLOOKUP($J7,'Event Inputs'!$D$4:'Event Inputs'!$H$899,5,FALSE),"")</f>
        <v/>
      </c>
      <c r="N7" s="65" t="str">
        <f>IF(J7&lt;&gt;"",VLOOKUP($J7,'Event Inputs'!$D$4:'Event Inputs'!$H$899,4,FALSE),"")</f>
        <v/>
      </c>
      <c r="O7" s="88" t="str">
        <f>'Event Inputs'!A7</f>
        <v>HB</v>
      </c>
      <c r="P7" s="89">
        <f t="shared" si="0"/>
        <v>4</v>
      </c>
      <c r="Q7" s="90">
        <f t="shared" si="1"/>
        <v>4</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t="s">
        <v>286</v>
      </c>
      <c r="D8" s="59">
        <v>55.99</v>
      </c>
      <c r="E8" s="65" t="str">
        <f>IF(C8&lt;&gt; "",VLOOKUP($C8,'Event Inputs'!$D$4:'Event Inputs'!$H$899,2,FALSE),"")</f>
        <v xml:space="preserve">OLIVIA PENNA </v>
      </c>
      <c r="F8" s="71" t="str">
        <f>IF(C8&lt;&gt; "",VLOOKUP($C8,'Event Inputs'!$D$4:'Event Inputs'!$H$899,5,FALSE),"")</f>
        <v>18-19</v>
      </c>
      <c r="G8" s="65" t="str">
        <f>IF(C8&lt;&gt; "",VLOOKUP($C8,'Event Inputs'!$D$4:'Event Inputs'!$H$899,4,FALSE),"")</f>
        <v>HB</v>
      </c>
      <c r="H8" s="122">
        <f>IF(K8="",5,IF(K8=K7,H7,5))</f>
        <v>5</v>
      </c>
      <c r="I8" s="123">
        <f>IF(H8=H7,I7,IF(H8=H9,IF( H8=H10,(4+3+2)/3,IF(H8=H9,(4+3)/2)),4))</f>
        <v>4</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t="s">
        <v>91</v>
      </c>
      <c r="D9" s="58">
        <v>56.7</v>
      </c>
      <c r="E9" s="65" t="str">
        <f>IF(C9&lt;&gt; "",VLOOKUP($C9,'Event Inputs'!$D$4:'Event Inputs'!$H$899,2,FALSE),"")</f>
        <v>Heather wilson</v>
      </c>
      <c r="F9" s="71" t="str">
        <f>IF(C9&lt;&gt; "",VLOOKUP($C9,'Event Inputs'!$D$4:'Event Inputs'!$H$899,5,FALSE),"")</f>
        <v>18-19</v>
      </c>
      <c r="G9" s="65" t="str">
        <f>IF(C9&lt;&gt; "",VLOOKUP($C9,'Event Inputs'!$D$4:'Event Inputs'!$H$899,4,FALSE),"")</f>
        <v>SI</v>
      </c>
      <c r="H9" s="122">
        <f>IF(K9="",6,IF(K9=K8,H8,6))</f>
        <v>6</v>
      </c>
      <c r="I9" s="123">
        <f>IF(H9=H8,I8,IF(H9=H10,IF( H9=H11,(3+2+1)/3,IF(H9=H10,(3+2)/2)),3))</f>
        <v>3</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13</v>
      </c>
      <c r="Q9" s="90">
        <f t="shared" si="1"/>
        <v>5</v>
      </c>
      <c r="R9" s="90">
        <f t="shared" si="2"/>
        <v>8</v>
      </c>
      <c r="S9" s="91">
        <f t="shared" si="3"/>
        <v>0</v>
      </c>
      <c r="T9" s="91">
        <f t="shared" si="4"/>
        <v>0</v>
      </c>
      <c r="U9" s="91">
        <f t="shared" si="5"/>
        <v>0</v>
      </c>
      <c r="V9" s="91">
        <f t="shared" si="6"/>
        <v>0</v>
      </c>
      <c r="W9" s="91">
        <f t="shared" si="7"/>
        <v>1</v>
      </c>
      <c r="X9" s="91">
        <f t="shared" si="8"/>
        <v>0</v>
      </c>
    </row>
    <row r="10" spans="1:24">
      <c r="A10" s="122">
        <f>IF(D10="",7,IF(D10=D9,A9,7))</f>
        <v>7</v>
      </c>
      <c r="B10" s="123">
        <f>IF(A10=A9,B9,IF(A10=A11,IF( A10=A12,(2+1+0)/3,IF(A10=A11,(2+1)/2)),2))</f>
        <v>2</v>
      </c>
      <c r="C10" s="58" t="s">
        <v>376</v>
      </c>
      <c r="D10" s="59">
        <v>57.56</v>
      </c>
      <c r="E10" s="65" t="str">
        <f>IF(C10&lt;&gt; "",VLOOKUP($C10,'Event Inputs'!$D$4:'Event Inputs'!$H$899,2,FALSE),"")</f>
        <v xml:space="preserve">Jasmine Edwards </v>
      </c>
      <c r="F10" s="71" t="str">
        <f>IF(C10&lt;&gt; "",VLOOKUP($C10,'Event Inputs'!$D$4:'Event Inputs'!$H$899,5,FALSE),"")</f>
        <v>18-19</v>
      </c>
      <c r="G10" s="65" t="str">
        <f>IF(C10&lt;&gt; "",VLOOKUP($C10,'Event Inputs'!$D$4:'Event Inputs'!$H$899,4,FALSE),"")</f>
        <v>SI</v>
      </c>
      <c r="H10" s="122">
        <f>IF(K10="",7,IF(K10=K9,H9,7))</f>
        <v>7</v>
      </c>
      <c r="I10" s="123">
        <f>IF(H10=H9,I9,IF(H10=H11,IF( H10=H12,(2+1+0)/3,IF(H10=H11,(2+1)/2)),2))</f>
        <v>2</v>
      </c>
      <c r="J10" s="58"/>
      <c r="K10" s="59"/>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6</v>
      </c>
      <c r="Q10" s="90">
        <f t="shared" si="1"/>
        <v>6</v>
      </c>
      <c r="R10" s="90">
        <f t="shared" si="2"/>
        <v>0</v>
      </c>
      <c r="S10" s="91">
        <f t="shared" si="3"/>
        <v>0</v>
      </c>
      <c r="T10" s="91">
        <f t="shared" si="4"/>
        <v>0</v>
      </c>
      <c r="U10" s="91">
        <f t="shared" si="5"/>
        <v>1</v>
      </c>
      <c r="V10" s="91">
        <f t="shared" si="6"/>
        <v>0</v>
      </c>
      <c r="W10" s="91">
        <f t="shared" si="7"/>
        <v>0</v>
      </c>
      <c r="X10" s="91">
        <f t="shared" si="8"/>
        <v>0</v>
      </c>
    </row>
    <row r="11" spans="1:24">
      <c r="A11" s="122">
        <f>IF(D11="",8,IF(D11=D10,A10,8))</f>
        <v>8</v>
      </c>
      <c r="B11" s="123">
        <f>IF(A11=A10,B10,IF(A11=A12,IF( A11=A13,(1+0+0)/3,IF(A11=A12,(1+0)/2)),1))</f>
        <v>1</v>
      </c>
      <c r="C11" s="58" t="s">
        <v>110</v>
      </c>
      <c r="D11" s="58" t="s">
        <v>660</v>
      </c>
      <c r="E11" s="65" t="str">
        <f>IF(C11&lt;&gt; "",VLOOKUP($C11,'Event Inputs'!$D$4:'Event Inputs'!$H$899,2,FALSE),"")</f>
        <v>Fern Paton</v>
      </c>
      <c r="F11" s="71" t="str">
        <f>IF(C11&lt;&gt; "",VLOOKUP($C11,'Event Inputs'!$D$4:'Event Inputs'!$H$899,5,FALSE),"")</f>
        <v>18-19</v>
      </c>
      <c r="G11" s="65" t="str">
        <f>IF(C11&lt;&gt; "",VLOOKUP($C11,'Event Inputs'!$D$4:'Event Inputs'!$H$899,4,FALSE),"")</f>
        <v>BU</v>
      </c>
      <c r="H11" s="122">
        <f>IF(K11="",8,IF(K11=K10,H10,8))</f>
        <v>8</v>
      </c>
      <c r="I11" s="123">
        <f>IF(H11=H10,I10,IF(H11=H12,IF( H11=H13,(1+0+0)/3,IF(H11=H12,(1+0)/2)),1))</f>
        <v>1</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c r="D12" s="58"/>
      <c r="E12" s="65" t="str">
        <f>IF(C12&lt;&gt; "",VLOOKUP($C12,'Event Inputs'!$D$4:'Event Inputs'!$H$899,2,FALSE),"")</f>
        <v/>
      </c>
      <c r="F12" s="71" t="str">
        <f>IF(C12&lt;&gt; "",VLOOKUP($C12,'Event Inputs'!$D$4:'Event Inputs'!$H$899,5,FALSE),"")</f>
        <v/>
      </c>
      <c r="G12" s="65" t="str">
        <f>IF(C12&lt;&gt; "",VLOOKUP($C12,'Event Inputs'!$D$4:'Event Inputs'!$H$899,4,FALSE),"")</f>
        <v/>
      </c>
      <c r="H12" s="122">
        <f>IF(K12="",9,IF(K12=K11,H11,9))</f>
        <v>9</v>
      </c>
      <c r="I12" s="123" t="str">
        <f>IF(H12=H11,I11,IF(H12=H13,IF( H12=H14,(0+0+0)/3,IF(H12=H13,(0+0)/2)),""))</f>
        <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c r="D13" s="58"/>
      <c r="E13" s="65" t="str">
        <f>IF(C13&lt;&gt; "",VLOOKUP($C13,'Event Inputs'!$D$4:'Event Inputs'!$H$899,2,FALSE),"")</f>
        <v/>
      </c>
      <c r="F13" s="71" t="str">
        <f>IF(C13&lt;&gt; "",VLOOKUP($C13,'Event Inputs'!$D$4:'Event Inputs'!$H$899,5,FALSE),"")</f>
        <v/>
      </c>
      <c r="G13" s="65" t="str">
        <f>IF(C13&lt;&gt; "",VLOOKUP($C13,'Event Inputs'!$D$4:'Event Inputs'!$H$899,4,FALSE),"")</f>
        <v/>
      </c>
      <c r="H13" s="122">
        <f>IF(K13="",10,IF(K13=K12,H12,10))</f>
        <v>10</v>
      </c>
      <c r="I13" s="123" t="str">
        <f>IF(H13=H12,I12,IF(H13=H14,IF( H13=H15,(0+0+0)/3,IF(H13=H14,(0+0)/2)),""))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c r="D14" s="59"/>
      <c r="E14" s="65" t="str">
        <f>IF(C14&lt;&gt; "",VLOOKUP($C14,'Event Inputs'!$D$4:'Event Inputs'!$H$899,2,FALSE),"")</f>
        <v/>
      </c>
      <c r="F14" s="71" t="str">
        <f>IF(C14&lt;&gt; "",VLOOKUP($C14,'Event Inputs'!$D$4:'Event Inputs'!$H$899,5,FALSE),"")</f>
        <v/>
      </c>
      <c r="G14" s="65" t="str">
        <f>IF(C14&lt;&gt; "",VLOOKUP($C14,'Event Inputs'!$D$4:'Event Inputs'!$H$899,4,FALSE),"")</f>
        <v/>
      </c>
      <c r="H14" s="122">
        <f>IF(K14="",11,IF(K14=K13,H13,11))</f>
        <v>11</v>
      </c>
      <c r="I14" s="123"/>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c r="D15" s="59"/>
      <c r="E15" s="65" t="str">
        <f>IF(C15&lt;&gt; "",VLOOKUP($C15,'Event Inputs'!$D$4:'Event Inputs'!$H$899,2,FALSE),"")</f>
        <v/>
      </c>
      <c r="F15" s="71" t="str">
        <f>IF(C15&lt;&gt; "",VLOOKUP($C15,'Event Inputs'!$D$4:'Event Inputs'!$H$899,5,FALSE),"")</f>
        <v/>
      </c>
      <c r="G15" s="65" t="str">
        <f>IF(C15&lt;&gt; "",VLOOKUP($C15,'Event Inputs'!$D$4:'Event Inputs'!$H$899,4,FALSE),"")</f>
        <v/>
      </c>
      <c r="H15" s="122">
        <f>IF(K15="",12,IF(K15=K14,H14,12))</f>
        <v>12</v>
      </c>
      <c r="I15" s="123"/>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c r="D16" s="58"/>
      <c r="E16" s="65" t="str">
        <f>IF(C16&lt;&gt; "",VLOOKUP($C16,'Event Inputs'!$D$4:'Event Inputs'!$H$899,2,FALSE),"")</f>
        <v/>
      </c>
      <c r="F16" s="71" t="str">
        <f>IF(C16&lt;&gt; "",VLOOKUP($C16,'Event Inputs'!$D$4:'Event Inputs'!$H$899,5,FALSE),"")</f>
        <v/>
      </c>
      <c r="G16" s="65" t="str">
        <f>IF(C16&lt;&gt; "",VLOOKUP($C16,'Event Inputs'!$D$4:'Event Inputs'!$H$899,4,FALSE),"")</f>
        <v/>
      </c>
      <c r="H16" s="122">
        <f>IF(K16="",13,IF(K16=K15,H15,13))</f>
        <v>13</v>
      </c>
      <c r="I16" s="123"/>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f>IF(K17="",14,IF(K17=K16,H16,14))</f>
        <v>14</v>
      </c>
      <c r="I17" s="123"/>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c r="D18" s="58"/>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58"/>
      <c r="K18" s="59"/>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8"/>
      <c r="E19" s="65" t="str">
        <f>IF(C19&lt;&gt; "",VLOOKUP($C19,'Event Inputs'!$D$4:'Event Inputs'!$H$899,2,FALSE),"")</f>
        <v/>
      </c>
      <c r="F19" s="71" t="str">
        <f>IF(C19&lt;&gt; "",VLOOKUP($C19,'Event Inputs'!$D$4:'Event Inputs'!$H$899,5,FALSE),"")</f>
        <v/>
      </c>
      <c r="G19" s="65" t="str">
        <f>IF(C19&lt;&gt; "",VLOOKUP($C19,'Event Inputs'!$D$4:'Event Inputs'!$H$899,4,FALSE),"")</f>
        <v/>
      </c>
      <c r="H19" s="122">
        <f>IF(K19="",16,IF(K19=K18,H18,16))</f>
        <v>16</v>
      </c>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8"/>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c r="K20" s="59"/>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8"/>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c r="D22" s="58"/>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c r="D23" s="58"/>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9"/>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9"/>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9"/>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9"/>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9"/>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9"/>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J4:N5">
    <sortCondition ref="K4:K5"/>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X99"/>
  <sheetViews>
    <sheetView zoomScaleNormal="100" workbookViewId="0">
      <selection activeCell="J4" sqref="J4:K22"/>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9.269531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27</v>
      </c>
      <c r="B1" s="189"/>
      <c r="C1" s="189"/>
      <c r="D1" s="189"/>
      <c r="E1" s="189"/>
      <c r="F1" s="189"/>
      <c r="G1" s="189"/>
      <c r="H1" s="190" t="s">
        <v>28</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c r="D4" s="58"/>
      <c r="E4" s="65" t="str">
        <f>IF(C4&lt;&gt; "",VLOOKUP($C4,'Event Inputs'!$D$4:'Event Inputs'!$H$899,2,FALSE),"")</f>
        <v/>
      </c>
      <c r="F4" s="71" t="str">
        <f>IF(C4&lt;&gt; "",VLOOKUP($C4,'Event Inputs'!$D$4:'Event Inputs'!$H$899,5,FALSE),"")</f>
        <v/>
      </c>
      <c r="G4" s="65" t="str">
        <f>IF(C4&lt;&gt; "",VLOOKUP($C4,'Event Inputs'!$D$4:'Event Inputs'!$H$899,4,FALSE),"")</f>
        <v/>
      </c>
      <c r="H4" s="122">
        <f>IF(K4="",1,IF(K4=K3,H3,1))</f>
        <v>1</v>
      </c>
      <c r="I4" s="123">
        <f>IF(H4=H3,I3,IF(H4=H5,IF( H4=H6,(10+8+6)/3,IF(H4=H5,(10+8)/2)),10))</f>
        <v>10</v>
      </c>
      <c r="J4" s="58"/>
      <c r="K4" s="58"/>
      <c r="L4" s="65" t="str">
        <f>IF(J4&lt;&gt; "",VLOOKUP($J4,'Event Inputs'!$D$4:'Event Inputs'!$H$899,2,FALSE),"")</f>
        <v/>
      </c>
      <c r="M4" s="71" t="str">
        <f>IF(J4&lt;&gt; "",VLOOKUP($J4,'Event Inputs'!$D$4:'Event Inputs'!$H$899,5,FALSE),"")</f>
        <v/>
      </c>
      <c r="N4" s="65" t="str">
        <f>IF(J4&lt;&gt;"",VLOOKUP($J4,'Event Inputs'!$D$4:'Event Inputs'!$H$899,4,FALSE),"")</f>
        <v/>
      </c>
      <c r="O4" s="88" t="str">
        <f>'Event Inputs'!A4</f>
        <v>PT</v>
      </c>
      <c r="P4" s="89">
        <f>Q4+R4</f>
        <v>0</v>
      </c>
      <c r="Q4" s="90">
        <f>SUMIF($G$4:$G$21,O4,$B$4:$B$21)</f>
        <v>0</v>
      </c>
      <c r="R4" s="90">
        <f>SUMIF($N$4:$N$21,O4,$I$4:$I$21)</f>
        <v>0</v>
      </c>
      <c r="S4" s="91">
        <f>COUNTIFS($A$4:$A$21,1,$G$4:$G$21,$O4)*$U$1</f>
        <v>0</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c r="D5" s="58"/>
      <c r="E5" s="65" t="str">
        <f>IF(C5&lt;&gt; "",VLOOKUP($C5,'Event Inputs'!$D$4:'Event Inputs'!$H$899,2,FALSE),"")</f>
        <v/>
      </c>
      <c r="F5" s="71" t="str">
        <f>IF(C5&lt;&gt; "",VLOOKUP($C5,'Event Inputs'!$D$4:'Event Inputs'!$H$899,5,FALSE),"")</f>
        <v/>
      </c>
      <c r="G5" s="65" t="str">
        <f>IF(C5&lt;&gt; "",VLOOKUP($C5,'Event Inputs'!$D$4:'Event Inputs'!$H$899,4,FALSE),"")</f>
        <v/>
      </c>
      <c r="H5" s="122">
        <f>IF(K5="",2,IF(K5=K4,H4,2))</f>
        <v>2</v>
      </c>
      <c r="I5" s="123">
        <f>IF(H5=H4,I4,IF(H5=H6,IF( H5=H7,(8+6+5)/3,IF(H5=H6,(8+6)/2)),8))</f>
        <v>8</v>
      </c>
      <c r="J5" s="58"/>
      <c r="K5" s="58"/>
      <c r="L5" s="65" t="str">
        <f>IF(J5&lt;&gt; "",VLOOKUP($J5,'Event Inputs'!$D$4:'Event Inputs'!$H$899,2,FALSE),"")</f>
        <v/>
      </c>
      <c r="M5" s="71" t="str">
        <f>IF(J5&lt;&gt; "",VLOOKUP($J5,'Event Inputs'!$D$4:'Event Inputs'!$H$899,5,FALSE),"")</f>
        <v/>
      </c>
      <c r="N5" s="65" t="str">
        <f>IF(J5&lt;&gt;"",VLOOKUP($J5,'Event Inputs'!$D$4:'Event Inputs'!$H$899,4,FALSE),"")</f>
        <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c r="D6" s="58"/>
      <c r="E6" s="65" t="str">
        <f>IF(C6&lt;&gt; "",VLOOKUP($C6,'Event Inputs'!$D$4:'Event Inputs'!$H$899,2,FALSE),"")</f>
        <v/>
      </c>
      <c r="F6" s="71" t="str">
        <f>IF(C6&lt;&gt; "",VLOOKUP($C6,'Event Inputs'!$D$4:'Event Inputs'!$H$899,5,FALSE),"")</f>
        <v/>
      </c>
      <c r="G6" s="65" t="str">
        <f>IF(C6&lt;&gt; "",VLOOKUP($C6,'Event Inputs'!$D$4:'Event Inputs'!$H$899,4,FALSE),"")</f>
        <v/>
      </c>
      <c r="H6" s="122">
        <f>IF(K6="",3,IF(K6=K5,H5,3))</f>
        <v>3</v>
      </c>
      <c r="I6" s="123">
        <f>IF(H6=H5,I5,IF(H6=H7,IF( H6=H8,(6+5+4)/3,IF(H6=H7,(6+5)/2)),6))</f>
        <v>6</v>
      </c>
      <c r="J6" s="58"/>
      <c r="K6" s="58"/>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0</v>
      </c>
      <c r="Q6" s="90">
        <f t="shared" si="1"/>
        <v>0</v>
      </c>
      <c r="R6" s="90">
        <f t="shared" si="2"/>
        <v>0</v>
      </c>
      <c r="S6" s="91">
        <f t="shared" si="3"/>
        <v>0</v>
      </c>
      <c r="T6" s="91">
        <f t="shared" si="4"/>
        <v>0</v>
      </c>
      <c r="U6" s="91">
        <f t="shared" si="5"/>
        <v>0</v>
      </c>
      <c r="V6" s="91">
        <f t="shared" si="6"/>
        <v>0</v>
      </c>
      <c r="W6" s="91">
        <f t="shared" si="7"/>
        <v>0</v>
      </c>
      <c r="X6" s="91">
        <f t="shared" si="8"/>
        <v>0</v>
      </c>
    </row>
    <row r="7" spans="1:24">
      <c r="A7" s="122">
        <f>IF(D7="",4,IF(D7=D6,A6,4))</f>
        <v>4</v>
      </c>
      <c r="B7" s="123">
        <f>IF(A7=A6,B6,IF(A7=A8,IF( A7=A9,(5+4+3)/3,IF(A7=A8,(5+4)/2)),5))</f>
        <v>5</v>
      </c>
      <c r="C7" s="58"/>
      <c r="D7" s="58"/>
      <c r="E7" s="65" t="str">
        <f>IF(C7&lt;&gt; "",VLOOKUP($C7,'Event Inputs'!$D$4:'Event Inputs'!$H$899,2,FALSE),"")</f>
        <v/>
      </c>
      <c r="F7" s="71" t="str">
        <f>IF(C7&lt;&gt; "",VLOOKUP($C7,'Event Inputs'!$D$4:'Event Inputs'!$H$899,5,FALSE),"")</f>
        <v/>
      </c>
      <c r="G7" s="65" t="str">
        <f>IF(C7&lt;&gt; "",VLOOKUP($C7,'Event Inputs'!$D$4:'Event Inputs'!$H$899,4,FALSE),"")</f>
        <v/>
      </c>
      <c r="H7" s="122">
        <f>IF(K7="",4,IF(K7=K6,H6,4))</f>
        <v>4</v>
      </c>
      <c r="I7" s="123">
        <f>IF(H7=H6,I6,IF(H7=H8,IF( H7=H9,(5+4+3)/3,IF(H7=H8,(5+4)/2)),5))</f>
        <v>5</v>
      </c>
      <c r="J7" s="58"/>
      <c r="K7" s="58"/>
      <c r="L7" s="65" t="str">
        <f>IF(J7&lt;&gt; "",VLOOKUP($J7,'Event Inputs'!$D$4:'Event Inputs'!$H$899,2,FALSE),"")</f>
        <v/>
      </c>
      <c r="M7" s="71" t="str">
        <f>IF(J7&lt;&gt; "",VLOOKUP($J7,'Event Inputs'!$D$4:'Event Inputs'!$H$899,5,FALSE),"")</f>
        <v/>
      </c>
      <c r="N7" s="65" t="str">
        <f>IF(J7&lt;&gt;"",VLOOKUP($J7,'Event Inputs'!$D$4:'Event Inputs'!$H$899,4,FALSE),"")</f>
        <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c r="D8" s="58"/>
      <c r="E8" s="65" t="str">
        <f>IF(C8&lt;&gt; "",VLOOKUP($C8,'Event Inputs'!$D$4:'Event Inputs'!$H$899,2,FALSE),"")</f>
        <v/>
      </c>
      <c r="F8" s="71" t="str">
        <f>IF(C8&lt;&gt; "",VLOOKUP($C8,'Event Inputs'!$D$4:'Event Inputs'!$H$899,5,FALSE),"")</f>
        <v/>
      </c>
      <c r="G8" s="65" t="str">
        <f>IF(C8&lt;&gt; "",VLOOKUP($C8,'Event Inputs'!$D$4:'Event Inputs'!$H$899,4,FALSE),"")</f>
        <v/>
      </c>
      <c r="H8" s="122">
        <f>IF(K8="",5,IF(K8=K7,H7,5))</f>
        <v>5</v>
      </c>
      <c r="I8" s="123">
        <f>IF(H8=H7,I7,IF(H8=H9,IF( H8=H10,(4+3+2)/3,IF(H8=H9,(4+3)/2)),4))</f>
        <v>4</v>
      </c>
      <c r="J8" s="58"/>
      <c r="K8" s="59"/>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c r="D9" s="58"/>
      <c r="E9" s="65" t="str">
        <f>IF(C9&lt;&gt; "",VLOOKUP($C9,'Event Inputs'!$D$4:'Event Inputs'!$H$899,2,FALSE),"")</f>
        <v/>
      </c>
      <c r="F9" s="71" t="str">
        <f>IF(C9&lt;&gt; "",VLOOKUP($C9,'Event Inputs'!$D$4:'Event Inputs'!$H$899,5,FALSE),"")</f>
        <v/>
      </c>
      <c r="G9" s="65" t="str">
        <f>IF(C9&lt;&gt; "",VLOOKUP($C9,'Event Inputs'!$D$4:'Event Inputs'!$H$899,4,FALSE),"")</f>
        <v/>
      </c>
      <c r="H9" s="122">
        <f>IF(K9="",6,IF(K9=K8,H8,6))</f>
        <v>6</v>
      </c>
      <c r="I9" s="123">
        <f>IF(H9=H8,I8,IF(H9=H10,IF( H9=H11,(3+2+1)/3,IF(H9=H10,(3+2)/2)),3))</f>
        <v>3</v>
      </c>
      <c r="J9" s="58"/>
      <c r="K9" s="59"/>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c r="D10" s="58"/>
      <c r="E10" s="65" t="str">
        <f>IF(C10&lt;&gt; "",VLOOKUP($C10,'Event Inputs'!$D$4:'Event Inputs'!$H$899,2,FALSE),"")</f>
        <v/>
      </c>
      <c r="F10" s="71" t="str">
        <f>IF(C10&lt;&gt; "",VLOOKUP($C10,'Event Inputs'!$D$4:'Event Inputs'!$H$899,5,FALSE),"")</f>
        <v/>
      </c>
      <c r="G10" s="65" t="str">
        <f>IF(C10&lt;&gt; "",VLOOKUP($C10,'Event Inputs'!$D$4:'Event Inputs'!$H$899,4,FALSE),"")</f>
        <v/>
      </c>
      <c r="H10" s="122">
        <f>IF(K10="",7,IF(K10=K9,H9,7))</f>
        <v>7</v>
      </c>
      <c r="I10" s="123">
        <f>IF(H10=H9,I9,IF(H10=H11,IF( H10=H12,(2+1+0)/3,IF(H10=H11,(2+1)/2)),2))</f>
        <v>2</v>
      </c>
      <c r="J10" s="58"/>
      <c r="K10" s="59"/>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c r="D11" s="58"/>
      <c r="E11" s="65" t="str">
        <f>IF(C11&lt;&gt; "",VLOOKUP($C11,'Event Inputs'!$D$4:'Event Inputs'!$H$899,2,FALSE),"")</f>
        <v/>
      </c>
      <c r="F11" s="71" t="str">
        <f>IF(C11&lt;&gt; "",VLOOKUP($C11,'Event Inputs'!$D$4:'Event Inputs'!$H$899,5,FALSE),"")</f>
        <v/>
      </c>
      <c r="G11" s="65" t="str">
        <f>IF(C11&lt;&gt; "",VLOOKUP($C11,'Event Inputs'!$D$4:'Event Inputs'!$H$899,4,FALSE),"")</f>
        <v/>
      </c>
      <c r="H11" s="122">
        <f>IF(K11="",8,IF(K11=K10,H10,8))</f>
        <v>8</v>
      </c>
      <c r="I11" s="123">
        <f>IF(H11=H10,I10,IF(H11=H12,IF( H11=H13,(1+0+0)/3,IF(H11=H12,(1+0)/2)),1))</f>
        <v>1</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c r="D12" s="59"/>
      <c r="E12" s="65" t="str">
        <f>IF(C12&lt;&gt; "",VLOOKUP($C12,'Event Inputs'!$D$4:'Event Inputs'!$H$899,2,FALSE),"")</f>
        <v/>
      </c>
      <c r="F12" s="71" t="str">
        <f>IF(C12&lt;&gt; "",VLOOKUP($C12,'Event Inputs'!$D$4:'Event Inputs'!$H$899,5,FALSE),"")</f>
        <v/>
      </c>
      <c r="G12" s="65" t="str">
        <f>IF(C12&lt;&gt; "",VLOOKUP($C12,'Event Inputs'!$D$4:'Event Inputs'!$H$899,4,FALSE),"")</f>
        <v/>
      </c>
      <c r="H12" s="122">
        <f>IF(K12="",9,IF(K12=K11,H11,9))</f>
        <v>9</v>
      </c>
      <c r="I12" s="123" t="str">
        <f>IF(H12=H11,I11,IF(H12=H13,IF( H12=H14,(0+0+0)/3,IF(H12=H13,(0+0)/2)),""))</f>
        <v/>
      </c>
      <c r="J12" s="58"/>
      <c r="K12" s="59"/>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c r="D13" s="58"/>
      <c r="E13" s="65" t="str">
        <f>IF(C13&lt;&gt; "",VLOOKUP($C13,'Event Inputs'!$D$4:'Event Inputs'!$H$899,2,FALSE),"")</f>
        <v/>
      </c>
      <c r="F13" s="71" t="str">
        <f>IF(C13&lt;&gt; "",VLOOKUP($C13,'Event Inputs'!$D$4:'Event Inputs'!$H$899,5,FALSE),"")</f>
        <v/>
      </c>
      <c r="G13" s="65" t="str">
        <f>IF(C13&lt;&gt; "",VLOOKUP($C13,'Event Inputs'!$D$4:'Event Inputs'!$H$899,4,FALSE),"")</f>
        <v/>
      </c>
      <c r="H13" s="122">
        <f>IF(K13="",10,IF(K13=K12,H12,10))</f>
        <v>10</v>
      </c>
      <c r="I13" s="123" t="str">
        <f>IF(H13=H12,I12,IF(H13=H14,IF( H13=H15,(0+0+0)/3,IF(H13=H14,(0+0)/2)),""))</f>
        <v/>
      </c>
      <c r="J13" s="58"/>
      <c r="K13" s="59"/>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c r="D14" s="59"/>
      <c r="E14" s="65" t="str">
        <f>IF(C14&lt;&gt; "",VLOOKUP($C14,'Event Inputs'!$D$4:'Event Inputs'!$H$899,2,FALSE),"")</f>
        <v/>
      </c>
      <c r="F14" s="71" t="str">
        <f>IF(C14&lt;&gt; "",VLOOKUP($C14,'Event Inputs'!$D$4:'Event Inputs'!$H$899,5,FALSE),"")</f>
        <v/>
      </c>
      <c r="G14" s="65" t="str">
        <f>IF(C14&lt;&gt; "",VLOOKUP($C14,'Event Inputs'!$D$4:'Event Inputs'!$H$899,4,FALSE),"")</f>
        <v/>
      </c>
      <c r="H14" s="122">
        <f>IF(K14="",11,IF(K14=K13,H13,11))</f>
        <v>11</v>
      </c>
      <c r="I14" s="123"/>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c r="D15" s="58"/>
      <c r="E15" s="65" t="str">
        <f>IF(C15&lt;&gt; "",VLOOKUP($C15,'Event Inputs'!$D$4:'Event Inputs'!$H$899,2,FALSE),"")</f>
        <v/>
      </c>
      <c r="F15" s="71" t="str">
        <f>IF(C15&lt;&gt; "",VLOOKUP($C15,'Event Inputs'!$D$4:'Event Inputs'!$H$899,5,FALSE),"")</f>
        <v/>
      </c>
      <c r="G15" s="65" t="str">
        <f>IF(C15&lt;&gt; "",VLOOKUP($C15,'Event Inputs'!$D$4:'Event Inputs'!$H$899,4,FALSE),"")</f>
        <v/>
      </c>
      <c r="H15" s="122">
        <f>IF(K15="",12,IF(K15=K14,H14,12))</f>
        <v>12</v>
      </c>
      <c r="I15" s="123"/>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c r="D16" s="58"/>
      <c r="E16" s="65" t="str">
        <f>IF(C16&lt;&gt; "",VLOOKUP($C16,'Event Inputs'!$D$4:'Event Inputs'!$H$899,2,FALSE),"")</f>
        <v/>
      </c>
      <c r="F16" s="71" t="str">
        <f>IF(C16&lt;&gt; "",VLOOKUP($C16,'Event Inputs'!$D$4:'Event Inputs'!$H$899,5,FALSE),"")</f>
        <v/>
      </c>
      <c r="G16" s="65" t="str">
        <f>IF(C16&lt;&gt; "",VLOOKUP($C16,'Event Inputs'!$D$4:'Event Inputs'!$H$899,4,FALSE),"")</f>
        <v/>
      </c>
      <c r="H16" s="122">
        <f>IF(K16="",13,IF(K16=K15,H15,13))</f>
        <v>13</v>
      </c>
      <c r="I16" s="123"/>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f>IF(K17="",14,IF(K17=K16,H16,14))</f>
        <v>14</v>
      </c>
      <c r="I17" s="123"/>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c r="D18" s="58"/>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8"/>
      <c r="E19" s="65" t="str">
        <f>IF(C19&lt;&gt; "",VLOOKUP($C19,'Event Inputs'!$D$4:'Event Inputs'!$H$899,2,FALSE),"")</f>
        <v/>
      </c>
      <c r="F19" s="71" t="str">
        <f>IF(C19&lt;&gt; "",VLOOKUP($C19,'Event Inputs'!$D$4:'Event Inputs'!$H$899,5,FALSE),"")</f>
        <v/>
      </c>
      <c r="G19" s="65" t="str">
        <f>IF(C19&lt;&gt; "",VLOOKUP($C19,'Event Inputs'!$D$4:'Event Inputs'!$H$899,4,FALSE),"")</f>
        <v/>
      </c>
      <c r="H19" s="122">
        <f>IF(K19="",16,IF(K19=K18,H18,16))</f>
        <v>16</v>
      </c>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9"/>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c r="K20" s="59"/>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8"/>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c r="D22" s="58"/>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9"/>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c r="D23" s="58"/>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9"/>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9"/>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9"/>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9"/>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9"/>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9"/>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C4:G25">
    <sortCondition ref="D4:D25"/>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X99"/>
  <sheetViews>
    <sheetView zoomScale="85" zoomScaleNormal="85" workbookViewId="0">
      <selection activeCell="J4" sqref="J4:K43"/>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2"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29</v>
      </c>
      <c r="B1" s="189"/>
      <c r="C1" s="189"/>
      <c r="D1" s="189"/>
      <c r="E1" s="189"/>
      <c r="F1" s="189"/>
      <c r="G1" s="189"/>
      <c r="H1" s="190" t="s">
        <v>30</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c r="D4" s="59"/>
      <c r="E4" s="65" t="str">
        <f>IF(C4&lt;&gt; "",VLOOKUP($C4,'Event Inputs'!$D$4:'Event Inputs'!$H$899,2,FALSE),"")</f>
        <v/>
      </c>
      <c r="F4" s="71" t="str">
        <f>IF(C4&lt;&gt; "",VLOOKUP($C4,'Event Inputs'!$D$4:'Event Inputs'!$H$899,5,FALSE),"")</f>
        <v/>
      </c>
      <c r="G4" s="65" t="str">
        <f>IF(C4&lt;&gt; "",VLOOKUP($C4,'Event Inputs'!$D$4:'Event Inputs'!$H$899,4,FALSE),"")</f>
        <v/>
      </c>
      <c r="H4" s="122">
        <f>IF(K4="",1,IF(K4=K3,H3,1))</f>
        <v>1</v>
      </c>
      <c r="I4" s="123">
        <f>IF(H4=H3,I3,IF(H4=H5,IF( H4=H6,(10+8+6)/3,IF(H4=H5,(10+8)/2)),10))</f>
        <v>10</v>
      </c>
      <c r="J4" s="58"/>
      <c r="K4" s="59"/>
      <c r="L4" s="65" t="str">
        <f>IF(J4&lt;&gt; "",VLOOKUP($J4,'Event Inputs'!$D$4:'Event Inputs'!$H$899,2,FALSE),"")</f>
        <v/>
      </c>
      <c r="M4" s="71" t="str">
        <f>IF(J4&lt;&gt; "",VLOOKUP($J4,'Event Inputs'!$D$4:'Event Inputs'!$H$899,5,FALSE),"")</f>
        <v/>
      </c>
      <c r="N4" s="65" t="str">
        <f>IF(J4&lt;&gt;"",VLOOKUP($J4,'Event Inputs'!$D$4:'Event Inputs'!$H$899,4,FALSE),"")</f>
        <v/>
      </c>
      <c r="O4" s="88" t="str">
        <f>'Event Inputs'!A4</f>
        <v>PT</v>
      </c>
      <c r="P4" s="89">
        <f>Q4+R4</f>
        <v>0</v>
      </c>
      <c r="Q4" s="90">
        <f>SUMIF($G$4:$G$21,O4,$B$4:$B$21)</f>
        <v>0</v>
      </c>
      <c r="R4" s="90">
        <f>SUMIF($N$4:$N$21,O4,$I$4:$I$21)</f>
        <v>0</v>
      </c>
      <c r="S4" s="91">
        <f>COUNTIFS($A$4:$A$21,1,$G$4:$G$21,$O4)*$U$1</f>
        <v>0</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c r="D5" s="59"/>
      <c r="E5" s="65" t="str">
        <f>IF(C5&lt;&gt; "",VLOOKUP($C5,'Event Inputs'!$D$4:'Event Inputs'!$H$899,2,FALSE),"")</f>
        <v/>
      </c>
      <c r="F5" s="71" t="str">
        <f>IF(C5&lt;&gt; "",VLOOKUP($C5,'Event Inputs'!$D$4:'Event Inputs'!$H$899,5,FALSE),"")</f>
        <v/>
      </c>
      <c r="G5" s="65" t="str">
        <f>IF(C5&lt;&gt; "",VLOOKUP($C5,'Event Inputs'!$D$4:'Event Inputs'!$H$899,4,FALSE),"")</f>
        <v/>
      </c>
      <c r="H5" s="122">
        <f>IF(K5="",2,IF(K5=K4,H4,2))</f>
        <v>2</v>
      </c>
      <c r="I5" s="123">
        <f>IF(H5=H4,I4,IF(H5=H6,IF( H5=H7,(8+6+5)/3,IF(H5=H6,(8+6)/2)),8))</f>
        <v>8</v>
      </c>
      <c r="J5" s="58"/>
      <c r="K5" s="59"/>
      <c r="L5" s="65" t="str">
        <f>IF(J5&lt;&gt; "",VLOOKUP($J5,'Event Inputs'!$D$4:'Event Inputs'!$H$899,2,FALSE),"")</f>
        <v/>
      </c>
      <c r="M5" s="71" t="str">
        <f>IF(J5&lt;&gt; "",VLOOKUP($J5,'Event Inputs'!$D$4:'Event Inputs'!$H$899,5,FALSE),"")</f>
        <v/>
      </c>
      <c r="N5" s="65" t="str">
        <f>IF(J5&lt;&gt;"",VLOOKUP($J5,'Event Inputs'!$D$4:'Event Inputs'!$H$899,4,FALSE),"")</f>
        <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c r="D6" s="58"/>
      <c r="E6" s="65" t="str">
        <f>IF(C6&lt;&gt; "",VLOOKUP($C6,'Event Inputs'!$D$4:'Event Inputs'!$H$899,2,FALSE),"")</f>
        <v/>
      </c>
      <c r="F6" s="71" t="str">
        <f>IF(C6&lt;&gt; "",VLOOKUP($C6,'Event Inputs'!$D$4:'Event Inputs'!$H$899,5,FALSE),"")</f>
        <v/>
      </c>
      <c r="G6" s="65" t="str">
        <f>IF(C6&lt;&gt; "",VLOOKUP($C6,'Event Inputs'!$D$4:'Event Inputs'!$H$899,4,FALSE),"")</f>
        <v/>
      </c>
      <c r="H6" s="122">
        <f>IF(K6="",3,IF(K6=K5,H5,3))</f>
        <v>3</v>
      </c>
      <c r="I6" s="123">
        <f>IF(H6=H5,I5,IF(H6=H7,IF( H6=H8,(6+5+4)/3,IF(H6=H7,(6+5)/2)),6))</f>
        <v>6</v>
      </c>
      <c r="J6" s="58"/>
      <c r="K6" s="59"/>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0</v>
      </c>
      <c r="Q6" s="90">
        <f t="shared" si="1"/>
        <v>0</v>
      </c>
      <c r="R6" s="90">
        <f t="shared" si="2"/>
        <v>0</v>
      </c>
      <c r="S6" s="91">
        <f t="shared" si="3"/>
        <v>0</v>
      </c>
      <c r="T6" s="91">
        <f t="shared" si="4"/>
        <v>0</v>
      </c>
      <c r="U6" s="91">
        <f t="shared" si="5"/>
        <v>0</v>
      </c>
      <c r="V6" s="91">
        <f t="shared" si="6"/>
        <v>0</v>
      </c>
      <c r="W6" s="91">
        <f t="shared" si="7"/>
        <v>0</v>
      </c>
      <c r="X6" s="91">
        <f t="shared" si="8"/>
        <v>0</v>
      </c>
    </row>
    <row r="7" spans="1:24">
      <c r="A7" s="122">
        <f>IF(D7="",4,IF(D7=D6,A6,4))</f>
        <v>4</v>
      </c>
      <c r="B7" s="123">
        <f>IF(A7=A6,B6,IF(A7=A8,IF( A7=A9,(5+4+3)/3,IF(A7=A8,(5+4)/2)),5))</f>
        <v>5</v>
      </c>
      <c r="C7" s="58"/>
      <c r="D7" s="58"/>
      <c r="E7" s="65" t="str">
        <f>IF(C7&lt;&gt; "",VLOOKUP($C7,'Event Inputs'!$D$4:'Event Inputs'!$H$899,2,FALSE),"")</f>
        <v/>
      </c>
      <c r="F7" s="71" t="str">
        <f>IF(C7&lt;&gt; "",VLOOKUP($C7,'Event Inputs'!$D$4:'Event Inputs'!$H$899,5,FALSE),"")</f>
        <v/>
      </c>
      <c r="G7" s="65" t="str">
        <f>IF(C7&lt;&gt; "",VLOOKUP($C7,'Event Inputs'!$D$4:'Event Inputs'!$H$899,4,FALSE),"")</f>
        <v/>
      </c>
      <c r="H7" s="122">
        <f>IF(K7="",4,IF(K7=K6,H6,4))</f>
        <v>4</v>
      </c>
      <c r="I7" s="123">
        <f>IF(H7=H6,I6,IF(H7=H8,IF( H7=H9,(5+4+3)/3,IF(H7=H8,(5+4)/2)),5))</f>
        <v>5</v>
      </c>
      <c r="L7" s="65" t="str">
        <f>IF(J7&lt;&gt; "",VLOOKUP($J7,'Event Inputs'!$D$4:'Event Inputs'!$H$899,2,FALSE),"")</f>
        <v/>
      </c>
      <c r="M7" s="71" t="str">
        <f>IF(J7&lt;&gt; "",VLOOKUP($J7,'Event Inputs'!$D$4:'Event Inputs'!$H$899,5,FALSE),"")</f>
        <v/>
      </c>
      <c r="N7" s="65" t="str">
        <f>IF(J7&lt;&gt;"",VLOOKUP($J7,'Event Inputs'!$D$4:'Event Inputs'!$H$899,4,FALSE),"")</f>
        <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c r="D8" s="59"/>
      <c r="E8" s="65" t="str">
        <f>IF(C8&lt;&gt; "",VLOOKUP($C8,'Event Inputs'!$D$4:'Event Inputs'!$H$899,2,FALSE),"")</f>
        <v/>
      </c>
      <c r="F8" s="71" t="str">
        <f>IF(C8&lt;&gt; "",VLOOKUP($C8,'Event Inputs'!$D$4:'Event Inputs'!$H$899,5,FALSE),"")</f>
        <v/>
      </c>
      <c r="G8" s="65" t="str">
        <f>IF(C8&lt;&gt; "",VLOOKUP($C8,'Event Inputs'!$D$4:'Event Inputs'!$H$899,4,FALSE),"")</f>
        <v/>
      </c>
      <c r="H8" s="122">
        <f>IF(K8="",5,IF(K8=K7,H7,5))</f>
        <v>5</v>
      </c>
      <c r="I8" s="123">
        <f>IF(H8=H7,I7,IF(H8=H9,IF( H8=H10,(4+3+2)/3,IF(H8=H9,(4+3)/2)),4))</f>
        <v>4</v>
      </c>
      <c r="L8" s="65" t="str">
        <f>IF(J8&lt;&gt; "",VLOOKUP($J8,'Event Inputs'!$D$4:'Event Inputs'!$H$899,2,FALSE),"")</f>
        <v/>
      </c>
      <c r="M8" s="71" t="str">
        <f>IF(K8&lt;&gt;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c r="D9" s="58"/>
      <c r="E9" s="65" t="str">
        <f>IF(C9&lt;&gt; "",VLOOKUP($C9,'Event Inputs'!$D$4:'Event Inputs'!$H$899,2,FALSE),"")</f>
        <v/>
      </c>
      <c r="F9" s="71" t="str">
        <f>IF(C9&lt;&gt; "",VLOOKUP($C9,'Event Inputs'!$D$4:'Event Inputs'!$H$899,5,FALSE),"")</f>
        <v/>
      </c>
      <c r="G9" s="65" t="str">
        <f>IF(C9&lt;&gt; "",VLOOKUP($C9,'Event Inputs'!$D$4:'Event Inputs'!$H$899,4,FALSE),"")</f>
        <v/>
      </c>
      <c r="H9" s="122">
        <f>IF(K9="",6,IF(K9=K8,H8,6))</f>
        <v>6</v>
      </c>
      <c r="I9" s="123">
        <f>IF(H9=H8,I8,IF(H9=H10,IF( H9=H11,(3+2+1)/3,IF(H9=H10,(3+2)/2)),3))</f>
        <v>3</v>
      </c>
      <c r="J9" s="58"/>
      <c r="K9" s="59"/>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c r="D10" s="58"/>
      <c r="E10" s="65" t="str">
        <f>IF(C10&lt;&gt; "",VLOOKUP($C10,'Event Inputs'!$D$4:'Event Inputs'!$H$899,2,FALSE),"")</f>
        <v/>
      </c>
      <c r="F10" s="71" t="str">
        <f>IF(C10&lt;&gt; "",VLOOKUP($C10,'Event Inputs'!$D$4:'Event Inputs'!$H$899,5,FALSE),"")</f>
        <v/>
      </c>
      <c r="G10" s="65" t="str">
        <f>IF(C10&lt;&gt; "",VLOOKUP($C10,'Event Inputs'!$D$4:'Event Inputs'!$H$899,4,FALSE),"")</f>
        <v/>
      </c>
      <c r="H10" s="122">
        <f>IF(K10="",7,IF(K10=K9,H9,7))</f>
        <v>7</v>
      </c>
      <c r="I10" s="123">
        <f>IF(H10=H9,I9,IF(H10=H11,IF( H10=H12,(2+1+0)/3,IF(H10=H11,(2+1)/2)),2))</f>
        <v>2</v>
      </c>
      <c r="J10" s="58"/>
      <c r="K10" s="58"/>
      <c r="L10" s="65" t="str">
        <f>IF(J10&lt;&gt; "",VLOOKUP($J10,'Event Inputs'!$D$4:'Event Inputs'!$H$899,2,FALSE),"")</f>
        <v/>
      </c>
      <c r="M10" s="71" t="str">
        <f>IF(K10&lt;&gt;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c r="D11" s="58"/>
      <c r="E11" s="65" t="str">
        <f>IF(C11&lt;&gt; "",VLOOKUP($C11,'Event Inputs'!$D$4:'Event Inputs'!$H$899,2,FALSE),"")</f>
        <v/>
      </c>
      <c r="F11" s="71" t="str">
        <f>IF(C11&lt;&gt; "",VLOOKUP($C11,'Event Inputs'!$D$4:'Event Inputs'!$H$899,5,FALSE),"")</f>
        <v/>
      </c>
      <c r="G11" s="65" t="str">
        <f>IF(C11&lt;&gt; "",VLOOKUP($C11,'Event Inputs'!$D$4:'Event Inputs'!$H$899,4,FALSE),"")</f>
        <v/>
      </c>
      <c r="H11" s="122">
        <f>IF(K11="",8,IF(K11=K10,H10,8))</f>
        <v>8</v>
      </c>
      <c r="I11" s="123">
        <f>IF(H11=H10,I10,IF(H11=H12,IF( H11=H13,(1+0+0)/3,IF(H11=H12,(1+0)/2)),1))</f>
        <v>1</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c r="B12" s="123">
        <f>IF(A12=A11,B11,IF(A12=A13,IF( A12=A14,(0+0+0)/3,IF(A12=A13,(0+0)/2)),""))</f>
        <v>0</v>
      </c>
      <c r="C12" s="58"/>
      <c r="D12" s="58"/>
      <c r="E12" s="65" t="str">
        <f>IF(C12&lt;&gt; "",VLOOKUP($C12,'Event Inputs'!$D$4:'Event Inputs'!$H$899,2,FALSE),"")</f>
        <v/>
      </c>
      <c r="F12" s="71" t="str">
        <f>IF(C12&lt;&gt; "",VLOOKUP($C12,'Event Inputs'!$D$4:'Event Inputs'!$H$899,5,FALSE),"")</f>
        <v/>
      </c>
      <c r="G12" s="65" t="str">
        <f>IF(C12&lt;&gt; "",VLOOKUP($C12,'Event Inputs'!$D$4:'Event Inputs'!$H$899,4,FALSE),"")</f>
        <v/>
      </c>
      <c r="H12" s="122"/>
      <c r="I12" s="123">
        <f>IF(H12=H11,I11,IF(H12=H13,IF( H12=H14,(0+0+0)/3,IF(H12=H13,(0+0)/2)),""))</f>
        <v>0</v>
      </c>
      <c r="K12" s="14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c r="B13" s="123">
        <f>IF(A13=A12,B12,IF(A13=A14,IF( A13=A15,(0+0+0)/3,IF(A13=A14,(0+0)/2)),""))</f>
        <v>0</v>
      </c>
      <c r="C13" s="58"/>
      <c r="D13" s="59"/>
      <c r="E13" s="65" t="str">
        <f>IF(C13&lt;&gt; "",VLOOKUP($C13,'Event Inputs'!$D$4:'Event Inputs'!$H$899,2,FALSE),"")</f>
        <v/>
      </c>
      <c r="F13" s="71" t="str">
        <f>IF(C13&lt;&gt; "",VLOOKUP($C13,'Event Inputs'!$D$4:'Event Inputs'!$H$899,5,FALSE),"")</f>
        <v/>
      </c>
      <c r="G13" s="65" t="str">
        <f>IF(C13&lt;&gt; "",VLOOKUP($C13,'Event Inputs'!$D$4:'Event Inputs'!$H$899,4,FALSE),"")</f>
        <v/>
      </c>
      <c r="H13" s="122"/>
      <c r="I13" s="123">
        <f>IF(H13=H12,I12,IF(H13=H14,IF( H13=H15,(0+0+0)/3,IF(H13=H14,(0+0)/2)),""))</f>
        <v>0</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c r="B14" s="123"/>
      <c r="C14" s="58"/>
      <c r="D14" s="58"/>
      <c r="E14" s="65" t="str">
        <f>IF(C14&lt;&gt; "",VLOOKUP($C14,'Event Inputs'!$D$4:'Event Inputs'!$H$899,2,FALSE),"")</f>
        <v/>
      </c>
      <c r="F14" s="71" t="str">
        <f>IF(C14&lt;&gt; "",VLOOKUP($C14,'Event Inputs'!$D$4:'Event Inputs'!$H$899,5,FALSE),"")</f>
        <v/>
      </c>
      <c r="G14" s="65" t="str">
        <f>IF(C14&lt;&gt; "",VLOOKUP($C14,'Event Inputs'!$D$4:'Event Inputs'!$H$899,4,FALSE),"")</f>
        <v/>
      </c>
      <c r="H14" s="122"/>
      <c r="I14" s="123"/>
      <c r="J14" s="58"/>
      <c r="K14" s="59"/>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c r="B15" s="123"/>
      <c r="C15" s="58"/>
      <c r="D15" s="58"/>
      <c r="E15" s="65" t="str">
        <f>IF(C15&lt;&gt; "",VLOOKUP($C15,'Event Inputs'!$D$4:'Event Inputs'!$H$899,2,FALSE),"")</f>
        <v/>
      </c>
      <c r="F15" s="71" t="str">
        <f>IF(C15&lt;&gt; "",VLOOKUP($C15,'Event Inputs'!$D$4:'Event Inputs'!$H$899,5,FALSE),"")</f>
        <v/>
      </c>
      <c r="G15" s="65" t="str">
        <f>IF(C15&lt;&gt; "",VLOOKUP($C15,'Event Inputs'!$D$4:'Event Inputs'!$H$899,4,FALSE),"")</f>
        <v/>
      </c>
      <c r="H15" s="122"/>
      <c r="I15" s="123"/>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c r="B16" s="123"/>
      <c r="C16" s="58"/>
      <c r="D16" s="58"/>
      <c r="E16" s="65" t="str">
        <f>IF(C16&lt;&gt; "",VLOOKUP($C16,'Event Inputs'!$D$4:'Event Inputs'!$H$899,2,FALSE),"")</f>
        <v/>
      </c>
      <c r="F16" s="71" t="str">
        <f>IF(C16&lt;&gt; "",VLOOKUP($C16,'Event Inputs'!$D$4:'Event Inputs'!$H$899,5,FALSE),"")</f>
        <v/>
      </c>
      <c r="G16" s="65" t="str">
        <f>IF(C16&lt;&gt; "",VLOOKUP($C16,'Event Inputs'!$D$4:'Event Inputs'!$H$899,4,FALSE),"")</f>
        <v/>
      </c>
      <c r="H16" s="122"/>
      <c r="I16" s="123"/>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c r="I17" s="123"/>
      <c r="L17" s="65" t="str">
        <f>IF(J17&lt;&gt; "",VLOOKUP($J17,'Event Inputs'!$D$4:'Event Inputs'!$H$899,2,FALSE),"")</f>
        <v/>
      </c>
      <c r="M17" s="71" t="str">
        <f>IF(K17&lt;&gt;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c r="B18" s="123"/>
      <c r="C18" s="58"/>
      <c r="D18" s="58"/>
      <c r="E18" s="65" t="str">
        <f>IF(C18&lt;&gt; "",VLOOKUP($C18,'Event Inputs'!$D$4:'Event Inputs'!$H$899,2,FALSE),"")</f>
        <v/>
      </c>
      <c r="F18" s="71" t="str">
        <f>IF(C18&lt;&gt; "",VLOOKUP($C18,'Event Inputs'!$D$4:'Event Inputs'!$H$899,5,FALSE),"")</f>
        <v/>
      </c>
      <c r="G18" s="65" t="str">
        <f>IF(C18&lt;&gt; "",VLOOKUP($C18,'Event Inputs'!$D$4:'Event Inputs'!$H$899,4,FALSE),"")</f>
        <v/>
      </c>
      <c r="H18" s="122"/>
      <c r="I18" s="123"/>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c r="B19" s="123"/>
      <c r="C19" s="58"/>
      <c r="D19" s="58"/>
      <c r="E19" s="65" t="str">
        <f>IF(C19&lt;&gt; "",VLOOKUP($C19,'Event Inputs'!$D$4:'Event Inputs'!$H$899,2,FALSE),"")</f>
        <v/>
      </c>
      <c r="F19" s="71" t="str">
        <f>IF(C19&lt;&gt; "",VLOOKUP($C19,'Event Inputs'!$D$4:'Event Inputs'!$H$899,5,FALSE),"")</f>
        <v/>
      </c>
      <c r="G19" s="65" t="str">
        <f>IF(C19&lt;&gt; "",VLOOKUP($C19,'Event Inputs'!$D$4:'Event Inputs'!$H$899,4,FALSE),"")</f>
        <v/>
      </c>
      <c r="H19" s="122"/>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c r="B20" s="123"/>
      <c r="C20" s="58"/>
      <c r="D20" s="58"/>
      <c r="E20" s="65" t="str">
        <f>IF(C20&lt;&gt; "",VLOOKUP($C20,'Event Inputs'!$D$4:'Event Inputs'!$H$899,2,FALSE),"")</f>
        <v/>
      </c>
      <c r="F20" s="71" t="str">
        <f>IF(C20&lt;&gt; "",VLOOKUP($C20,'Event Inputs'!$D$4:'Event Inputs'!$H$899,5,FALSE),"")</f>
        <v/>
      </c>
      <c r="G20" s="65" t="str">
        <f>IF(C20&lt;&gt; "",VLOOKUP($C20,'Event Inputs'!$D$4:'Event Inputs'!$H$899,4,FALSE),"")</f>
        <v/>
      </c>
      <c r="H20" s="122"/>
      <c r="I20" s="123"/>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c r="B21" s="123"/>
      <c r="C21" s="58"/>
      <c r="D21" s="58"/>
      <c r="E21" s="65" t="str">
        <f>IF(C21&lt;&gt; "",VLOOKUP($C21,'Event Inputs'!$D$4:'Event Inputs'!$H$899,2,FALSE),"")</f>
        <v/>
      </c>
      <c r="F21" s="71" t="str">
        <f>IF(C21&lt;&gt; "",VLOOKUP($C21,'Event Inputs'!$D$4:'Event Inputs'!$H$899,5,FALSE),"")</f>
        <v/>
      </c>
      <c r="G21" s="65" t="str">
        <f>IF(C21&lt;&gt; "",VLOOKUP($C21,'Event Inputs'!$D$4:'Event Inputs'!$H$899,4,FALSE),"")</f>
        <v/>
      </c>
      <c r="H21" s="122"/>
      <c r="I21" s="123"/>
      <c r="J21" s="58"/>
      <c r="K21" s="58"/>
      <c r="L21" s="65" t="str">
        <f>IF(J21&lt;&gt; "",VLOOKUP($J21,'Event Inputs'!$D$4:'Event Inputs'!$H$899,2,FALSE),"")</f>
        <v/>
      </c>
      <c r="M21" s="71" t="str">
        <f>IF(K21&lt;&gt;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c r="D22" s="58"/>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c r="D23" s="59"/>
      <c r="E23" s="65" t="str">
        <f>IF(C23&lt;&gt; "",VLOOKUP($C23,'Event Inputs'!$D$4:'Event Inputs'!$H$899,2,FALSE),"")</f>
        <v/>
      </c>
      <c r="F23" s="71">
        <v>9</v>
      </c>
      <c r="G23" s="65" t="str">
        <f>IF(C23&lt;&gt; "",VLOOKUP($C23,'Event Inputs'!$D$4:'Event Inputs'!$H$899,4,FALSE),"")</f>
        <v/>
      </c>
      <c r="H23" s="103" t="str">
        <f>IF(K23="","",IF(K23=K22,H22,""))</f>
        <v/>
      </c>
      <c r="I23" s="58"/>
      <c r="L23" s="65" t="str">
        <f>IF(J23&lt;&gt; "",VLOOKUP($J23,'Event Inputs'!$D$4:'Event Inputs'!$H$899,2,FALSE),"")</f>
        <v/>
      </c>
      <c r="M23" s="71" t="str">
        <f>IF(K23&lt;&gt;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IF(K24&lt;&gt;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L25" s="65" t="str">
        <f>IF(J25&lt;&gt; "",VLOOKUP($J25,'Event Inputs'!$D$4:'Event Inputs'!$H$899,2,FALSE),"")</f>
        <v/>
      </c>
      <c r="M25" s="71" t="str">
        <f>IF(K25&lt;&gt;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9"/>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9"/>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L30" s="65" t="str">
        <f>IF(J30&lt;&gt; "",VLOOKUP($J30,'Event Inputs'!$D$4:'Event Inputs'!$H$899,2,FALSE),"")</f>
        <v/>
      </c>
      <c r="M30" s="71" t="str">
        <f>IF(K30&lt;&gt;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9"/>
      <c r="E32" s="65" t="str">
        <f>IF(C32&lt;&gt; "",VLOOKUP($C32,'Event Inputs'!$D$4:'Event Inputs'!$H$899,2,FALSE),"")</f>
        <v/>
      </c>
      <c r="F32" s="71" t="str">
        <f>IF(C32&lt;&gt; "",VLOOKUP($C32,'Event Inputs'!$D$4:'Event Inputs'!$H$899,5,FALSE),"")</f>
        <v/>
      </c>
      <c r="G32" s="65" t="str">
        <f>IF(C32&lt;&gt; "",VLOOKUP($C32,'Event Inputs'!$D$4:'Event Inputs'!$H$899,4,FALSE),"")</f>
        <v/>
      </c>
      <c r="H32" s="57"/>
      <c r="I32" s="58"/>
      <c r="L32" s="65" t="str">
        <f>IF(J32&lt;&gt; "",VLOOKUP($J32,'Event Inputs'!$D$4:'Event Inputs'!$H$899,2,FALSE),"")</f>
        <v/>
      </c>
      <c r="M32" s="71" t="str">
        <f>IF(K32&lt;&gt;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9"/>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9"/>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9"/>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F35" s="71" t="str">
        <f>IF(C35&lt;&gt; "",VLOOKUP($C35,'Event Inputs'!$D$4:'Event Inputs'!$H$899,5,FALSE),"")</f>
        <v/>
      </c>
      <c r="G35" s="65" t="str">
        <f>IF(C35&lt;&gt; "",VLOOKUP($C35,'Event Inputs'!$D$4:'Event Inputs'!$H$899,4,FALSE),"")</f>
        <v/>
      </c>
      <c r="H35" s="57"/>
      <c r="I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IF(K39&lt;&gt;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9"/>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9"/>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9"/>
      <c r="E41" s="65" t="str">
        <f>IF(C41&lt;&gt; "",VLOOKUP($C41,'Event Inputs'!$D$4:'Event Inputs'!$H$899,2,FALSE),"")</f>
        <v/>
      </c>
      <c r="F41" s="71" t="str">
        <f>IF(C41&lt;&gt; "",VLOOKUP($C41,'Event Inputs'!$D$4:'Event Inputs'!$H$899,5,FALSE),"")</f>
        <v/>
      </c>
      <c r="G41" s="65" t="str">
        <f>IF(C41&lt;&gt; "",VLOOKUP($C41,'Event Inputs'!$D$4:'Event Inputs'!$H$899,4,FALSE),"")</f>
        <v/>
      </c>
      <c r="H41" s="57"/>
      <c r="I41" s="58"/>
      <c r="L41" s="65" t="str">
        <f>IF(J41&lt;&gt; "",VLOOKUP($J41,'Event Inputs'!$D$4:'Event Inputs'!$H$899,2,FALSE),"")</f>
        <v/>
      </c>
      <c r="M41" s="71" t="str">
        <f>IF(K41&lt;&gt;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9"/>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IF(K43&lt;&gt;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L44" s="65" t="str">
        <f>IF(J44&lt;&gt; "",VLOOKUP($J44,'Event Inputs'!$D$4:'Event Inputs'!$H$899,2,FALSE),"")</f>
        <v/>
      </c>
      <c r="M44" s="71" t="str">
        <f>IF(K44&lt;&gt;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C45" s="58"/>
      <c r="D45" s="58"/>
      <c r="E45" s="65" t="str">
        <f>IF(C45&lt;&gt; "",VLOOKUP($C45,'Event Inputs'!$D$4:'Event Inputs'!$H$899,2,FALSE),"")</f>
        <v/>
      </c>
      <c r="F45" s="71" t="str">
        <f>IF(D45&lt;&gt; "",VLOOKUP($C45,'Event Inputs'!$D$4:'Event Inputs'!$H$899,5,FALSE),"")</f>
        <v/>
      </c>
      <c r="G45" s="65" t="str">
        <f>IF(C45&lt;&gt; "",VLOOKUP($C45,'Event Inputs'!$D$4:'Event Inputs'!$H$899,4,FALSE),"")</f>
        <v/>
      </c>
      <c r="H45" s="57"/>
      <c r="I45" s="58"/>
      <c r="J45" s="58"/>
      <c r="K45" s="58"/>
      <c r="L45" s="65" t="str">
        <f>IF(J45&lt;&gt; "",VLOOKUP($J45,'Event Inputs'!$D$4:'Event Inputs'!$H$899,2,FALSE),"")</f>
        <v/>
      </c>
      <c r="M45" s="71" t="str">
        <f>IF(J45&lt;&gt; "",VLOOKUP($J45,'Event Inputs'!$D$4:'Event Inputs'!$H$899,5,FALSE),"")</f>
        <v/>
      </c>
      <c r="N45" s="65" t="str">
        <f>IF(J45&lt;&gt;"",VLOOKUP($J45,'Event Inputs'!$D$4:'Event Inputs'!$H$899,4,FALSE),"")</f>
        <v/>
      </c>
      <c r="P45" s="66"/>
    </row>
    <row r="46" spans="1:24">
      <c r="C46" s="58"/>
      <c r="D46" s="58"/>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C47" s="58"/>
      <c r="D47" s="58"/>
      <c r="E47" s="65" t="str">
        <f>IF(C47&lt;&gt; "",VLOOKUP($C47,'Event Inputs'!$D$4:'Event Inputs'!$H$899,2,FALSE),"")</f>
        <v/>
      </c>
      <c r="F47" s="71" t="str">
        <f>IF(D47&lt;&gt; "",VLOOKUP($C47,'Event Inputs'!$D$4:'Event Inputs'!$H$899,5,FALSE),"")</f>
        <v/>
      </c>
      <c r="G47" s="65" t="str">
        <f>IF(C47&lt;&gt; "",VLOOKUP($C47,'Event Inputs'!$D$4:'Event Inputs'!$H$899,4,FALSE),"")</f>
        <v/>
      </c>
      <c r="J47" s="58"/>
      <c r="K47" s="58"/>
      <c r="L47" s="65" t="str">
        <f>IF(J47&lt;&gt; "",VLOOKUP($J47,'Event Inputs'!$D$4:'Event Inputs'!$H$899,2,FALSE),"")</f>
        <v/>
      </c>
      <c r="M47" s="71" t="str">
        <f>IF(K47&lt;&gt; "",VLOOKUP($J47,'Event Inputs'!$D$4:'Event Inputs'!$H$899,5,FALSE),"")</f>
        <v/>
      </c>
      <c r="N47" s="65" t="str">
        <f>IF(J47&lt;&gt;"",VLOOKUP($J47,'Event Inputs'!$D$4:'Event Inputs'!$H$899,4,FALSE),"")</f>
        <v/>
      </c>
      <c r="P47" s="66"/>
    </row>
    <row r="48" spans="1:24">
      <c r="C48" s="58"/>
      <c r="D48" s="58"/>
      <c r="E48" s="65" t="str">
        <f>IF(C48&lt;&gt; "",VLOOKUP($C48,'Event Inputs'!$D$4:'Event Inputs'!$H$899,2,FALSE),"")</f>
        <v/>
      </c>
      <c r="F48" s="71" t="str">
        <f>IF(D48&lt;&gt; "",VLOOKUP($C48,'Event Inputs'!$D$4:'Event Inputs'!$H$899,5,FALSE),"")</f>
        <v/>
      </c>
      <c r="G48" s="65" t="str">
        <f>IF(C48&lt;&gt; "",VLOOKUP($C48,'Event Inputs'!$D$4:'Event Inputs'!$H$899,4,FALSE),"")</f>
        <v/>
      </c>
      <c r="J48" s="58"/>
      <c r="K48" s="59"/>
      <c r="L48" s="65" t="str">
        <f>IF(J48&lt;&gt; "",VLOOKUP($J48,'Event Inputs'!$D$4:'Event Inputs'!$H$899,2,FALSE),"")</f>
        <v/>
      </c>
      <c r="M48" s="71" t="str">
        <f>IF(J48&lt;&gt; "",VLOOKUP($J48,'Event Inputs'!$D$4:'Event Inputs'!$H$899,5,FALSE),"")</f>
        <v/>
      </c>
      <c r="N48" s="65" t="str">
        <f>IF(J48&lt;&gt;"",VLOOKUP($J48,'Event Inputs'!$D$4:'Event Inputs'!$H$899,4,FALSE),"")</f>
        <v/>
      </c>
      <c r="P48" s="66"/>
    </row>
    <row r="49" spans="3:16">
      <c r="C49" s="58"/>
      <c r="D49" s="58"/>
      <c r="E49" s="65" t="str">
        <f>IF(C49&lt;&gt; "",VLOOKUP($C49,'Event Inputs'!$D$4:'Event Inputs'!$H$899,2,FALSE),"")</f>
        <v/>
      </c>
      <c r="F49" s="71" t="str">
        <f>IF(D49&lt;&gt; "",VLOOKUP($C49,'Event Inputs'!$D$4:'Event Inputs'!$H$899,5,FALSE),"")</f>
        <v/>
      </c>
      <c r="G49" s="65" t="str">
        <f>IF(C49&lt;&gt; "",VLOOKUP($C49,'Event Inputs'!$D$4:'Event Inputs'!$H$899,4,FALSE),"")</f>
        <v/>
      </c>
      <c r="J49" s="58"/>
      <c r="K49" s="58"/>
      <c r="L49" s="65" t="str">
        <f>IF(J49&lt;&gt; "",VLOOKUP($J49,'Event Inputs'!$D$4:'Event Inputs'!$H$899,2,FALSE),"")</f>
        <v/>
      </c>
      <c r="M49" s="71" t="str">
        <f>IF(J49&lt;&gt; "",VLOOKUP($J49,'Event Inputs'!$D$4:'Event Inputs'!$H$899,5,FALSE),"")</f>
        <v/>
      </c>
      <c r="N49" s="65" t="str">
        <f>IF(J49&lt;&gt;"",VLOOKUP($J49,'Event Inputs'!$D$4:'Event Inputs'!$H$899,4,FALSE),"")</f>
        <v/>
      </c>
      <c r="P49" s="66"/>
    </row>
    <row r="50" spans="3:16">
      <c r="C50" s="58"/>
      <c r="D50" s="58"/>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IF(J50&lt;&gt; "",VLOOKUP($J50,'Event Inputs'!$D$4:'Event Inputs'!$H$899,5,FALSE),"")</f>
        <v/>
      </c>
      <c r="N50" s="65" t="str">
        <f>IF(J50&lt;&gt;"",VLOOKUP($J50,'Event Inputs'!$D$4:'Event Inputs'!$H$899,4,FALSE),"")</f>
        <v/>
      </c>
      <c r="P50" s="66"/>
    </row>
    <row r="51" spans="3:16">
      <c r="C51" s="58"/>
      <c r="D51" s="58"/>
      <c r="E51" s="65" t="str">
        <f>IF(C51&lt;&gt; "",VLOOKUP($C51,'Event Inputs'!$D$4:'Event Inputs'!$H$899,2,FALSE),"")</f>
        <v/>
      </c>
      <c r="F51" s="71" t="str">
        <f>IF(D51&lt;&gt; "",VLOOKUP($C51,'Event Inputs'!$D$4:'Event Inputs'!$H$899,5,FALSE),"")</f>
        <v/>
      </c>
      <c r="G51" s="65" t="str">
        <f>IF(C51&lt;&gt; "",VLOOKUP($C51,'Event Inputs'!$D$4:'Event Inputs'!$H$899,4,FALSE),"")</f>
        <v/>
      </c>
      <c r="K51" s="148"/>
      <c r="L51" s="65" t="str">
        <f>IF(J51&lt;&gt; "",VLOOKUP($J51,'Event Inputs'!$D$4:'Event Inputs'!$H$899,2,FALSE),"")</f>
        <v/>
      </c>
      <c r="M51" s="71" t="str">
        <f>IF(J51&lt;&gt; "",VLOOKUP($J51,'Event Inputs'!$D$4:'Event Inputs'!$H$899,5,FALSE),"")</f>
        <v/>
      </c>
      <c r="N51" s="65" t="str">
        <f>IF(J51&lt;&gt;"",VLOOKUP($J51,'Event Inputs'!$D$4:'Event Inputs'!$H$899,4,FALSE),"")</f>
        <v/>
      </c>
      <c r="P51" s="66"/>
    </row>
    <row r="52" spans="3:16">
      <c r="C52" s="58"/>
      <c r="D52" s="58"/>
      <c r="E52" s="65" t="str">
        <f>IF(C52&lt;&gt; "",VLOOKUP($C52,'Event Inputs'!$D$4:'Event Inputs'!$H$899,2,FALSE),"")</f>
        <v/>
      </c>
      <c r="F52" s="71" t="str">
        <f>IF(D52&lt;&gt; "",VLOOKUP($C52,'Event Inputs'!$D$4:'Event Inputs'!$H$899,5,FALSE),"")</f>
        <v/>
      </c>
      <c r="G52" s="65" t="str">
        <f>IF(C52&lt;&gt; "",VLOOKUP($C52,'Event Inputs'!$D$4:'Event Inputs'!$H$899,4,FALSE),"")</f>
        <v/>
      </c>
      <c r="J52" s="58"/>
      <c r="K52" s="59"/>
      <c r="L52" s="65" t="str">
        <f>IF(J52&lt;&gt; "",VLOOKUP($J52,'Event Inputs'!$D$4:'Event Inputs'!$H$899,2,FALSE),"")</f>
        <v/>
      </c>
      <c r="M52" s="71" t="str">
        <f>IF(J52&lt;&gt; "",VLOOKUP($J52,'Event Inputs'!$D$4:'Event Inputs'!$H$899,5,FALSE),"")</f>
        <v/>
      </c>
      <c r="N52" s="65" t="str">
        <f>IF(J52&lt;&gt;"",VLOOKUP($J52,'Event Inputs'!$D$4:'Event Inputs'!$H$899,4,FALSE),"")</f>
        <v/>
      </c>
      <c r="P52" s="66"/>
    </row>
    <row r="53" spans="3:16">
      <c r="C53" s="58"/>
      <c r="D53" s="58"/>
      <c r="E53" s="65" t="str">
        <f>IF(C53&lt;&gt; "",VLOOKUP($C53,'Event Inputs'!$D$4:'Event Inputs'!$H$899,2,FALSE),"")</f>
        <v/>
      </c>
      <c r="F53" s="71" t="str">
        <f>IF(D53&lt;&gt; "",VLOOKUP($C53,'Event Inputs'!$D$4:'Event Inputs'!$H$899,5,FALSE),"")</f>
        <v/>
      </c>
      <c r="G53" s="65" t="str">
        <f>IF(C53&lt;&gt; "",VLOOKUP($C53,'Event Inputs'!$D$4:'Event Inputs'!$H$899,4,FALSE),"")</f>
        <v/>
      </c>
      <c r="J53" s="58"/>
      <c r="K53" s="58"/>
      <c r="L53" s="65" t="str">
        <f>IF(J53&lt;&gt; "",VLOOKUP($J53,'Event Inputs'!$D$4:'Event Inputs'!$H$899,2,FALSE),"")</f>
        <v/>
      </c>
      <c r="M53" s="71" t="str">
        <f>IF(J53&lt;&gt; "",VLOOKUP($J53,'Event Inputs'!$D$4:'Event Inputs'!$H$899,5,FALSE),"")</f>
        <v/>
      </c>
      <c r="N53" s="65" t="str">
        <f>IF(J53&lt;&gt;"",VLOOKUP($J53,'Event Inputs'!$D$4:'Event Inputs'!$H$899,4,FALSE),"")</f>
        <v/>
      </c>
      <c r="P53" s="66"/>
    </row>
    <row r="54" spans="3:16">
      <c r="C54" s="58"/>
      <c r="D54" s="58"/>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3:16">
      <c r="C55" s="58"/>
      <c r="D55" s="58"/>
      <c r="E55" s="65" t="str">
        <f>IF(C55&lt;&gt; "",VLOOKUP($C55,'Event Inputs'!$D$4:'Event Inputs'!$H$899,2,FALSE),"")</f>
        <v/>
      </c>
      <c r="F55" s="71" t="str">
        <f>IF(D55&lt;&gt; "",VLOOKUP($C55,'Event Inputs'!$D$4:'Event Inputs'!$H$899,5,FALSE),"")</f>
        <v/>
      </c>
      <c r="G55" s="65" t="str">
        <f>IF(C55&lt;&gt; "",VLOOKUP($C55,'Event Inputs'!$D$4:'Event Inputs'!$H$899,4,FALSE),"")</f>
        <v/>
      </c>
      <c r="J55" s="58"/>
      <c r="K55" s="58"/>
      <c r="L55" s="65" t="str">
        <f>IF(J55&lt;&gt; "",VLOOKUP($J55,'Event Inputs'!$D$4:'Event Inputs'!$H$899,2,FALSE),"")</f>
        <v/>
      </c>
      <c r="M55" s="71" t="str">
        <f>IF(J55&lt;&gt; "",VLOOKUP($J55,'Event Inputs'!$D$4:'Event Inputs'!$H$899,5,FALSE),"")</f>
        <v/>
      </c>
      <c r="N55" s="65" t="str">
        <f>IF(J55&lt;&gt;"",VLOOKUP($J55,'Event Inputs'!$D$4:'Event Inputs'!$H$899,4,FALSE),"")</f>
        <v/>
      </c>
      <c r="P55" s="66"/>
    </row>
    <row r="56" spans="3:16">
      <c r="C56" s="58"/>
      <c r="D56" s="59"/>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v>9</v>
      </c>
      <c r="N56" s="65" t="str">
        <f>IF(J56&lt;&gt;"",VLOOKUP($J56,'Event Inputs'!$D$4:'Event Inputs'!$H$899,4,FALSE),"")</f>
        <v/>
      </c>
    </row>
    <row r="57" spans="3:16">
      <c r="C57" s="58"/>
      <c r="D57" s="58"/>
      <c r="E57" s="65" t="str">
        <f>IF(C57&lt;&gt; "",VLOOKUP($C57,'Event Inputs'!$D$4:'Event Inputs'!$H$899,2,FALSE),"")</f>
        <v/>
      </c>
      <c r="F57" s="71" t="str">
        <f>IF(D57&lt;&gt; "",VLOOKUP($C57,'Event Inputs'!$D$4:'Event Inputs'!$H$899,5,FALSE),"")</f>
        <v/>
      </c>
      <c r="G57" s="65" t="str">
        <f>IF(C57&lt;&gt; "",VLOOKUP($C57,'Event Inputs'!$D$4:'Event Inputs'!$H$899,4,FALSE),"")</f>
        <v/>
      </c>
      <c r="J57" s="58"/>
      <c r="K57" s="58"/>
      <c r="L57" s="65" t="str">
        <f>IF(J57&lt;&gt; "",VLOOKUP($J57,'Event Inputs'!$D$4:'Event Inputs'!$H$899,2,FALSE),"")</f>
        <v/>
      </c>
      <c r="M57" s="71" t="str">
        <f>IF(K57&lt;&gt; "",VLOOKUP($J57,'Event Inputs'!$D$4:'Event Inputs'!$H$899,5,FALSE),"")</f>
        <v/>
      </c>
      <c r="N57" s="65" t="str">
        <f>IF(J57&lt;&gt;"",VLOOKUP($J57,'Event Inputs'!$D$4:'Event Inputs'!$H$899,4,FALSE),"")</f>
        <v/>
      </c>
    </row>
    <row r="58" spans="3:16">
      <c r="C58" s="58"/>
      <c r="E58" s="65" t="str">
        <f>IF(C58&lt;&gt; "",VLOOKUP($C58,'Event Inputs'!$D$4:'Event Inputs'!$H$899,2,FALSE),"")</f>
        <v/>
      </c>
      <c r="F58" s="71" t="str">
        <f>IF(D58&lt;&gt; "",VLOOKUP($C58,'Event Inputs'!$D$4:'Event Inputs'!$H$899,5,FALSE),"")</f>
        <v/>
      </c>
      <c r="G58" s="65" t="str">
        <f>IF(C58&lt;&gt; "",VLOOKUP($C58,'Event Inputs'!$D$4:'Event Inputs'!$H$899,4,FALSE),"")</f>
        <v/>
      </c>
      <c r="J58" s="58"/>
      <c r="K58" s="59"/>
      <c r="L58" s="65" t="str">
        <f>IF(J58&lt;&gt; "",VLOOKUP($J58,'Event Inputs'!$D$4:'Event Inputs'!$H$899,2,FALSE),"")</f>
        <v/>
      </c>
      <c r="M58" s="71" t="str">
        <f>IF(J58&lt;&gt; "",VLOOKUP($J58,'Event Inputs'!$D$4:'Event Inputs'!$H$899,5,FALSE),"")</f>
        <v/>
      </c>
      <c r="N58" s="65" t="str">
        <f>IF(J58&lt;&gt;"",VLOOKUP($J58,'Event Inputs'!$D$4:'Event Inputs'!$H$899,4,FALSE),"")</f>
        <v/>
      </c>
    </row>
    <row r="59" spans="3:16">
      <c r="C59" s="58"/>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3: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3:16">
      <c r="E61" s="65" t="str">
        <f>IF(C61&lt;&gt; "",VLOOKUP($C61,'Event Inputs'!$D$4:'Event Inputs'!$H$899,2,FALSE),"")</f>
        <v/>
      </c>
      <c r="F61" s="71" t="str">
        <f>IF(D61&lt;&gt; "",VLOOKUP($C61,'Event Inputs'!$D$4:'Event Inputs'!$H$899,5,FALSE),"")</f>
        <v/>
      </c>
      <c r="G61" s="65" t="str">
        <f>IF(C61&lt;&gt; "",VLOOKUP($C61,'Event Inputs'!$D$4:'Event Inputs'!$H$899,4,FALSE),"")</f>
        <v/>
      </c>
      <c r="J61" s="58"/>
      <c r="K61" s="58"/>
      <c r="L61" s="65" t="str">
        <f>IF(J61&lt;&gt; "",VLOOKUP($J61,'Event Inputs'!$D$4:'Event Inputs'!$H$899,2,FALSE),"")</f>
        <v/>
      </c>
      <c r="M61" s="71" t="str">
        <f>IF(J61&lt;&gt; "",VLOOKUP($J61,'Event Inputs'!$D$4:'Event Inputs'!$H$899,5,FALSE),"")</f>
        <v/>
      </c>
      <c r="N61" s="65" t="str">
        <f>IF(J61&lt;&gt;"",VLOOKUP($J61,'Event Inputs'!$D$4:'Event Inputs'!$H$899,4,FALSE),"")</f>
        <v/>
      </c>
    </row>
    <row r="62" spans="3:16">
      <c r="E62" s="65" t="str">
        <f>IF(C62&lt;&gt; "",VLOOKUP($C62,'Event Inputs'!$D$4:'Event Inputs'!$H$899,2,FALSE),"")</f>
        <v/>
      </c>
      <c r="F62" s="71" t="str">
        <f>IF(D62&lt;&gt; "",VLOOKUP($C62,'Event Inputs'!$D$4:'Event Inputs'!$H$899,5,FALSE),"")</f>
        <v/>
      </c>
      <c r="G62" s="65" t="str">
        <f>IF(C62&lt;&gt; "",VLOOKUP($C62,'Event Inputs'!$D$4:'Event Inputs'!$H$899,4,FALSE),"")</f>
        <v/>
      </c>
      <c r="J62" s="58"/>
      <c r="K62" s="58"/>
      <c r="L62" s="65" t="str">
        <f>IF(J62&lt;&gt; "",VLOOKUP($J62,'Event Inputs'!$D$4:'Event Inputs'!$H$899,2,FALSE),"")</f>
        <v/>
      </c>
      <c r="M62" s="71" t="str">
        <f>IF(K62&lt;&gt; "",VLOOKUP($J62,'Event Inputs'!$D$4:'Event Inputs'!$H$899,5,FALSE),"")</f>
        <v/>
      </c>
      <c r="N62" s="65" t="str">
        <f>IF(J62&lt;&gt;"",VLOOKUP($J62,'Event Inputs'!$D$4:'Event Inputs'!$H$899,4,FALSE),"")</f>
        <v/>
      </c>
    </row>
    <row r="63" spans="3: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3:16">
      <c r="E64" s="65" t="str">
        <f>IF(C64&lt;&gt; "",VLOOKUP($C64,'Event Inputs'!$D$4:'Event Inputs'!$H$899,2,FALSE),"")</f>
        <v/>
      </c>
      <c r="F64" s="71" t="str">
        <f>IF(D64&lt;&gt; "",VLOOKUP($C64,'Event Inputs'!$D$4:'Event Inputs'!$H$899,5,FALSE),"")</f>
        <v/>
      </c>
      <c r="G64" s="65" t="str">
        <f>IF(C64&lt;&gt; "",VLOOKUP($C64,'Event Inputs'!$D$4:'Event Inputs'!$H$899,4,FALSE),"")</f>
        <v/>
      </c>
      <c r="J64" s="58"/>
      <c r="K64" s="58"/>
      <c r="L64" s="65" t="str">
        <f>IF(J64&lt;&gt; "",VLOOKUP($J64,'Event Inputs'!$D$4:'Event Inputs'!$H$899,2,FALSE),"")</f>
        <v/>
      </c>
      <c r="M64" s="71" t="str">
        <f>IF(J64&lt;&gt;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J65" s="58"/>
      <c r="K65" s="59"/>
      <c r="L65" s="65" t="str">
        <f>IF(J65&lt;&gt; "",VLOOKUP($J65,'Event Inputs'!$D$4:'Event Inputs'!$H$899,2,FALSE),"")</f>
        <v/>
      </c>
      <c r="M65" s="71" t="str">
        <f>IF(J65&lt;&gt;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J4:N40">
    <sortCondition ref="K4:K40"/>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X99"/>
  <sheetViews>
    <sheetView topLeftCell="A7" zoomScaleNormal="100" workbookViewId="0">
      <selection activeCell="J4" sqref="J4:K62"/>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9.269531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31</v>
      </c>
      <c r="B1" s="189"/>
      <c r="C1" s="189"/>
      <c r="D1" s="189"/>
      <c r="E1" s="189"/>
      <c r="F1" s="189"/>
      <c r="G1" s="189"/>
      <c r="H1" s="190" t="s">
        <v>32</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E4" s="65" t="str">
        <f>IF(C4&lt;&gt; "",VLOOKUP($C4,'Event Inputs'!$D$4:'Event Inputs'!$H$899,2,FALSE),"")</f>
        <v/>
      </c>
      <c r="F4" s="71" t="str">
        <f>IF(C4&lt;&gt; "",VLOOKUP($C4,'Event Inputs'!$D$4:'Event Inputs'!$H$899,5,FALSE),"")</f>
        <v/>
      </c>
      <c r="G4" s="65" t="str">
        <f>IF(C4&lt;&gt; "",VLOOKUP($C4,'Event Inputs'!$D$4:'Event Inputs'!$H$899,4,FALSE),"")</f>
        <v/>
      </c>
      <c r="H4" s="122">
        <f>IF(K4="",1,IF(K4=K3,H3,1))</f>
        <v>1</v>
      </c>
      <c r="I4" s="123">
        <f>IF(H4=H3,I3,IF(H4=H5,IF( H4=H6,(10+8+6)/3,IF(H4=H5,(10+8)/2)),10))</f>
        <v>10</v>
      </c>
      <c r="J4" s="58"/>
      <c r="K4" s="58"/>
      <c r="L4" s="65" t="str">
        <f>IF(J4&lt;&gt; "",VLOOKUP($J4,'Event Inputs'!$D$4:'Event Inputs'!$H$899,2,FALSE),"")</f>
        <v/>
      </c>
      <c r="M4" s="71" t="str">
        <f>IF(J4&lt;&gt; "",VLOOKUP($J4,'Event Inputs'!$D$4:'Event Inputs'!$H$899,5,FALSE),"")</f>
        <v/>
      </c>
      <c r="N4" s="65" t="str">
        <f>IF(J4&lt;&gt;"",VLOOKUP($J4,'Event Inputs'!$D$4:'Event Inputs'!$H$899,4,FALSE),"")</f>
        <v/>
      </c>
      <c r="O4" s="88" t="str">
        <f>'Event Inputs'!A4</f>
        <v>PT</v>
      </c>
      <c r="P4" s="89">
        <f>Q4+R4</f>
        <v>0</v>
      </c>
      <c r="Q4" s="90">
        <f>SUMIF($G$4:$G$21,O4,$B$4:$B$21)</f>
        <v>0</v>
      </c>
      <c r="R4" s="90">
        <f>SUMIF($N$4:$N$21,O4,$I$4:$I$21)</f>
        <v>0</v>
      </c>
      <c r="S4" s="91">
        <f>COUNTIFS($A$4:$A$21,1,$G$4:$G$21,$O4)*$U$1</f>
        <v>0</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c r="D5" s="58"/>
      <c r="E5" s="65" t="str">
        <f>IF(C5&lt;&gt; "",VLOOKUP($C5,'Event Inputs'!$D$4:'Event Inputs'!$H$899,2,FALSE),"")</f>
        <v/>
      </c>
      <c r="F5" s="71" t="str">
        <f>IF(C5&lt;&gt; "",VLOOKUP($C5,'Event Inputs'!$D$4:'Event Inputs'!$H$899,5,FALSE),"")</f>
        <v/>
      </c>
      <c r="G5" s="65" t="str">
        <f>IF(C5&lt;&gt; "",VLOOKUP($C5,'Event Inputs'!$D$4:'Event Inputs'!$H$899,4,FALSE),"")</f>
        <v/>
      </c>
      <c r="H5" s="122">
        <f>IF(K5="",2,IF(K5=K4,H4,2))</f>
        <v>2</v>
      </c>
      <c r="I5" s="123">
        <f>IF(H5=H4,I4,IF(H5=H6,IF( H5=H7,(8+6+5)/3,IF(H5=H6,(8+6)/2)),8))</f>
        <v>8</v>
      </c>
      <c r="J5" s="58"/>
      <c r="K5" s="58"/>
      <c r="L5" s="65" t="str">
        <f>IF(J5&lt;&gt; "",VLOOKUP($J5,'Event Inputs'!$D$4:'Event Inputs'!$H$899,2,FALSE),"")</f>
        <v/>
      </c>
      <c r="M5" s="71" t="str">
        <f>IF(J5&lt;&gt; "",VLOOKUP($J5,'Event Inputs'!$D$4:'Event Inputs'!$H$899,5,FALSE),"")</f>
        <v/>
      </c>
      <c r="N5" s="65" t="str">
        <f>IF(J5&lt;&gt;"",VLOOKUP($J5,'Event Inputs'!$D$4:'Event Inputs'!$H$899,4,FALSE),"")</f>
        <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E6" s="65" t="str">
        <f>IF(C6&lt;&gt; "",VLOOKUP($C6,'Event Inputs'!$D$4:'Event Inputs'!$H$899,2,FALSE),"")</f>
        <v/>
      </c>
      <c r="F6" s="71" t="str">
        <f>IF(C6&lt;&gt; "",VLOOKUP($C6,'Event Inputs'!$D$4:'Event Inputs'!$H$899,5,FALSE),"")</f>
        <v/>
      </c>
      <c r="G6" s="65" t="str">
        <f>IF(C6&lt;&gt; "",VLOOKUP($C6,'Event Inputs'!$D$4:'Event Inputs'!$H$899,4,FALSE),"")</f>
        <v/>
      </c>
      <c r="H6" s="122">
        <f>IF(K6="",3,IF(K6=K5,H5,3))</f>
        <v>3</v>
      </c>
      <c r="I6" s="123">
        <f>IF(H6=H5,I5,IF(H6=H7,IF( H6=H8,(6+5+4)/3,IF(H6=H7,(6+5)/2)),6))</f>
        <v>6</v>
      </c>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0</v>
      </c>
      <c r="Q6" s="90">
        <f t="shared" si="1"/>
        <v>0</v>
      </c>
      <c r="R6" s="90">
        <f t="shared" si="2"/>
        <v>0</v>
      </c>
      <c r="S6" s="91">
        <f t="shared" si="3"/>
        <v>0</v>
      </c>
      <c r="T6" s="91">
        <f t="shared" si="4"/>
        <v>0</v>
      </c>
      <c r="U6" s="91">
        <f t="shared" si="5"/>
        <v>0</v>
      </c>
      <c r="V6" s="91">
        <f t="shared" si="6"/>
        <v>0</v>
      </c>
      <c r="W6" s="91">
        <f t="shared" si="7"/>
        <v>0</v>
      </c>
      <c r="X6" s="91">
        <f t="shared" si="8"/>
        <v>0</v>
      </c>
    </row>
    <row r="7" spans="1:24">
      <c r="A7" s="122">
        <f>IF(D7="",4,IF(D7=D6,A6,4))</f>
        <v>4</v>
      </c>
      <c r="B7" s="123">
        <f>IF(A7=A6,B6,IF(A7=A8,IF( A7=A9,(5+4+3)/3,IF(A7=A8,(5+4)/2)),5))</f>
        <v>5</v>
      </c>
      <c r="C7" s="58"/>
      <c r="D7" s="59"/>
      <c r="E7" s="65" t="str">
        <f>IF(C7&lt;&gt; "",VLOOKUP($C7,'Event Inputs'!$D$4:'Event Inputs'!$H$899,2,FALSE),"")</f>
        <v/>
      </c>
      <c r="F7" s="71" t="str">
        <f>IF(C7&lt;&gt; "",VLOOKUP($C7,'Event Inputs'!$D$4:'Event Inputs'!$H$899,5,FALSE),"")</f>
        <v/>
      </c>
      <c r="G7" s="65" t="str">
        <f>IF(C7&lt;&gt; "",VLOOKUP($C7,'Event Inputs'!$D$4:'Event Inputs'!$H$899,4,FALSE),"")</f>
        <v/>
      </c>
      <c r="H7" s="122">
        <f>IF(K7="",4,IF(K7=K6,H6,4))</f>
        <v>4</v>
      </c>
      <c r="I7" s="123">
        <f>IF(H7=H6,I6,IF(H7=H8,IF( H7=H9,(5+4+3)/3,IF(H7=H8,(5+4)/2)),5))</f>
        <v>5</v>
      </c>
      <c r="J7" s="180"/>
      <c r="K7" s="181"/>
      <c r="L7" s="178" t="str">
        <f>IF(J7&lt;&gt; "",VLOOKUP($J7,'Event Inputs'!$D$4:'Event Inputs'!$H$899,2,FALSE),"")</f>
        <v/>
      </c>
      <c r="M7" s="179" t="str">
        <f>IF(J7&lt;&gt; "",VLOOKUP($J7,'Event Inputs'!$D$4:'Event Inputs'!$H$899,5,FALSE),"")</f>
        <v/>
      </c>
      <c r="N7" s="178" t="str">
        <f>IF(J7&lt;&gt;"",VLOOKUP($J7,'Event Inputs'!$D$4:'Event Inputs'!$H$899,4,FALSE),"")</f>
        <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c r="D8" s="58"/>
      <c r="E8" s="65" t="str">
        <f>IF(C8&lt;&gt; "",VLOOKUP($C8,'Event Inputs'!$D$4:'Event Inputs'!$H$899,2,FALSE),"")</f>
        <v/>
      </c>
      <c r="F8" s="71" t="str">
        <f>IF(C8&lt;&gt; "",VLOOKUP($C8,'Event Inputs'!$D$4:'Event Inputs'!$H$899,5,FALSE),"")</f>
        <v/>
      </c>
      <c r="G8" s="65" t="str">
        <f>IF(C8&lt;&gt; "",VLOOKUP($C8,'Event Inputs'!$D$4:'Event Inputs'!$H$899,4,FALSE),"")</f>
        <v/>
      </c>
      <c r="H8" s="122">
        <f>IF(K8="",5,IF(K8=K7,H7,5))</f>
        <v>5</v>
      </c>
      <c r="I8" s="123">
        <f>IF(H8=H7,I7,IF(H8=H9,IF( H8=H10,(4+3+2)/3,IF(H8=H9,(4+3)/2)),4))</f>
        <v>4</v>
      </c>
      <c r="J8" s="58"/>
      <c r="K8" s="59"/>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D9" s="148"/>
      <c r="E9" s="65" t="str">
        <f>IF(C9&lt;&gt; "",VLOOKUP($C9,'Event Inputs'!$D$4:'Event Inputs'!$H$899,2,FALSE),"")</f>
        <v/>
      </c>
      <c r="F9" s="71" t="str">
        <f>IF(C9&lt;&gt; "",VLOOKUP($C9,'Event Inputs'!$D$4:'Event Inputs'!$H$899,5,FALSE),"")</f>
        <v/>
      </c>
      <c r="G9" s="65" t="str">
        <f>IF(C9&lt;&gt; "",VLOOKUP($C9,'Event Inputs'!$D$4:'Event Inputs'!$H$899,4,FALSE),"")</f>
        <v/>
      </c>
      <c r="H9" s="122">
        <f>IF(K9="",6,IF(K9=K8,H8,6))</f>
        <v>6</v>
      </c>
      <c r="I9" s="123">
        <f>IF(H9=H8,I8,IF(H9=H10,IF( H9=H11,(3+2+1)/3,IF(H9=H10,(3+2)/2)),3))</f>
        <v>3</v>
      </c>
      <c r="J9" s="58"/>
      <c r="K9" s="59"/>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c r="D10" s="59"/>
      <c r="E10" s="65" t="str">
        <f>IF(C10&lt;&gt; "",VLOOKUP($C10,'Event Inputs'!$D$4:'Event Inputs'!$H$899,2,FALSE),"")</f>
        <v/>
      </c>
      <c r="F10" s="71" t="str">
        <f>IF(C10&lt;&gt; "",VLOOKUP($C10,'Event Inputs'!$D$4:'Event Inputs'!$H$899,5,FALSE),"")</f>
        <v/>
      </c>
      <c r="G10" s="65" t="str">
        <f>IF(C10&lt;&gt; "",VLOOKUP($C10,'Event Inputs'!$D$4:'Event Inputs'!$H$899,4,FALSE),"")</f>
        <v/>
      </c>
      <c r="H10" s="122">
        <f>IF(K10="",7,IF(K10=K9,H9,7))</f>
        <v>7</v>
      </c>
      <c r="I10" s="123">
        <f>IF(H10=H9,I9,IF(H10=H11,IF( H10=H12,(2+1+0)/3,IF(H10=H11,(2+1)/2)),2))</f>
        <v>2</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E11" s="65" t="str">
        <f>IF(C11&lt;&gt; "",VLOOKUP($C11,'Event Inputs'!$D$4:'Event Inputs'!$H$899,2,FALSE),"")</f>
        <v/>
      </c>
      <c r="F11" s="71" t="str">
        <f>IF(C11&lt;&gt; "",VLOOKUP($C11,'Event Inputs'!$D$4:'Event Inputs'!$H$899,5,FALSE),"")</f>
        <v/>
      </c>
      <c r="G11" s="65" t="str">
        <f>IF(C11&lt;&gt; "",VLOOKUP($C11,'Event Inputs'!$D$4:'Event Inputs'!$H$899,4,FALSE),"")</f>
        <v/>
      </c>
      <c r="H11" s="122">
        <f>IF(K11="",8,IF(K11=K10,H10,8))</f>
        <v>8</v>
      </c>
      <c r="I11" s="123">
        <f>IF(H11=H10,I10,IF(H11=H12,IF( H11=H13,(1+0+0)/3,IF(H11=H12,(1+0)/2)),1))</f>
        <v>1</v>
      </c>
      <c r="J11" s="58"/>
      <c r="K11" s="59"/>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D12" s="148"/>
      <c r="E12" s="65" t="str">
        <f>IF(C12&lt;&gt; "",VLOOKUP($C12,'Event Inputs'!$D$4:'Event Inputs'!$H$899,2,FALSE),"")</f>
        <v/>
      </c>
      <c r="F12" s="71" t="str">
        <f>IF(C12&lt;&gt; "",VLOOKUP($C12,'Event Inputs'!$D$4:'Event Inputs'!$H$899,5,FALSE),"")</f>
        <v/>
      </c>
      <c r="G12" s="65" t="str">
        <f>IF(C12&lt;&gt; "",VLOOKUP($C12,'Event Inputs'!$D$4:'Event Inputs'!$H$899,4,FALSE),"")</f>
        <v/>
      </c>
      <c r="H12" s="122"/>
      <c r="I12" s="123">
        <f>IF(H12=H11,I11,IF(H12=H13,IF( H12=H14,(0+0+0)/3,IF(H12=H13,(0+0)/2)),""))</f>
        <v>0</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c r="D13" s="58"/>
      <c r="E13" s="65" t="str">
        <f>IF(C13&lt;&gt; "",VLOOKUP($C13,'Event Inputs'!$D$4:'Event Inputs'!$H$899,2,FALSE),"")</f>
        <v/>
      </c>
      <c r="F13" s="71" t="str">
        <f>IF(C13&lt;&gt; "",VLOOKUP($C13,'Event Inputs'!$D$4:'Event Inputs'!$H$899,5,FALSE),"")</f>
        <v/>
      </c>
      <c r="G13" s="65" t="str">
        <f>IF(C13&lt;&gt; "",VLOOKUP($C13,'Event Inputs'!$D$4:'Event Inputs'!$H$899,4,FALSE),"")</f>
        <v/>
      </c>
      <c r="H13" s="122"/>
      <c r="I13" s="123">
        <f>IF(H13=H12,I12,IF(H13=H14,IF( H13=H15,(0+0+0)/3,IF(H13=H14,(0+0)/2)),""))</f>
        <v>0</v>
      </c>
      <c r="J13" s="58"/>
      <c r="K13" s="58"/>
      <c r="L13" s="65" t="str">
        <f>IF(J13&lt;&gt; "",VLOOKUP($J13,'Event Inputs'!$D$4:'Event Inputs'!$H$899,2,FALSE),"")</f>
        <v/>
      </c>
      <c r="M13" s="71" t="str">
        <f>IF(K13&lt;&gt;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c r="D14" s="58"/>
      <c r="E14" s="65" t="str">
        <f>IF(C14&lt;&gt; "",VLOOKUP($C14,'Event Inputs'!$D$4:'Event Inputs'!$H$899,2,FALSE),"")</f>
        <v/>
      </c>
      <c r="F14" s="71" t="str">
        <f>IF(C14&lt;&gt; "",VLOOKUP($C14,'Event Inputs'!$D$4:'Event Inputs'!$H$899,5,FALSE),"")</f>
        <v/>
      </c>
      <c r="G14" s="65" t="str">
        <f>IF(C14&lt;&gt; "",VLOOKUP($C14,'Event Inputs'!$D$4:'Event Inputs'!$H$899,4,FALSE),"")</f>
        <v/>
      </c>
      <c r="H14" s="122"/>
      <c r="I14" s="123"/>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c r="D15" s="58"/>
      <c r="E15" s="65" t="str">
        <f>IF(C15&lt;&gt; "",VLOOKUP($C15,'Event Inputs'!$D$4:'Event Inputs'!$H$899,2,FALSE),"")</f>
        <v/>
      </c>
      <c r="F15" s="71" t="str">
        <f>IF(C15&lt;&gt; "",VLOOKUP($C15,'Event Inputs'!$D$4:'Event Inputs'!$H$899,5,FALSE),"")</f>
        <v/>
      </c>
      <c r="G15" s="65" t="str">
        <f>IF(C15&lt;&gt; "",VLOOKUP($C15,'Event Inputs'!$D$4:'Event Inputs'!$H$899,4,FALSE),"")</f>
        <v/>
      </c>
      <c r="H15" s="122"/>
      <c r="I15" s="123"/>
      <c r="J15" s="58"/>
      <c r="K15" s="58"/>
      <c r="L15" s="65" t="str">
        <f>IF(J15&lt;&gt; "",VLOOKUP($J15,'Event Inputs'!$D$4:'Event Inputs'!$H$899,2,FALSE),"")</f>
        <v/>
      </c>
      <c r="M15" s="71">
        <v>10</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c r="D16" s="58"/>
      <c r="E16" s="65" t="str">
        <f>IF(C16&lt;&gt; "",VLOOKUP($C16,'Event Inputs'!$D$4:'Event Inputs'!$H$899,2,FALSE),"")</f>
        <v/>
      </c>
      <c r="F16" s="71" t="str">
        <f>IF(C16&lt;&gt; "",VLOOKUP($C16,'Event Inputs'!$D$4:'Event Inputs'!$H$899,5,FALSE),"")</f>
        <v/>
      </c>
      <c r="G16" s="65" t="str">
        <f>IF(C16&lt;&gt; "",VLOOKUP($C16,'Event Inputs'!$D$4:'Event Inputs'!$H$899,4,FALSE),"")</f>
        <v/>
      </c>
      <c r="H16" s="122"/>
      <c r="I16" s="123"/>
      <c r="J16" s="58"/>
      <c r="K16" s="59"/>
      <c r="L16" s="65" t="str">
        <f>IF(J16&lt;&gt; "",VLOOKUP($J16,'Event Inputs'!$D$4:'Event Inputs'!$H$899,2,FALSE),"")</f>
        <v/>
      </c>
      <c r="M16" s="71" t="str">
        <f>IF(K16&lt;&gt;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c r="I17" s="123"/>
      <c r="J17" s="58"/>
      <c r="K17" s="59"/>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c r="D18" s="58"/>
      <c r="E18" s="65" t="str">
        <f>IF(C18&lt;&gt; "",VLOOKUP($C18,'Event Inputs'!$D$4:'Event Inputs'!$H$899,2,FALSE),"")</f>
        <v/>
      </c>
      <c r="F18" s="71" t="str">
        <f>IF(D18&lt;&gt; "",VLOOKUP($C18,'Event Inputs'!$D$4:'Event Inputs'!$H$899,5,FALSE),"")</f>
        <v/>
      </c>
      <c r="G18" s="65" t="str">
        <f>IF(C18&lt;&gt; "",VLOOKUP($C18,'Event Inputs'!$D$4:'Event Inputs'!$H$899,4,FALSE),"")</f>
        <v/>
      </c>
      <c r="H18" s="122"/>
      <c r="I18" s="123"/>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8"/>
      <c r="E19" s="65" t="str">
        <f>IF(C19&lt;&gt; "",VLOOKUP($C19,'Event Inputs'!$D$4:'Event Inputs'!$H$899,2,FALSE),"")</f>
        <v/>
      </c>
      <c r="F19" s="71" t="str">
        <f>IF(C19&lt;&gt; "",VLOOKUP($C19,'Event Inputs'!$D$4:'Event Inputs'!$H$899,5,FALSE),"")</f>
        <v/>
      </c>
      <c r="G19" s="65" t="str">
        <f>IF(C19&lt;&gt; "",VLOOKUP($C19,'Event Inputs'!$D$4:'Event Inputs'!$H$899,4,FALSE),"")</f>
        <v/>
      </c>
      <c r="H19" s="122"/>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9"/>
      <c r="E20" s="65" t="str">
        <f>IF(C20&lt;&gt; "",VLOOKUP($C20,'Event Inputs'!$D$4:'Event Inputs'!$H$899,2,FALSE),"")</f>
        <v/>
      </c>
      <c r="F20" s="71" t="str">
        <f>IF(C20&lt;&gt; "",VLOOKUP($C20,'Event Inputs'!$D$4:'Event Inputs'!$H$899,5,FALSE),"")</f>
        <v/>
      </c>
      <c r="G20" s="65" t="str">
        <f>IF(C20&lt;&gt; "",VLOOKUP($C20,'Event Inputs'!$D$4:'Event Inputs'!$H$899,4,FALSE),"")</f>
        <v/>
      </c>
      <c r="H20" s="122"/>
      <c r="I20" s="123"/>
      <c r="J20" s="58"/>
      <c r="K20" s="59"/>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8"/>
      <c r="E21" s="65" t="str">
        <f>IF(C21&lt;&gt; "",VLOOKUP($C21,'Event Inputs'!$D$4:'Event Inputs'!$H$899,2,FALSE),"")</f>
        <v/>
      </c>
      <c r="F21" s="71" t="str">
        <f>IF(C21&lt;&gt; "",VLOOKUP($C21,'Event Inputs'!$D$4:'Event Inputs'!$H$899,5,FALSE),"")</f>
        <v/>
      </c>
      <c r="G21" s="65" t="str">
        <f>IF(C21&lt;&gt; "",VLOOKUP($C21,'Event Inputs'!$D$4:'Event Inputs'!$H$899,4,FALSE),"")</f>
        <v/>
      </c>
      <c r="H21" s="122"/>
      <c r="I21" s="123"/>
      <c r="L21" s="65" t="str">
        <f>IF(J21&lt;&gt; "",VLOOKUP($J21,'Event Inputs'!$D$4:'Event Inputs'!$H$899,2,FALSE),"")</f>
        <v/>
      </c>
      <c r="M21" s="71" t="str">
        <f>IF(K21&lt;&gt;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L22" s="65" t="str">
        <f>IF(J22&lt;&gt; "",VLOOKUP($J22,'Event Inputs'!$D$4:'Event Inputs'!$H$899,2,FALSE),"")</f>
        <v/>
      </c>
      <c r="M22" s="71" t="str">
        <f>IF(K22&lt;&gt;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c r="D23" s="58"/>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9"/>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9"/>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9"/>
      <c r="L25" s="65" t="str">
        <f>IF(J25&lt;&gt; "",VLOOKUP($J25,'Event Inputs'!$D$4:'Event Inputs'!$H$899,2,FALSE),"")</f>
        <v/>
      </c>
      <c r="M25" s="71" t="str">
        <f>IF(K25&lt;&gt;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IF(K26&lt;&gt;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9"/>
      <c r="L27" s="65" t="str">
        <f>IF(J27&lt;&gt; "",VLOOKUP($J27,'Event Inputs'!$D$4:'Event Inputs'!$H$899,2,FALSE),"")</f>
        <v/>
      </c>
      <c r="M27" s="71" t="str">
        <f>IF(K27&lt;&gt;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9"/>
      <c r="E28" s="65" t="str">
        <f>IF(C28&lt;&gt; "",VLOOKUP($C28,'Event Inputs'!$D$4:'Event Inputs'!$H$899,2,FALSE),"")</f>
        <v/>
      </c>
      <c r="F28" s="71" t="str">
        <f>IF(C28&lt;&gt; "",VLOOKUP($C28,'Event Inputs'!$D$4:'Event Inputs'!$H$899,5,FALSE),"")</f>
        <v/>
      </c>
      <c r="G28" s="65" t="str">
        <f>IF(C28&lt;&gt; "",VLOOKUP($C28,'Event Inputs'!$D$4:'Event Inputs'!$H$899,4,FALSE),"")</f>
        <v/>
      </c>
      <c r="H28" s="57"/>
      <c r="I28" s="58"/>
      <c r="L28" s="65" t="str">
        <f>IF(J28&lt;&gt; "",VLOOKUP($J28,'Event Inputs'!$D$4:'Event Inputs'!$H$899,2,FALSE),"")</f>
        <v/>
      </c>
      <c r="M28" s="71" t="str">
        <f>IF(K28&lt;&gt;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D29" s="148"/>
      <c r="E29" s="65" t="str">
        <f>IF(C29&lt;&gt; "",VLOOKUP($C29,'Event Inputs'!$D$4:'Event Inputs'!$H$899,2,FALSE),"")</f>
        <v/>
      </c>
      <c r="G29" s="65" t="str">
        <f>IF(C29&lt;&gt; "",VLOOKUP($C29,'Event Inputs'!$D$4:'Event Inputs'!$H$899,4,FALSE),"")</f>
        <v/>
      </c>
      <c r="H29" s="57"/>
      <c r="I29" s="58"/>
      <c r="J29" s="58"/>
      <c r="K29" s="59"/>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9"/>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9"/>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9"/>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E33" s="65" t="str">
        <f>IF(C33&lt;&gt; "",VLOOKUP($C33,'Event Inputs'!$D$4:'Event Inputs'!$H$899,2,FALSE),"")</f>
        <v/>
      </c>
      <c r="F33" s="71" t="str">
        <f>IF(C33&lt;&gt; "",VLOOKUP($C33,'Event Inputs'!$D$4:'Event Inputs'!$H$899,5,FALSE),"")</f>
        <v/>
      </c>
      <c r="G33" s="65" t="str">
        <f>IF(C33&lt;&gt; "",VLOOKUP($C33,'Event Inputs'!$D$4:'Event Inputs'!$H$899,4,FALSE),"")</f>
        <v/>
      </c>
      <c r="H33" s="57"/>
      <c r="I33" s="58"/>
      <c r="L33" s="65" t="str">
        <f>IF(J33&lt;&gt; "",VLOOKUP($J33,'Event Inputs'!$D$4:'Event Inputs'!$H$899,2,FALSE),"")</f>
        <v/>
      </c>
      <c r="M33" s="71" t="str">
        <f>IF(K33&lt;&gt;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IF(D36&lt;&gt;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IF(D37&lt;&gt; "",VLOOKUP($C37,'Event Inputs'!$D$4:'Event Inputs'!$H$899,5,FALSE),"")</f>
        <v/>
      </c>
      <c r="G37" s="65" t="str">
        <f>IF(C37&lt;&gt; "",VLOOKUP($C37,'Event Inputs'!$D$4:'Event Inputs'!$H$899,4,FALSE),"")</f>
        <v/>
      </c>
      <c r="H37" s="57"/>
      <c r="I37" s="58"/>
      <c r="K37" s="14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180"/>
      <c r="D39" s="181"/>
      <c r="E39" s="178" t="str">
        <f>IF(C39&lt;&gt; "",VLOOKUP($C39,'Event Inputs'!$D$4:'Event Inputs'!$H$899,2,FALSE),"")</f>
        <v/>
      </c>
      <c r="F39" s="179" t="str">
        <f>IF(C39&lt;&gt; "",VLOOKUP($C39,'Event Inputs'!$D$4:'Event Inputs'!$H$899,5,FALSE),"")</f>
        <v/>
      </c>
      <c r="G39" s="178"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IF(D40&lt;&gt;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D41" s="148"/>
      <c r="E41" s="65" t="str">
        <f>IF(C41&lt;&gt; "",VLOOKUP($C41,'Event Inputs'!$D$4:'Event Inputs'!$H$899,2,FALSE),"")</f>
        <v/>
      </c>
      <c r="F41" s="71" t="str">
        <f>IF(C41&lt;&gt; "",VLOOKUP($C41,'Event Inputs'!$D$4:'Event Inputs'!$H$899,5,FALSE),"")</f>
        <v/>
      </c>
      <c r="G41" s="65" t="str">
        <f>IF(C41&lt;&gt; "",VLOOKUP($C41,'Event Inputs'!$D$4:'Event Inputs'!$H$899,4,FALSE),"")</f>
        <v/>
      </c>
      <c r="H41" s="57"/>
      <c r="I41" s="58"/>
      <c r="L41" s="65" t="str">
        <f>IF(J41&lt;&gt; "",VLOOKUP($J41,'Event Inputs'!$D$4:'Event Inputs'!$H$899,2,FALSE),"")</f>
        <v/>
      </c>
      <c r="M41" s="71" t="str">
        <f>IF(K41&lt;&gt;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IF(D42&lt;&gt;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IF(D43&lt;&gt;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IF(K43&lt;&gt;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E44" s="65" t="str">
        <f>IF(C44&lt;&gt; "",VLOOKUP($C44,'Event Inputs'!$D$4:'Event Inputs'!$H$899,2,FALSE),"")</f>
        <v/>
      </c>
      <c r="F44" s="71" t="str">
        <f>IF(D44&lt;&gt; "",VLOOKUP($C44,'Event Inputs'!$D$4:'Event Inputs'!$H$899,5,FALSE),"")</f>
        <v/>
      </c>
      <c r="G44" s="65" t="str">
        <f>IF(C44&lt;&gt; "",VLOOKUP($C44,'Event Inputs'!$D$4:'Event Inputs'!$H$899,4,FALSE),"")</f>
        <v/>
      </c>
      <c r="H44" s="57"/>
      <c r="I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C45" s="58"/>
      <c r="D45" s="58"/>
      <c r="E45" s="65" t="str">
        <f>IF(C45&lt;&gt; "",VLOOKUP($C45,'Event Inputs'!$D$4:'Event Inputs'!$H$899,2,FALSE),"")</f>
        <v/>
      </c>
      <c r="F45" s="71" t="str">
        <f>IF(C45&lt;&gt; "",VLOOKUP($C45,'Event Inputs'!$D$4:'Event Inputs'!$H$899,5,FALSE),"")</f>
        <v/>
      </c>
      <c r="G45" s="65" t="str">
        <f>IF(C45&lt;&gt; "",VLOOKUP($C45,'Event Inputs'!$D$4:'Event Inputs'!$H$899,4,FALSE),"")</f>
        <v/>
      </c>
      <c r="J45" s="58"/>
      <c r="K45" s="58"/>
      <c r="L45" s="65" t="str">
        <f>IF(J45&lt;&gt; "",VLOOKUP($J45,'Event Inputs'!$D$4:'Event Inputs'!$H$899,2,FALSE),"")</f>
        <v/>
      </c>
      <c r="M45" s="71" t="str">
        <f>IF(K45&lt;&gt; "",VLOOKUP($J45,'Event Inputs'!$D$4:'Event Inputs'!$H$899,5,FALSE),"")</f>
        <v/>
      </c>
      <c r="N45" s="65" t="str">
        <f>IF(J45&lt;&gt;"",VLOOKUP($J45,'Event Inputs'!$D$4:'Event Inputs'!$H$899,4,FALSE),"")</f>
        <v/>
      </c>
      <c r="P45" s="66"/>
    </row>
    <row r="46" spans="1:24">
      <c r="C46" s="58"/>
      <c r="D46" s="58"/>
      <c r="E46" s="65" t="str">
        <f>IF(C46&lt;&gt; "",VLOOKUP($C46,'Event Inputs'!$D$4:'Event Inputs'!$H$899,2,FALSE),"")</f>
        <v/>
      </c>
      <c r="F46" s="71" t="str">
        <f>IF(C46&lt;&gt; "",VLOOKUP($C46,'Event Inputs'!$D$4:'Event Inputs'!$H$899,5,FALSE),"")</f>
        <v/>
      </c>
      <c r="G46" s="65" t="str">
        <f>IF(C46&lt;&gt; "",VLOOKUP($C46,'Event Inputs'!$D$4:'Event Inputs'!$H$899,4,FALSE),"")</f>
        <v/>
      </c>
      <c r="J46" s="58"/>
      <c r="K46" s="58"/>
      <c r="L46" s="65" t="str">
        <f>IF(J46&lt;&gt; "",VLOOKUP($J46,'Event Inputs'!$D$4:'Event Inputs'!$H$899,2,FALSE),"")</f>
        <v/>
      </c>
      <c r="M46" s="71" t="str">
        <f>IF(J46&lt;&gt; "",VLOOKUP($J46,'Event Inputs'!$D$4:'Event Inputs'!$H$899,5,FALSE),"")</f>
        <v/>
      </c>
      <c r="N46" s="65" t="str">
        <f>IF(J46&lt;&gt;"",VLOOKUP($J46,'Event Inputs'!$D$4:'Event Inputs'!$H$899,4,FALSE),"")</f>
        <v/>
      </c>
      <c r="P46" s="66"/>
    </row>
    <row r="47" spans="1:24">
      <c r="C47" s="58"/>
      <c r="D47" s="59"/>
      <c r="E47" s="65" t="str">
        <f>IF(C47&lt;&gt; "",VLOOKUP($C47,'Event Inputs'!$D$4:'Event Inputs'!$H$899,2,FALSE),"")</f>
        <v/>
      </c>
      <c r="F47" s="71" t="str">
        <f>IF(C47&lt;&gt; "",VLOOKUP($C47,'Event Inputs'!$D$4:'Event Inputs'!$H$899,5,FALSE),"")</f>
        <v/>
      </c>
      <c r="G47" s="65" t="str">
        <f>IF(C47&lt;&gt; "",VLOOKUP($C47,'Event Inputs'!$D$4:'Event Inputs'!$H$899,4,FALSE),"")</f>
        <v/>
      </c>
      <c r="L47" s="65" t="str">
        <f>IF(J47&lt;&gt; "",VLOOKUP($J47,'Event Inputs'!$D$4:'Event Inputs'!$H$899,2,FALSE),"")</f>
        <v/>
      </c>
      <c r="M47" s="71" t="str">
        <f>IF(J47&lt;&gt; "",VLOOKUP($J47,'Event Inputs'!$D$4:'Event Inputs'!$H$899,5,FALSE),"")</f>
        <v/>
      </c>
      <c r="N47" s="65" t="str">
        <f>IF(J47&lt;&gt;"",VLOOKUP($J47,'Event Inputs'!$D$4:'Event Inputs'!$H$899,4,FALSE),"")</f>
        <v/>
      </c>
      <c r="P47" s="66"/>
    </row>
    <row r="48" spans="1:24">
      <c r="C48" s="58"/>
      <c r="D48" s="58"/>
      <c r="E48" s="65" t="str">
        <f>IF(C48&lt;&gt; "",VLOOKUP($C48,'Event Inputs'!$D$4:'Event Inputs'!$H$899,2,FALSE),"")</f>
        <v/>
      </c>
      <c r="F48" s="71" t="str">
        <f>IF(C48&lt;&gt; "",VLOOKUP($C48,'Event Inputs'!$D$4:'Event Inputs'!$H$899,5,FALSE),"")</f>
        <v/>
      </c>
      <c r="G48" s="65" t="str">
        <f>IF(C48&lt;&gt; "",VLOOKUP($C48,'Event Inputs'!$D$4:'Event Inputs'!$H$899,4,FALSE),"")</f>
        <v/>
      </c>
      <c r="L48" s="65" t="str">
        <f>IF(J48&lt;&gt; "",VLOOKUP($J48,'Event Inputs'!$D$4:'Event Inputs'!$H$899,2,FALSE),"")</f>
        <v/>
      </c>
      <c r="M48" s="71" t="str">
        <f>IF(J48&lt;&gt; "",VLOOKUP($J48,'Event Inputs'!$D$4:'Event Inputs'!$H$899,5,FALSE),"")</f>
        <v/>
      </c>
      <c r="N48" s="65" t="str">
        <f>IF(J48&lt;&gt;"",VLOOKUP($J48,'Event Inputs'!$D$4:'Event Inputs'!$H$899,4,FALSE),"")</f>
        <v/>
      </c>
      <c r="P48" s="66"/>
    </row>
    <row r="49" spans="3: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3:16">
      <c r="D50" s="148"/>
      <c r="E50" s="65" t="str">
        <f>IF(C50&lt;&gt; "",VLOOKUP($C50,'Event Inputs'!$D$4:'Event Inputs'!$H$899,2,FALSE),"")</f>
        <v/>
      </c>
      <c r="F50" s="71" t="str">
        <f>IF(C50&lt;&gt; "",VLOOKUP($C50,'Event Inputs'!$D$4:'Event Inputs'!$H$899,5,FALSE),"")</f>
        <v/>
      </c>
      <c r="G50" s="65" t="str">
        <f>IF(C50&lt;&gt; "",VLOOKUP($C50,'Event Inputs'!$D$4:'Event Inputs'!$H$899,4,FALSE),"")</f>
        <v/>
      </c>
      <c r="J50" s="58"/>
      <c r="K50" s="58"/>
      <c r="L50" s="65" t="str">
        <f>IF(J50&lt;&gt; "",VLOOKUP($J50,'Event Inputs'!$D$4:'Event Inputs'!$H$899,2,FALSE),"")</f>
        <v/>
      </c>
      <c r="M50" s="71" t="str">
        <f>IF(J50&lt;&gt; "",VLOOKUP($J50,'Event Inputs'!$D$4:'Event Inputs'!$H$899,5,FALSE),"")</f>
        <v/>
      </c>
      <c r="N50" s="65" t="str">
        <f>IF(J50&lt;&gt;"",VLOOKUP($J50,'Event Inputs'!$D$4:'Event Inputs'!$H$899,4,FALSE),"")</f>
        <v/>
      </c>
      <c r="P50" s="66"/>
    </row>
    <row r="51" spans="3:16">
      <c r="C51" s="58"/>
      <c r="D51" s="58"/>
      <c r="E51" s="65" t="str">
        <f>IF(C51&lt;&gt; "",VLOOKUP($C51,'Event Inputs'!$D$4:'Event Inputs'!$H$899,2,FALSE),"")</f>
        <v/>
      </c>
      <c r="F51" s="71" t="str">
        <f>IF(C51&lt;&gt; "",VLOOKUP($C51,'Event Inputs'!$D$4:'Event Inputs'!$H$899,5,FALSE),"")</f>
        <v/>
      </c>
      <c r="G51" s="65" t="str">
        <f>IF(C51&lt;&gt; "",VLOOKUP($C51,'Event Inputs'!$D$4:'Event Inputs'!$H$899,4,FALSE),"")</f>
        <v/>
      </c>
      <c r="J51" s="58"/>
      <c r="K51" s="58"/>
      <c r="L51" s="65" t="str">
        <f>IF(J51&lt;&gt; "",VLOOKUP($J51,'Event Inputs'!$D$4:'Event Inputs'!$H$899,2,FALSE),"")</f>
        <v/>
      </c>
      <c r="M51" s="71" t="str">
        <f>IF(J51&lt;&gt; "",VLOOKUP($J51,'Event Inputs'!$D$4:'Event Inputs'!$H$899,5,FALSE),"")</f>
        <v/>
      </c>
      <c r="N51" s="65" t="str">
        <f>IF(J51&lt;&gt;"",VLOOKUP($J51,'Event Inputs'!$D$4:'Event Inputs'!$H$899,4,FALSE),"")</f>
        <v/>
      </c>
      <c r="P51" s="66"/>
    </row>
    <row r="52" spans="3:16">
      <c r="E52" s="65" t="str">
        <f>IF(C52&lt;&gt; "",VLOOKUP($C52,'Event Inputs'!$D$4:'Event Inputs'!$H$899,2,FALSE),"")</f>
        <v/>
      </c>
      <c r="F52" s="71" t="str">
        <f>IF(C52&lt;&gt;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3:16">
      <c r="E53" s="65" t="str">
        <f>IF(C53&lt;&gt; "",VLOOKUP($C53,'Event Inputs'!$D$4:'Event Inputs'!$H$899,2,FALSE),"")</f>
        <v/>
      </c>
      <c r="F53" s="71" t="str">
        <f>IF(D53&lt;&gt; "",VLOOKUP($C53,'Event Inputs'!$D$4:'Event Inputs'!$H$899,5,FALSE),"")</f>
        <v/>
      </c>
      <c r="G53" s="65" t="str">
        <f>IF(C53&lt;&gt; "",VLOOKUP($C53,'Event Inputs'!$D$4:'Event Inputs'!$H$899,4,FALSE),"")</f>
        <v/>
      </c>
      <c r="J53" s="58"/>
      <c r="K53" s="59"/>
      <c r="L53" s="65" t="str">
        <f>IF(J53&lt;&gt; "",VLOOKUP($J53,'Event Inputs'!$D$4:'Event Inputs'!$H$899,2,FALSE),"")</f>
        <v/>
      </c>
      <c r="M53" s="71" t="str">
        <f>IF(J53&lt;&gt; "",VLOOKUP($J53,'Event Inputs'!$D$4:'Event Inputs'!$H$899,5,FALSE),"")</f>
        <v/>
      </c>
      <c r="N53" s="65" t="str">
        <f>IF(J53&lt;&gt;"",VLOOKUP($J53,'Event Inputs'!$D$4:'Event Inputs'!$H$899,4,FALSE),"")</f>
        <v/>
      </c>
      <c r="P53" s="66"/>
    </row>
    <row r="54" spans="3:16">
      <c r="E54" s="65" t="str">
        <f>IF(C54&lt;&gt; "",VLOOKUP($C54,'Event Inputs'!$D$4:'Event Inputs'!$H$899,2,FALSE),"")</f>
        <v/>
      </c>
      <c r="F54" s="71" t="str">
        <f>IF(D54&lt;&gt; "",VLOOKUP($C54,'Event Inputs'!$D$4:'Event Inputs'!$H$899,5,FALSE),"")</f>
        <v/>
      </c>
      <c r="G54" s="65" t="str">
        <f>IF(C54&lt;&gt; "",VLOOKUP($C54,'Event Inputs'!$D$4:'Event Inputs'!$H$899,4,FALSE),"")</f>
        <v/>
      </c>
      <c r="J54" s="58"/>
      <c r="K54" s="58"/>
      <c r="L54" s="65" t="str">
        <f>IF(J54&lt;&gt; "",VLOOKUP($J54,'Event Inputs'!$D$4:'Event Inputs'!$H$899,2,FALSE),"")</f>
        <v/>
      </c>
      <c r="M54" s="71" t="str">
        <f>IF(J54&lt;&gt; "",VLOOKUP($J54,'Event Inputs'!$D$4:'Event Inputs'!$H$899,5,FALSE),"")</f>
        <v/>
      </c>
      <c r="N54" s="65" t="str">
        <f>IF(J54&lt;&gt;"",VLOOKUP($J54,'Event Inputs'!$D$4:'Event Inputs'!$H$899,4,FALSE),"")</f>
        <v/>
      </c>
      <c r="P54" s="66"/>
    </row>
    <row r="55" spans="3:16">
      <c r="C55" s="58"/>
      <c r="D55" s="58"/>
      <c r="E55" s="65" t="str">
        <f>IF(C55&lt;&gt; "",VLOOKUP($C55,'Event Inputs'!$D$4:'Event Inputs'!$H$899,2,FALSE),"")</f>
        <v/>
      </c>
      <c r="G55" s="65" t="str">
        <f>IF(C55&lt;&gt; "",VLOOKUP($C55,'Event Inputs'!$D$4:'Event Inputs'!$H$899,4,FALSE),"")</f>
        <v/>
      </c>
      <c r="J55" s="58"/>
      <c r="K55" s="59"/>
      <c r="L55" s="65" t="s">
        <v>131</v>
      </c>
      <c r="M55" s="71" t="str">
        <f>IF(J55&lt;&gt; "",VLOOKUP($J55,'Event Inputs'!$D$4:'Event Inputs'!$H$899,5,FALSE),"")</f>
        <v/>
      </c>
      <c r="N55" s="65" t="str">
        <f>IF(J55&lt;&gt;"",VLOOKUP($J55,'Event Inputs'!$D$4:'Event Inputs'!$H$899,4,FALSE),"")</f>
        <v/>
      </c>
      <c r="P55" s="66"/>
    </row>
    <row r="56" spans="3:16">
      <c r="E56" s="65" t="str">
        <f>IF(C56&lt;&gt; "",VLOOKUP($C56,'Event Inputs'!$D$4:'Event Inputs'!$H$899,2,FALSE),"")</f>
        <v/>
      </c>
      <c r="F56" s="71" t="str">
        <f>IF(D56&lt;&gt; "",VLOOKUP($C56,'Event Inputs'!$D$4:'Event Inputs'!$H$899,5,FALSE),"")</f>
        <v/>
      </c>
      <c r="G56" s="65" t="str">
        <f>IF(C56&lt;&gt; "",VLOOKUP($C56,'Event Inputs'!$D$4:'Event Inputs'!$H$899,4,FALSE),"")</f>
        <v/>
      </c>
      <c r="J56" s="58"/>
      <c r="K56" s="58"/>
      <c r="L56" s="65" t="str">
        <f>IF(J56&lt;&gt; "",VLOOKUP($J56,'Event Inputs'!$D$4:'Event Inputs'!$H$899,2,FALSE),"")</f>
        <v/>
      </c>
      <c r="M56" s="71" t="str">
        <f>IF(J56&lt;&gt; "",VLOOKUP($J56,'Event Inputs'!$D$4:'Event Inputs'!$H$899,5,FALSE),"")</f>
        <v/>
      </c>
      <c r="N56" s="65" t="str">
        <f>IF(J56&lt;&gt;"",VLOOKUP($J56,'Event Inputs'!$D$4:'Event Inputs'!$H$899,4,FALSE),"")</f>
        <v/>
      </c>
    </row>
    <row r="57" spans="3:16">
      <c r="C57" s="58"/>
      <c r="D57" s="58"/>
      <c r="E57" s="65" t="str">
        <f>IF(C57&lt;&gt; "",VLOOKUP($C57,'Event Inputs'!$D$4:'Event Inputs'!$H$899,2,FALSE),"")</f>
        <v/>
      </c>
      <c r="F57" s="71" t="str">
        <f>IF(D57&lt;&gt; "",VLOOKUP($C57,'Event Inputs'!$D$4:'Event Inputs'!$H$899,5,FALSE),"")</f>
        <v/>
      </c>
      <c r="G57" s="65" t="str">
        <f>IF(C57&lt;&gt; "",VLOOKUP($C57,'Event Inputs'!$D$4:'Event Inputs'!$H$899,4,FALSE),"")</f>
        <v/>
      </c>
      <c r="J57" s="58"/>
      <c r="K57" s="59"/>
      <c r="L57" s="65" t="str">
        <f>IF(J57&lt;&gt; "",VLOOKUP($J57,'Event Inputs'!$D$4:'Event Inputs'!$H$899,2,FALSE),"")</f>
        <v/>
      </c>
      <c r="M57" s="71" t="str">
        <f>IF(J57&lt;&gt; "",VLOOKUP($J57,'Event Inputs'!$D$4:'Event Inputs'!$H$899,5,FALSE),"")</f>
        <v/>
      </c>
      <c r="N57" s="65" t="str">
        <f>IF(J57&lt;&gt;"",VLOOKUP($J57,'Event Inputs'!$D$4:'Event Inputs'!$H$899,4,FALSE),"")</f>
        <v/>
      </c>
    </row>
    <row r="58" spans="3:16">
      <c r="E58" s="65" t="str">
        <f>IF(C58&lt;&gt; "",VLOOKUP($C58,'Event Inputs'!$D$4:'Event Inputs'!$H$899,2,FALSE),"")</f>
        <v/>
      </c>
      <c r="F58" s="71" t="str">
        <f>IF(D58&lt;&gt; "",VLOOKUP($C58,'Event Inputs'!$D$4:'Event Inputs'!$H$899,5,FALSE),"")</f>
        <v/>
      </c>
      <c r="G58" s="65" t="str">
        <f>IF(C58&lt;&gt; "",VLOOKUP($C58,'Event Inputs'!$D$4:'Event Inputs'!$H$899,4,FALSE),"")</f>
        <v/>
      </c>
      <c r="J58" s="58"/>
      <c r="K58" s="58"/>
      <c r="L58" s="65" t="str">
        <f>IF(J58&lt;&gt; "",VLOOKUP($J58,'Event Inputs'!$D$4:'Event Inputs'!$H$899,2,FALSE),"")</f>
        <v/>
      </c>
      <c r="M58" s="71" t="str">
        <f>IF(J58&lt;&gt; "",VLOOKUP($J58,'Event Inputs'!$D$4:'Event Inputs'!$H$899,5,FALSE),"")</f>
        <v/>
      </c>
      <c r="N58" s="65" t="str">
        <f>IF(J58&lt;&gt;"",VLOOKUP($J58,'Event Inputs'!$D$4:'Event Inputs'!$H$899,4,FALSE),"")</f>
        <v/>
      </c>
    </row>
    <row r="59" spans="3:16">
      <c r="C59" s="58"/>
      <c r="D59" s="58"/>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3:16">
      <c r="C60" s="58"/>
      <c r="D60" s="58"/>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3: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3:16">
      <c r="C62" s="58"/>
      <c r="D62" s="58"/>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3: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3:16">
      <c r="C64" s="58"/>
      <c r="D64" s="58"/>
      <c r="E64" s="65" t="str">
        <f>IF(C64&lt;&gt; "",VLOOKUP($C64,'Event Inputs'!$D$4:'Event Inputs'!$H$899,2,FALSE),"")</f>
        <v/>
      </c>
      <c r="F64" s="71">
        <v>10</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3: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3:14">
      <c r="C66" s="58"/>
      <c r="D66" s="58"/>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3: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3: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3: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3: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3: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3: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3: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3: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3: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3: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3: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3: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3: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3: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J4:N58">
    <sortCondition ref="K4:K58"/>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5" orientation="landscape" r:id="rId1"/>
  <headerFooter alignWithMargins="0"/>
  <rowBreaks count="1" manualBreakCount="1">
    <brk id="3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X99"/>
  <sheetViews>
    <sheetView zoomScaleNormal="100" workbookViewId="0">
      <selection activeCell="L7" sqref="L7"/>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9.26953125" style="65" customWidth="1"/>
    <col min="6" max="6" width="5.7265625" style="71" customWidth="1"/>
    <col min="7" max="7" width="20.54296875" style="71" customWidth="1"/>
    <col min="8" max="8" width="7.1796875" style="71"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33</v>
      </c>
      <c r="B1" s="189"/>
      <c r="C1" s="189"/>
      <c r="D1" s="189"/>
      <c r="E1" s="189"/>
      <c r="F1" s="189"/>
      <c r="G1" s="189"/>
      <c r="H1" s="190" t="s">
        <v>34</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7"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c r="D4" s="58"/>
      <c r="E4" s="65" t="str">
        <f>IF(C4&lt;&gt; "",VLOOKUP($C4,'Event Inputs'!$D$4:'Event Inputs'!$H$899,2,FALSE),"")</f>
        <v/>
      </c>
      <c r="F4" s="71" t="str">
        <f>IF(C4&lt;&gt; "",VLOOKUP($C4,'Event Inputs'!$D$4:'Event Inputs'!$H$899,5,FALSE),"")</f>
        <v/>
      </c>
      <c r="G4" s="65" t="str">
        <f>IF(C4&lt;&gt; "",VLOOKUP($C4,'Event Inputs'!$D$4:'Event Inputs'!$H$899,4,FALSE),"")</f>
        <v/>
      </c>
      <c r="H4" s="122">
        <f>IF(K4="",1,IF(K4=K3,H3,1))</f>
        <v>1</v>
      </c>
      <c r="I4" s="123">
        <f>IF(H4=H3,I3,IF(H4=H5,IF( H4=H6,(10+8+6)/3,IF(H4=H5,(10+8)/2)),10))</f>
        <v>10</v>
      </c>
      <c r="J4" s="58"/>
      <c r="K4" s="58"/>
      <c r="L4" s="65" t="str">
        <f>IF(J4&lt;&gt; "",VLOOKUP($J4,'Event Inputs'!$D$4:'Event Inputs'!$H$899,2,FALSE),"")</f>
        <v/>
      </c>
      <c r="M4" s="71" t="str">
        <f>IF(J4&lt;&gt; "",VLOOKUP($J4,'Event Inputs'!$D$4:'Event Inputs'!$H$899,5,FALSE),"")</f>
        <v/>
      </c>
      <c r="N4" s="65" t="str">
        <f>IF(J4&lt;&gt;"",VLOOKUP($J4,'Event Inputs'!$D$4:'Event Inputs'!$H$899,4,FALSE),"")</f>
        <v/>
      </c>
      <c r="O4" s="88" t="str">
        <f>'Event Inputs'!A4</f>
        <v>PT</v>
      </c>
      <c r="P4" s="89">
        <f>Q4+R4</f>
        <v>0</v>
      </c>
      <c r="Q4" s="90">
        <f>SUMIF($G$4:$G$21,O4,$B$4:$B$21)</f>
        <v>0</v>
      </c>
      <c r="R4" s="90">
        <f>SUMIF($N$4:$N$21,O4,$I$4:$I$21)</f>
        <v>0</v>
      </c>
      <c r="S4" s="91">
        <f>COUNTIFS($A$4:$A$21,1,$G$4:$G$21,$O4)*$U$1</f>
        <v>0</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c r="D5" s="58"/>
      <c r="E5" s="65" t="str">
        <f>IF(C5&lt;&gt; "",VLOOKUP($C5,'Event Inputs'!$D$4:'Event Inputs'!$H$899,2,FALSE),"")</f>
        <v/>
      </c>
      <c r="F5" s="71" t="str">
        <f>IF(C5&lt;&gt; "",VLOOKUP($C5,'Event Inputs'!$D$4:'Event Inputs'!$H$899,5,FALSE),"")</f>
        <v/>
      </c>
      <c r="G5" s="65" t="str">
        <f>IF(C5&lt;&gt; "",VLOOKUP($C5,'Event Inputs'!$D$4:'Event Inputs'!$H$899,4,FALSE),"")</f>
        <v/>
      </c>
      <c r="H5" s="122">
        <f>IF(K5="",2,IF(K5=K4,H4,2))</f>
        <v>2</v>
      </c>
      <c r="I5" s="123">
        <f>IF(H5=H4,I4,IF(H5=H6,IF( H5=H7,(8+6+5)/3,IF(H5=H6,(8+6)/2)),8))</f>
        <v>8</v>
      </c>
      <c r="J5" s="58"/>
      <c r="K5" s="58"/>
      <c r="L5" s="65" t="str">
        <f>IF(J5&lt;&gt; "",VLOOKUP($J5,'Event Inputs'!$D$4:'Event Inputs'!$H$899,2,FALSE),"")</f>
        <v/>
      </c>
      <c r="M5" s="71" t="str">
        <f>IF(J5&lt;&gt; "",VLOOKUP($J5,'Event Inputs'!$D$4:'Event Inputs'!$H$899,5,FALSE),"")</f>
        <v/>
      </c>
      <c r="N5" s="65" t="str">
        <f>IF(J5&lt;&gt;"",VLOOKUP($J5,'Event Inputs'!$D$4:'Event Inputs'!$H$899,4,FALSE),"")</f>
        <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c r="D6" s="59"/>
      <c r="E6" s="65" t="str">
        <f>IF(C6&lt;&gt; "",VLOOKUP($C6,'Event Inputs'!$D$4:'Event Inputs'!$H$899,2,FALSE),"")</f>
        <v/>
      </c>
      <c r="F6" s="71" t="str">
        <f>IF(C6&lt;&gt; "",VLOOKUP($C6,'Event Inputs'!$D$4:'Event Inputs'!$H$899,5,FALSE),"")</f>
        <v/>
      </c>
      <c r="G6" s="65" t="str">
        <f>IF(C6&lt;&gt; "",VLOOKUP($C6,'Event Inputs'!$D$4:'Event Inputs'!$H$899,4,FALSE),"")</f>
        <v/>
      </c>
      <c r="H6" s="122">
        <f>IF(K6="",3,IF(K6=K5,H5,3))</f>
        <v>3</v>
      </c>
      <c r="I6" s="123">
        <f>IF(H6=H5,I5,IF(H6=H7,IF( H6=H8,(6+5+4)/3,IF(H6=H7,(6+5)/2)),6))</f>
        <v>6</v>
      </c>
      <c r="J6" s="58"/>
      <c r="K6" s="58"/>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0</v>
      </c>
      <c r="Q6" s="90">
        <f t="shared" si="1"/>
        <v>0</v>
      </c>
      <c r="R6" s="90">
        <f t="shared" si="2"/>
        <v>0</v>
      </c>
      <c r="S6" s="91">
        <f t="shared" si="3"/>
        <v>0</v>
      </c>
      <c r="T6" s="91">
        <f t="shared" si="4"/>
        <v>0</v>
      </c>
      <c r="U6" s="91">
        <f t="shared" si="5"/>
        <v>0</v>
      </c>
      <c r="V6" s="91">
        <f t="shared" si="6"/>
        <v>0</v>
      </c>
      <c r="W6" s="91">
        <f t="shared" si="7"/>
        <v>0</v>
      </c>
      <c r="X6" s="91">
        <f t="shared" si="8"/>
        <v>0</v>
      </c>
    </row>
    <row r="7" spans="1:24">
      <c r="A7" s="122">
        <f>IF(D7="",4,IF(D7=D6,A6,4))</f>
        <v>4</v>
      </c>
      <c r="B7" s="123">
        <f>IF(A7=A6,B6,IF(A7=A8,IF( A7=A9,(5+4+3)/3,IF(A7=A8,(5+4)/2)),5))</f>
        <v>5</v>
      </c>
      <c r="C7" s="58"/>
      <c r="D7" s="59"/>
      <c r="E7" s="65" t="str">
        <f>IF(C7&lt;&gt; "",VLOOKUP($C7,'Event Inputs'!$D$4:'Event Inputs'!$H$899,2,FALSE),"")</f>
        <v/>
      </c>
      <c r="F7" s="71" t="str">
        <f>IF(C7&lt;&gt; "",VLOOKUP($C7,'Event Inputs'!$D$4:'Event Inputs'!$H$899,5,FALSE),"")</f>
        <v/>
      </c>
      <c r="G7" s="65" t="str">
        <f>IF(C7&lt;&gt; "",VLOOKUP($C7,'Event Inputs'!$D$4:'Event Inputs'!$H$899,4,FALSE),"")</f>
        <v/>
      </c>
      <c r="H7" s="122">
        <f>IF(K7="",4,IF(K7=K6,H6,4))</f>
        <v>4</v>
      </c>
      <c r="I7" s="123">
        <f>IF(H7=H6,I6,IF(H7=H8,IF( H7=H9,(5+4+3)/3,IF(H7=H8,(5+4)/2)),5))</f>
        <v>5</v>
      </c>
      <c r="J7" s="58"/>
      <c r="K7" s="59"/>
      <c r="M7" s="71" t="str">
        <f>IF(J7&lt;&gt; "",VLOOKUP($J7,'Event Inputs'!$D$4:'Event Inputs'!$H$899,5,FALSE),"")</f>
        <v/>
      </c>
      <c r="N7" s="65" t="str">
        <f>IF(J7&lt;&gt;"",VLOOKUP($J7,'Event Inputs'!$D$4:'Event Inputs'!$H$899,4,FALSE),"")</f>
        <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c r="D8" s="58"/>
      <c r="E8" s="65" t="str">
        <f>IF(C8&lt;&gt; "",VLOOKUP($C8,'Event Inputs'!$D$4:'Event Inputs'!$H$899,2,FALSE),"")</f>
        <v/>
      </c>
      <c r="F8" s="71" t="str">
        <f>IF(C8&lt;&gt; "",VLOOKUP($C8,'Event Inputs'!$D$4:'Event Inputs'!$H$899,5,FALSE),"")</f>
        <v/>
      </c>
      <c r="G8" s="65" t="str">
        <f>IF(C8&lt;&gt; "",VLOOKUP($C8,'Event Inputs'!$D$4:'Event Inputs'!$H$899,4,FALSE),"")</f>
        <v/>
      </c>
      <c r="H8" s="122">
        <f>IF(K8="",5,IF(K8=K7,H7,5))</f>
        <v>5</v>
      </c>
      <c r="I8" s="123">
        <f>IF(H8=H7,I7,IF(H8=H9,IF( H8=H10,(4+3+2)/3,IF(H8=H9,(4+3)/2)),4))</f>
        <v>4</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E9" s="65" t="str">
        <f>IF(C9&lt;&gt; "",VLOOKUP($C9,'Event Inputs'!$D$4:'Event Inputs'!$H$899,2,FALSE),"")</f>
        <v/>
      </c>
      <c r="F9" s="71" t="str">
        <f>IF(D9&lt;&gt; "",VLOOKUP($C9,'Event Inputs'!$D$4:'Event Inputs'!$H$899,5,FALSE),"")</f>
        <v/>
      </c>
      <c r="G9" s="65" t="str">
        <f>IF(C9&lt;&gt; "",VLOOKUP($C9,'Event Inputs'!$D$4:'Event Inputs'!$H$899,4,FALSE),"")</f>
        <v/>
      </c>
      <c r="H9" s="122">
        <f>IF(K9="",6,IF(K9=K8,H8,6))</f>
        <v>6</v>
      </c>
      <c r="I9" s="123">
        <f>IF(H9=H8,I8,IF(H9=H10,IF( H9=H11,(3+2+1)/3,IF(H9=H10,(3+2)/2)),3))</f>
        <v>3</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c r="D10" s="58"/>
      <c r="E10" s="65" t="str">
        <f>IF(C10&lt;&gt; "",VLOOKUP($C10,'Event Inputs'!$D$4:'Event Inputs'!$H$899,2,FALSE),"")</f>
        <v/>
      </c>
      <c r="F10" s="71" t="str">
        <f>IF(C10&lt;&gt; "",VLOOKUP($C10,'Event Inputs'!$D$4:'Event Inputs'!$H$899,5,FALSE),"")</f>
        <v/>
      </c>
      <c r="G10" s="65" t="str">
        <f>IF(C10&lt;&gt; "",VLOOKUP($C10,'Event Inputs'!$D$4:'Event Inputs'!$H$899,4,FALSE),"")</f>
        <v/>
      </c>
      <c r="H10" s="122">
        <f>IF(K10="",7,IF(K10=K9,H9,7))</f>
        <v>7</v>
      </c>
      <c r="I10" s="123">
        <f>IF(H10=H9,I9,IF(H10=H11,IF( H10=H12,(2+1+0)/3,IF(H10=H11,(2+1)/2)),2))</f>
        <v>2</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c r="D11" s="59"/>
      <c r="E11" s="65" t="str">
        <f>IF(C11&lt;&gt; "",VLOOKUP($C11,'Event Inputs'!$D$4:'Event Inputs'!$H$899,2,FALSE),"")</f>
        <v/>
      </c>
      <c r="F11" s="71" t="str">
        <f>IF(C11&lt;&gt; "",VLOOKUP($C11,'Event Inputs'!$D$4:'Event Inputs'!$H$899,5,FALSE),"")</f>
        <v/>
      </c>
      <c r="G11" s="65" t="str">
        <f>IF(C11&lt;&gt; "",VLOOKUP($C11,'Event Inputs'!$D$4:'Event Inputs'!$H$899,4,FALSE),"")</f>
        <v/>
      </c>
      <c r="H11" s="122">
        <f>IF(K11="",8,IF(K11=K10,H10,8))</f>
        <v>8</v>
      </c>
      <c r="I11" s="123">
        <f>IF(H11=H10,I10,IF(H11=H12,IF( H11=H13,(1+0+0)/3,IF(H11=H12,(1+0)/2)),1))</f>
        <v>1</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c r="D12" s="58"/>
      <c r="E12" s="65" t="str">
        <f>IF(C12&lt;&gt; "",VLOOKUP($C12,'Event Inputs'!$D$4:'Event Inputs'!$H$899,2,FALSE),"")</f>
        <v/>
      </c>
      <c r="F12" s="71" t="str">
        <f>IF(C12&lt;&gt; "",VLOOKUP($C12,'Event Inputs'!$D$4:'Event Inputs'!$H$899,5,FALSE),"")</f>
        <v/>
      </c>
      <c r="G12" s="65" t="str">
        <f>IF(C12&lt;&gt; "",VLOOKUP($C12,'Event Inputs'!$D$4:'Event Inputs'!$H$899,4,FALSE),"")</f>
        <v/>
      </c>
      <c r="H12" s="122">
        <f>IF(K12="",9,IF(K12=K11,H11,9))</f>
        <v>9</v>
      </c>
      <c r="I12" s="123" t="str">
        <f>IF(H12=H11,I11,IF(H12=H13,IF( H12=H14,(0+0+0)/3,IF(H12=H13,(0+0)/2)),""))</f>
        <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c r="D13" s="58"/>
      <c r="E13" s="65" t="str">
        <f>IF(C13&lt;&gt; "",VLOOKUP($C13,'Event Inputs'!$D$4:'Event Inputs'!$H$899,2,FALSE),"")</f>
        <v/>
      </c>
      <c r="F13" s="71" t="str">
        <f>IF(C13&lt;&gt; "",VLOOKUP($C13,'Event Inputs'!$D$4:'Event Inputs'!$H$899,5,FALSE),"")</f>
        <v/>
      </c>
      <c r="G13" s="65" t="str">
        <f>IF(C13&lt;&gt; "",VLOOKUP($C13,'Event Inputs'!$D$4:'Event Inputs'!$H$899,4,FALSE),"")</f>
        <v/>
      </c>
      <c r="H13" s="122">
        <f>IF(K13="",10,IF(K13=K12,H12,10))</f>
        <v>10</v>
      </c>
      <c r="I13" s="123" t="str">
        <f>IF(H13=H12,I12,IF(H13=H14,IF( H13=H15,(0+0+0)/3,IF(H13=H14,(0+0)/2)),""))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E14" s="65" t="str">
        <f>IF(C14&lt;&gt; "",VLOOKUP($C14,'Event Inputs'!$D$4:'Event Inputs'!$H$899,2,FALSE),"")</f>
        <v/>
      </c>
      <c r="F14" s="71" t="str">
        <f>IF(D14&lt;&gt; "",VLOOKUP($C14,'Event Inputs'!$D$4:'Event Inputs'!$H$899,5,FALSE),"")</f>
        <v/>
      </c>
      <c r="G14" s="65" t="str">
        <f>IF(C14&lt;&gt; "",VLOOKUP($C14,'Event Inputs'!$D$4:'Event Inputs'!$H$899,4,FALSE),"")</f>
        <v/>
      </c>
      <c r="H14" s="122">
        <f>IF(K14="",11,IF(K14=K13,H13,11))</f>
        <v>11</v>
      </c>
      <c r="I14" s="123"/>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c r="D15" s="58"/>
      <c r="E15" s="65" t="str">
        <f>IF(C15&lt;&gt; "",VLOOKUP($C15,'Event Inputs'!$D$4:'Event Inputs'!$H$899,2,FALSE),"")</f>
        <v/>
      </c>
      <c r="F15" s="71" t="str">
        <f>IF(C15&lt;&gt; "",VLOOKUP($C15,'Event Inputs'!$D$4:'Event Inputs'!$H$899,5,FALSE),"")</f>
        <v/>
      </c>
      <c r="G15" s="65" t="str">
        <f>IF(C15&lt;&gt; "",VLOOKUP($C15,'Event Inputs'!$D$4:'Event Inputs'!$H$899,4,FALSE),"")</f>
        <v/>
      </c>
      <c r="H15" s="122">
        <f>IF(K15="",12,IF(K15=K14,H14,12))</f>
        <v>12</v>
      </c>
      <c r="I15" s="123"/>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c r="D16" s="59"/>
      <c r="E16" s="65" t="str">
        <f>IF(C16&lt;&gt; "",VLOOKUP($C16,'Event Inputs'!$D$4:'Event Inputs'!$H$899,2,FALSE),"")</f>
        <v/>
      </c>
      <c r="F16" s="71" t="str">
        <f>IF(C16&lt;&gt; "",VLOOKUP($C16,'Event Inputs'!$D$4:'Event Inputs'!$H$899,5,FALSE),"")</f>
        <v/>
      </c>
      <c r="G16" s="65" t="str">
        <f>IF(C16&lt;&gt; "",VLOOKUP($C16,'Event Inputs'!$D$4:'Event Inputs'!$H$899,4,FALSE),"")</f>
        <v/>
      </c>
      <c r="H16" s="122">
        <f>IF(K16="",13,IF(K16=K15,H15,13))</f>
        <v>13</v>
      </c>
      <c r="I16" s="123"/>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f>IF(K17="",14,IF(K17=K16,H16,14))</f>
        <v>14</v>
      </c>
      <c r="I17" s="123"/>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c r="D18" s="58"/>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8"/>
      <c r="E19" s="65" t="str">
        <f>IF(C19&lt;&gt; "",VLOOKUP($C19,'Event Inputs'!$D$4:'Event Inputs'!$H$899,2,FALSE),"")</f>
        <v/>
      </c>
      <c r="F19" s="71" t="str">
        <f>IF(C19&lt;&gt; "",VLOOKUP($C19,'Event Inputs'!$D$4:'Event Inputs'!$H$899,5,FALSE),"")</f>
        <v/>
      </c>
      <c r="G19" s="65" t="str">
        <f>IF(C19&lt;&gt; "",VLOOKUP($C19,'Event Inputs'!$D$4:'Event Inputs'!$H$899,4,FALSE),"")</f>
        <v/>
      </c>
      <c r="H19" s="122">
        <f>IF(K19="",16,IF(K19=K18,H18,16))</f>
        <v>16</v>
      </c>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8"/>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8"/>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c r="D22" s="59"/>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E23" s="65" t="str">
        <f>IF(C23&lt;&gt; "",VLOOKUP($C23,'Event Inputs'!$D$4:'Event Inputs'!$H$899,2,FALSE),"")</f>
        <v/>
      </c>
      <c r="F23" s="71" t="str">
        <f>IF(D23&lt;&gt; "",VLOOKUP($C23,'Event Inputs'!$D$4:'Event Inputs'!$H$899,5,FALSE),"")</f>
        <v/>
      </c>
      <c r="G23" s="65" t="str">
        <f>IF(C23&lt;&gt; "",VLOOKUP($C23,'Event Inputs'!$D$4:'Event Inputs'!$H$899,4,FALSE),"")</f>
        <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9"/>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9"/>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9"/>
      <c r="E25" s="65" t="str">
        <f>IF(C25&lt;&gt; "",VLOOKUP($C25,'Event Inputs'!$D$4:'Event Inputs'!$H$899,2,FALSE),"")</f>
        <v/>
      </c>
      <c r="F25" s="71" t="str">
        <f>IF(C25&lt;&gt; "",VLOOKUP($C25,'Event Inputs'!$D$4:'Event Inputs'!$H$899,5,FALSE),"")</f>
        <v/>
      </c>
      <c r="G25" s="65" t="str">
        <f>IF(C25&lt;&gt; "",VLOOKUP($C25,'Event Inputs'!$D$4:'Event Inputs'!$H$899,4,FALSE),"")</f>
        <v/>
      </c>
      <c r="H25" s="58"/>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8"/>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9"/>
      <c r="E27" s="65" t="str">
        <f>IF(C27&lt;&gt; "",VLOOKUP($C27,'Event Inputs'!$D$4:'Event Inputs'!$H$899,2,FALSE),"")</f>
        <v/>
      </c>
      <c r="F27" s="71" t="str">
        <f>IF(C27&lt;&gt; "",VLOOKUP($C27,'Event Inputs'!$D$4:'Event Inputs'!$H$899,5,FALSE),"")</f>
        <v/>
      </c>
      <c r="G27" s="65" t="str">
        <f>IF(C27&lt;&gt; "",VLOOKUP($C27,'Event Inputs'!$D$4:'Event Inputs'!$H$899,4,FALSE),"")</f>
        <v/>
      </c>
      <c r="H27" s="58"/>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8"/>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9"/>
      <c r="E29" s="65" t="str">
        <f>IF(C29&lt;&gt; "",VLOOKUP($C29,'Event Inputs'!$D$4:'Event Inputs'!$H$899,2,FALSE),"")</f>
        <v/>
      </c>
      <c r="F29" s="71" t="str">
        <f>IF(C29&lt;&gt; "",VLOOKUP($C29,'Event Inputs'!$D$4:'Event Inputs'!$H$899,5,FALSE),"")</f>
        <v/>
      </c>
      <c r="G29" s="65" t="str">
        <f>IF(C29&lt;&gt; "",VLOOKUP($C29,'Event Inputs'!$D$4:'Event Inputs'!$H$899,4,FALSE),"")</f>
        <v/>
      </c>
      <c r="H29" s="58"/>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8"/>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9"/>
      <c r="E31" s="65" t="str">
        <f>IF(C31&lt;&gt; "",VLOOKUP($C31,'Event Inputs'!$D$4:'Event Inputs'!$H$899,2,FALSE),"")</f>
        <v/>
      </c>
      <c r="F31" s="71" t="str">
        <f>IF(C31&lt;&gt; "",VLOOKUP($C31,'Event Inputs'!$D$4:'Event Inputs'!$H$899,5,FALSE),"")</f>
        <v/>
      </c>
      <c r="G31" s="65" t="str">
        <f>IF(C31&lt;&gt; "",VLOOKUP($C31,'Event Inputs'!$D$4:'Event Inputs'!$H$899,4,FALSE),"")</f>
        <v/>
      </c>
      <c r="H31" s="58"/>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9"/>
      <c r="E32" s="65" t="str">
        <f>IF(C32&lt;&gt; "",VLOOKUP($C32,'Event Inputs'!$D$4:'Event Inputs'!$H$899,2,FALSE),"")</f>
        <v/>
      </c>
      <c r="F32" s="71" t="str">
        <f>IF(C32&lt;&gt; "",VLOOKUP($C32,'Event Inputs'!$D$4:'Event Inputs'!$H$899,5,FALSE),"")</f>
        <v/>
      </c>
      <c r="G32" s="65" t="str">
        <f>IF(C32&lt;&gt; "",VLOOKUP($C32,'Event Inputs'!$D$4:'Event Inputs'!$H$899,4,FALSE),"")</f>
        <v/>
      </c>
      <c r="H32" s="58"/>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9"/>
      <c r="E33" s="65" t="str">
        <f>IF(C33&lt;&gt; "",VLOOKUP($C33,'Event Inputs'!$D$4:'Event Inputs'!$H$899,2,FALSE),"")</f>
        <v/>
      </c>
      <c r="F33" s="71" t="str">
        <f>IF(C33&lt;&gt; "",VLOOKUP($C33,'Event Inputs'!$D$4:'Event Inputs'!$H$899,5,FALSE),"")</f>
        <v/>
      </c>
      <c r="G33" s="65" t="str">
        <f>IF(C33&lt;&gt; "",VLOOKUP($C33,'Event Inputs'!$D$4:'Event Inputs'!$H$899,4,FALSE),"")</f>
        <v/>
      </c>
      <c r="H33" s="58"/>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9"/>
      <c r="E34" s="149" t="str">
        <f>IF(C34&lt;&gt; "",VLOOKUP($C34,'Event Inputs'!$D$4:'Event Inputs'!$H$899,2,FALSE),"")</f>
        <v/>
      </c>
      <c r="F34" s="71" t="str">
        <f>IF(C34&lt;&gt; "",VLOOKUP($C34,'Event Inputs'!$D$4:'Event Inputs'!$H$899,5,FALSE),"")</f>
        <v/>
      </c>
      <c r="G34" s="65" t="str">
        <f>IF(C34&lt;&gt; "",VLOOKUP($C34,'Event Inputs'!$D$4:'Event Inputs'!$H$899,4,FALSE),"")</f>
        <v/>
      </c>
      <c r="H34" s="58"/>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8"/>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8"/>
      <c r="I36" s="58"/>
      <c r="J36" s="58"/>
      <c r="K36" s="59"/>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8"/>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8"/>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8"/>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E40" s="65" t="str">
        <f>IF(C40&lt;&gt; "",VLOOKUP($C40,'Event Inputs'!$D$4:'Event Inputs'!$H$899,2,FALSE),"")</f>
        <v/>
      </c>
      <c r="F40" s="71" t="str">
        <f>IF(D40&lt;&gt; "",VLOOKUP($C40,'Event Inputs'!$D$4:'Event Inputs'!$H$899,5,FALSE),"")</f>
        <v/>
      </c>
      <c r="G40" s="65" t="str">
        <f>IF(C40&lt;&gt; "",VLOOKUP($C40,'Event Inputs'!$D$4:'Event Inputs'!$H$899,4,FALSE),"")</f>
        <v/>
      </c>
      <c r="H40" s="58"/>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8"/>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9"/>
      <c r="E42" s="149" t="str">
        <f>IF(C42&lt;&gt; "",VLOOKUP($C42,'Event Inputs'!$D$4:'Event Inputs'!$H$899,2,FALSE),"")</f>
        <v/>
      </c>
      <c r="F42" s="71" t="str">
        <f>IF(C42&lt;&gt; "",VLOOKUP($C42,'Event Inputs'!$D$4:'Event Inputs'!$H$899,5,FALSE),"")</f>
        <v/>
      </c>
      <c r="G42" s="65" t="str">
        <f>IF(C42&lt;&gt; "",VLOOKUP($C42,'Event Inputs'!$D$4:'Event Inputs'!$H$899,4,FALSE),"")</f>
        <v/>
      </c>
      <c r="H42" s="58"/>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8"/>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9"/>
      <c r="E44" s="65" t="str">
        <f>IF(C44&lt;&gt; "",VLOOKUP($C44,'Event Inputs'!$D$4:'Event Inputs'!$H$899,2,FALSE),"")</f>
        <v/>
      </c>
      <c r="F44" s="71" t="str">
        <f>IF(C44&lt;&gt; "",VLOOKUP($C44,'Event Inputs'!$D$4:'Event Inputs'!$H$899,5,FALSE),"")</f>
        <v/>
      </c>
      <c r="G44" s="65" t="str">
        <f>IF(C44&lt;&gt; "",VLOOKUP($C44,'Event Inputs'!$D$4:'Event Inputs'!$H$899,4,FALSE),"")</f>
        <v/>
      </c>
      <c r="H44" s="58"/>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C45" s="58"/>
      <c r="D45" s="58"/>
      <c r="E45" s="65" t="str">
        <f>IF(C45&lt;&gt; "",VLOOKUP($C45,'Event Inputs'!$D$4:'Event Inputs'!$H$899,2,FALSE),"")</f>
        <v/>
      </c>
      <c r="F45" s="71" t="str">
        <f>IF(C45&lt;&gt;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C46" s="58"/>
      <c r="D46" s="58"/>
      <c r="E46" s="65" t="str">
        <f>IF(C46&lt;&gt; "",VLOOKUP($C46,'Event Inputs'!$D$4:'Event Inputs'!$H$899,2,FALSE),"")</f>
        <v/>
      </c>
      <c r="F46" s="71" t="str">
        <f>IF(C46&lt;&gt;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C47" s="58"/>
      <c r="D47" s="59"/>
      <c r="E47" s="65" t="str">
        <f>IF(C47&lt;&gt; "",VLOOKUP($C47,'Event Inputs'!$D$4:'Event Inputs'!$H$899,2,FALSE),"")</f>
        <v/>
      </c>
      <c r="F47" s="71" t="str">
        <f>IF(C47&lt;&gt;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C48" s="58"/>
      <c r="D48" s="59"/>
      <c r="E48" s="65" t="str">
        <f>IF(C48&lt;&gt; "",VLOOKUP($C48,'Event Inputs'!$D$4:'Event Inputs'!$H$899,2,FALSE),"")</f>
        <v/>
      </c>
      <c r="F48" s="71" t="str">
        <f>IF(C48&lt;&gt;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C4:G37">
    <sortCondition ref="D4:D37"/>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5" orientation="landscape" r:id="rId1"/>
  <headerFooter alignWithMargins="0"/>
  <rowBreaks count="1" manualBreakCount="1">
    <brk id="3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X99"/>
  <sheetViews>
    <sheetView zoomScaleNormal="100" workbookViewId="0">
      <selection activeCell="J6" sqref="J6"/>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9.269531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35</v>
      </c>
      <c r="B1" s="189"/>
      <c r="C1" s="189"/>
      <c r="D1" s="189"/>
      <c r="E1" s="189"/>
      <c r="F1" s="189"/>
      <c r="G1" s="189"/>
      <c r="H1" s="190" t="s">
        <v>36</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c r="D4" s="58"/>
      <c r="E4" s="65" t="str">
        <f>IF(C4&lt;&gt; "",VLOOKUP($C4,'Event Inputs'!$D$4:'Event Inputs'!$H$899,2,FALSE),"")</f>
        <v/>
      </c>
      <c r="F4" s="71" t="str">
        <f>IF(C4&lt;&gt; "",VLOOKUP($C4,'Event Inputs'!$D$4:'Event Inputs'!$H$899,5,FALSE),"")</f>
        <v/>
      </c>
      <c r="G4" s="65" t="str">
        <f>IF(C4&lt;&gt; "",VLOOKUP($C4,'Event Inputs'!$D$4:'Event Inputs'!$H$899,4,FALSE),"")</f>
        <v/>
      </c>
      <c r="H4" s="122">
        <f>IF(K4="",1,IF(K4=K3,H3,1))</f>
        <v>1</v>
      </c>
      <c r="I4" s="123">
        <f>IF(H4=H3,I3,IF(H4=H5,IF( H4=H6,(10+8+6)/3,IF(H4=H5,(10+8)/2)),10))</f>
        <v>10</v>
      </c>
      <c r="J4" s="58"/>
      <c r="K4" s="58"/>
      <c r="L4" s="65" t="str">
        <f>IF(J4&lt;&gt; "",VLOOKUP($J4,'Event Inputs'!$D$4:'Event Inputs'!$H$899,2,FALSE),"")</f>
        <v/>
      </c>
      <c r="M4" s="71" t="str">
        <f>IF(J4&lt;&gt; "",VLOOKUP($J4,'Event Inputs'!$D$4:'Event Inputs'!$H$899,5,FALSE),"")</f>
        <v/>
      </c>
      <c r="N4" s="65" t="str">
        <f>IF(J4&lt;&gt;"",VLOOKUP($J4,'Event Inputs'!$D$4:'Event Inputs'!$H$899,4,FALSE),"")</f>
        <v/>
      </c>
      <c r="O4" s="88" t="str">
        <f>'Event Inputs'!A4</f>
        <v>PT</v>
      </c>
      <c r="P4" s="89">
        <f>Q4+R4</f>
        <v>0</v>
      </c>
      <c r="Q4" s="90">
        <f>SUMIF($G$4:$G$21,O4,$B$4:$B$21)</f>
        <v>0</v>
      </c>
      <c r="R4" s="90">
        <f>SUMIF($N$4:$N$21,O4,$I$4:$I$21)</f>
        <v>0</v>
      </c>
      <c r="S4" s="91">
        <f>COUNTIFS($A$4:$A$21,1,$G$4:$G$21,$O4)*$U$1</f>
        <v>0</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c r="D5" s="58"/>
      <c r="E5" s="65" t="str">
        <f>IF(C5&lt;&gt; "",VLOOKUP($C5,'Event Inputs'!$D$4:'Event Inputs'!$H$899,2,FALSE),"")</f>
        <v/>
      </c>
      <c r="F5" s="71" t="str">
        <f>IF(C5&lt;&gt; "",VLOOKUP($C5,'Event Inputs'!$D$4:'Event Inputs'!$H$899,5,FALSE),"")</f>
        <v/>
      </c>
      <c r="G5" s="65" t="str">
        <f>IF(C5&lt;&gt; "",VLOOKUP($C5,'Event Inputs'!$D$4:'Event Inputs'!$H$899,4,FALSE),"")</f>
        <v/>
      </c>
      <c r="H5" s="122">
        <f>IF(K5="",2,IF(K5=K4,H4,2))</f>
        <v>2</v>
      </c>
      <c r="I5" s="123">
        <f>IF(H5=H4,I4,IF(H5=H6,IF( H5=H7,(8+6+5)/3,IF(H5=H6,(8+6)/2)),8))</f>
        <v>8</v>
      </c>
      <c r="J5" s="58"/>
      <c r="K5" s="58"/>
      <c r="L5" s="65" t="str">
        <f>IF(J5&lt;&gt; "",VLOOKUP($J5,'Event Inputs'!$D$4:'Event Inputs'!$H$899,2,FALSE),"")</f>
        <v/>
      </c>
      <c r="M5" s="71" t="str">
        <f>IF(J5&lt;&gt; "",VLOOKUP($J5,'Event Inputs'!$D$4:'Event Inputs'!$H$899,5,FALSE),"")</f>
        <v/>
      </c>
      <c r="N5" s="65" t="str">
        <f>IF(J5&lt;&gt;"",VLOOKUP($J5,'Event Inputs'!$D$4:'Event Inputs'!$H$899,4,FALSE),"")</f>
        <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c r="D6" s="58"/>
      <c r="E6" s="65" t="str">
        <f>IF(C6&lt;&gt; "",VLOOKUP($C6,'Event Inputs'!$D$4:'Event Inputs'!$H$899,2,FALSE),"")</f>
        <v/>
      </c>
      <c r="F6" s="71" t="str">
        <f>IF(C6&lt;&gt; "",VLOOKUP($C6,'Event Inputs'!$D$4:'Event Inputs'!$H$899,5,FALSE),"")</f>
        <v/>
      </c>
      <c r="G6" s="65" t="str">
        <f>IF(C6&lt;&gt; "",VLOOKUP($C6,'Event Inputs'!$D$4:'Event Inputs'!$H$899,4,FALSE),"")</f>
        <v/>
      </c>
      <c r="H6" s="122">
        <f>IF(K6="",3,IF(K6=K5,H5,3))</f>
        <v>3</v>
      </c>
      <c r="I6" s="123">
        <f>IF(H6=H5,I5,IF(H6=H7,IF( H6=H8,(6+5+4)/3,IF(H6=H7,(6+5)/2)),6))</f>
        <v>6</v>
      </c>
      <c r="J6" s="58"/>
      <c r="K6" s="58"/>
      <c r="M6" s="71" t="str">
        <f>IF(J6&lt;&gt; "",VLOOKUP($J6,'Event Inputs'!$D$4:'Event Inputs'!$H$899,5,FALSE),"")</f>
        <v/>
      </c>
      <c r="N6" s="65" t="str">
        <f>IF(J6&lt;&gt;"",VLOOKUP($J6,'Event Inputs'!$D$4:'Event Inputs'!$H$899,4,FALSE),"")</f>
        <v/>
      </c>
      <c r="O6" s="88" t="str">
        <f>'Event Inputs'!A6</f>
        <v>GY</v>
      </c>
      <c r="P6" s="89">
        <f t="shared" si="0"/>
        <v>0</v>
      </c>
      <c r="Q6" s="90">
        <f t="shared" si="1"/>
        <v>0</v>
      </c>
      <c r="R6" s="90">
        <f t="shared" si="2"/>
        <v>0</v>
      </c>
      <c r="S6" s="91">
        <f t="shared" si="3"/>
        <v>0</v>
      </c>
      <c r="T6" s="91">
        <f t="shared" si="4"/>
        <v>0</v>
      </c>
      <c r="U6" s="91">
        <f t="shared" si="5"/>
        <v>0</v>
      </c>
      <c r="V6" s="91">
        <f t="shared" si="6"/>
        <v>0</v>
      </c>
      <c r="W6" s="91">
        <f t="shared" si="7"/>
        <v>0</v>
      </c>
      <c r="X6" s="91">
        <f t="shared" si="8"/>
        <v>0</v>
      </c>
    </row>
    <row r="7" spans="1:24">
      <c r="A7" s="122">
        <f>IF(D7="",4,IF(D7=D6,A6,4))</f>
        <v>4</v>
      </c>
      <c r="B7" s="123">
        <f>IF(A7=A6,B6,IF(A7=A8,IF( A7=A9,(5+4+3)/3,IF(A7=A8,(5+4)/2)),5))</f>
        <v>5</v>
      </c>
      <c r="C7" s="58"/>
      <c r="D7" s="58"/>
      <c r="E7" s="65" t="str">
        <f>IF(C7&lt;&gt; "",VLOOKUP($C7,'Event Inputs'!$D$4:'Event Inputs'!$H$899,2,FALSE),"")</f>
        <v/>
      </c>
      <c r="F7" s="71" t="str">
        <f>IF(C7&lt;&gt; "",VLOOKUP($C7,'Event Inputs'!$D$4:'Event Inputs'!$H$899,5,FALSE),"")</f>
        <v/>
      </c>
      <c r="G7" s="65" t="str">
        <f>IF(C7&lt;&gt; "",VLOOKUP($C7,'Event Inputs'!$D$4:'Event Inputs'!$H$899,4,FALSE),"")</f>
        <v/>
      </c>
      <c r="H7" s="122">
        <f>IF(K7="",4,IF(K7=K6,H6,4))</f>
        <v>4</v>
      </c>
      <c r="I7" s="123">
        <f>IF(H7=H6,I6,IF(H7=H8,IF( H7=H9,(5+4+3)/3,IF(H7=H8,(5+4)/2)),5))</f>
        <v>5</v>
      </c>
      <c r="J7" s="58"/>
      <c r="K7" s="58"/>
      <c r="L7" s="65" t="str">
        <f>IF(J7&lt;&gt; "",VLOOKUP($J7,'Event Inputs'!$D$4:'Event Inputs'!$H$899,2,FALSE),"")</f>
        <v/>
      </c>
      <c r="M7" s="71" t="str">
        <f>IF(J7&lt;&gt; "",VLOOKUP($J7,'Event Inputs'!$D$4:'Event Inputs'!$H$899,5,FALSE),"")</f>
        <v/>
      </c>
      <c r="N7" s="65" t="str">
        <f>IF(J7&lt;&gt;"",VLOOKUP($J7,'Event Inputs'!$D$4:'Event Inputs'!$H$899,4,FALSE),"")</f>
        <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c r="D8" s="58"/>
      <c r="E8" s="65" t="str">
        <f>IF(C8&lt;&gt; "",VLOOKUP($C8,'Event Inputs'!$D$4:'Event Inputs'!$H$899,2,FALSE),"")</f>
        <v/>
      </c>
      <c r="F8" s="71" t="str">
        <f>IF(C8&lt;&gt; "",VLOOKUP($C8,'Event Inputs'!$D$4:'Event Inputs'!$H$899,5,FALSE),"")</f>
        <v/>
      </c>
      <c r="G8" s="65" t="str">
        <f>IF(C8&lt;&gt; "",VLOOKUP($C8,'Event Inputs'!$D$4:'Event Inputs'!$H$899,4,FALSE),"")</f>
        <v/>
      </c>
      <c r="H8" s="122">
        <f>IF(K8="",5,IF(K8=K7,H7,5))</f>
        <v>5</v>
      </c>
      <c r="I8" s="123">
        <f>IF(H8=H7,I7,IF(H8=H9,IF( H8=H10,(4+3+2)/3,IF(H8=H9,(4+3)/2)),4))</f>
        <v>4</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c r="D9" s="58"/>
      <c r="E9" s="65" t="str">
        <f>IF(C9&lt;&gt; "",VLOOKUP($C9,'Event Inputs'!$D$4:'Event Inputs'!$H$899,2,FALSE),"")</f>
        <v/>
      </c>
      <c r="F9" s="71" t="str">
        <f>IF(C9&lt;&gt; "",VLOOKUP($C9,'Event Inputs'!$D$4:'Event Inputs'!$H$899,5,FALSE),"")</f>
        <v/>
      </c>
      <c r="G9" s="65" t="str">
        <f>IF(C9&lt;&gt; "",VLOOKUP($C9,'Event Inputs'!$D$4:'Event Inputs'!$H$899,4,FALSE),"")</f>
        <v/>
      </c>
      <c r="H9" s="122">
        <f>IF(K9="",6,IF(K9=K8,H8,6))</f>
        <v>6</v>
      </c>
      <c r="I9" s="123">
        <f>IF(H9=H8,I8,IF(H9=H10,IF( H9=H11,(3+2+1)/3,IF(H9=H10,(3+2)/2)),3))</f>
        <v>3</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c r="D10" s="58"/>
      <c r="E10" s="65" t="str">
        <f>IF(C10&lt;&gt; "",VLOOKUP($C10,'Event Inputs'!$D$4:'Event Inputs'!$H$899,2,FALSE),"")</f>
        <v/>
      </c>
      <c r="F10" s="71" t="str">
        <f>IF(C10&lt;&gt; "",VLOOKUP($C10,'Event Inputs'!$D$4:'Event Inputs'!$H$899,5,FALSE),"")</f>
        <v/>
      </c>
      <c r="G10" s="65" t="str">
        <f>IF(C10&lt;&gt; "",VLOOKUP($C10,'Event Inputs'!$D$4:'Event Inputs'!$H$899,4,FALSE),"")</f>
        <v/>
      </c>
      <c r="H10" s="122">
        <f>IF(K10="",7,IF(K10=K9,H9,7))</f>
        <v>7</v>
      </c>
      <c r="I10" s="123">
        <f>IF(H10=H9,I9,IF(H10=H11,IF( H10=H12,(2+1+0)/3,IF(H10=H11,(2+1)/2)),2))</f>
        <v>2</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c r="D11" s="59"/>
      <c r="E11" s="65" t="str">
        <f>IF(C11&lt;&gt; "",VLOOKUP($C11,'Event Inputs'!$D$4:'Event Inputs'!$H$899,2,FALSE),"")</f>
        <v/>
      </c>
      <c r="F11" s="71" t="str">
        <f>IF(C11&lt;&gt; "",VLOOKUP($C11,'Event Inputs'!$D$4:'Event Inputs'!$H$899,5,FALSE),"")</f>
        <v/>
      </c>
      <c r="G11" s="65" t="str">
        <f>IF(C11&lt;&gt; "",VLOOKUP($C11,'Event Inputs'!$D$4:'Event Inputs'!$H$899,4,FALSE),"")</f>
        <v/>
      </c>
      <c r="H11" s="122">
        <f>IF(K11="",8,IF(K11=K10,H10,8))</f>
        <v>8</v>
      </c>
      <c r="I11" s="123">
        <f>IF(H11=H10,I10,IF(H11=H12,IF( H11=H13,(1+0+0)/3,IF(H11=H12,(1+0)/2)),1))</f>
        <v>1</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c r="D12" s="58"/>
      <c r="E12" s="65" t="str">
        <f>IF(C12&lt;&gt; "",VLOOKUP($C12,'Event Inputs'!$D$4:'Event Inputs'!$H$899,2,FALSE),"")</f>
        <v/>
      </c>
      <c r="F12" s="71" t="str">
        <f>IF(C12&lt;&gt; "",VLOOKUP($C12,'Event Inputs'!$D$4:'Event Inputs'!$H$899,5,FALSE),"")</f>
        <v/>
      </c>
      <c r="G12" s="65" t="str">
        <f>IF(C12&lt;&gt; "",VLOOKUP($C12,'Event Inputs'!$D$4:'Event Inputs'!$H$899,4,FALSE),"")</f>
        <v/>
      </c>
      <c r="H12" s="122">
        <f>IF(K12="",9,IF(K12=K11,H11,9))</f>
        <v>9</v>
      </c>
      <c r="I12" s="123" t="str">
        <f>IF(H12=H11,I11,IF(H12=H13,IF( H12=H14,(0+0+0)/3,IF(H12=H13,(0+0)/2)),""))</f>
        <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c r="D13" s="58"/>
      <c r="E13" s="65" t="str">
        <f>IF(C13&lt;&gt; "",VLOOKUP($C13,'Event Inputs'!$D$4:'Event Inputs'!$H$899,2,FALSE),"")</f>
        <v/>
      </c>
      <c r="F13" s="71" t="str">
        <f>IF(C13&lt;&gt; "",VLOOKUP($C13,'Event Inputs'!$D$4:'Event Inputs'!$H$899,5,FALSE),"")</f>
        <v/>
      </c>
      <c r="G13" s="65" t="str">
        <f>IF(C13&lt;&gt; "",VLOOKUP($C13,'Event Inputs'!$D$4:'Event Inputs'!$H$899,4,FALSE),"")</f>
        <v/>
      </c>
      <c r="H13" s="122">
        <f>IF(K13="",10,IF(K13=K12,H12,10))</f>
        <v>10</v>
      </c>
      <c r="I13" s="123" t="str">
        <f>IF(H13=H12,I12,IF(H13=H14,IF( H13=H15,(0+0+0)/3,IF(H13=H14,(0+0)/2)),""))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c r="D14" s="59"/>
      <c r="E14" s="65" t="str">
        <f>IF(C14&lt;&gt; "",VLOOKUP($C14,'Event Inputs'!$D$4:'Event Inputs'!$H$899,2,FALSE),"")</f>
        <v/>
      </c>
      <c r="F14" s="71" t="str">
        <f>IF(C14&lt;&gt; "",VLOOKUP($C14,'Event Inputs'!$D$4:'Event Inputs'!$H$899,5,FALSE),"")</f>
        <v/>
      </c>
      <c r="G14" s="65" t="str">
        <f>IF(C14&lt;&gt; "",VLOOKUP($C14,'Event Inputs'!$D$4:'Event Inputs'!$H$899,4,FALSE),"")</f>
        <v/>
      </c>
      <c r="H14" s="122">
        <f>IF(K14="",11,IF(K14=K13,H13,11))</f>
        <v>11</v>
      </c>
      <c r="I14" s="123"/>
      <c r="J14" s="58"/>
      <c r="K14" s="59"/>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c r="D15" s="58"/>
      <c r="E15" s="65" t="str">
        <f>IF(C15&lt;&gt; "",VLOOKUP($C15,'Event Inputs'!$D$4:'Event Inputs'!$H$899,2,FALSE),"")</f>
        <v/>
      </c>
      <c r="F15" s="71" t="str">
        <f>IF(C15&lt;&gt; "",VLOOKUP($C15,'Event Inputs'!$D$4:'Event Inputs'!$H$899,5,FALSE),"")</f>
        <v/>
      </c>
      <c r="G15" s="65" t="str">
        <f>IF(C15&lt;&gt; "",VLOOKUP($C15,'Event Inputs'!$D$4:'Event Inputs'!$H$899,4,FALSE),"")</f>
        <v/>
      </c>
      <c r="H15" s="122">
        <f>IF(K15="",12,IF(K15=K14,H14,12))</f>
        <v>12</v>
      </c>
      <c r="I15" s="123"/>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c r="D16" s="58"/>
      <c r="E16" s="65" t="str">
        <f>IF(C16&lt;&gt; "",VLOOKUP($C16,'Event Inputs'!$D$4:'Event Inputs'!$H$899,2,FALSE),"")</f>
        <v/>
      </c>
      <c r="F16" s="71" t="str">
        <f>IF(C16&lt;&gt; "",VLOOKUP($C16,'Event Inputs'!$D$4:'Event Inputs'!$H$899,5,FALSE),"")</f>
        <v/>
      </c>
      <c r="G16" s="65" t="str">
        <f>IF(C16&lt;&gt; "",VLOOKUP($C16,'Event Inputs'!$D$4:'Event Inputs'!$H$899,4,FALSE),"")</f>
        <v/>
      </c>
      <c r="H16" s="122">
        <f>IF(K16="",13,IF(K16=K15,H15,13))</f>
        <v>13</v>
      </c>
      <c r="I16" s="123"/>
      <c r="J16" s="58"/>
      <c r="K16" s="59"/>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f>IF(K17="",14,IF(K17=K16,H16,14))</f>
        <v>14</v>
      </c>
      <c r="I17" s="123"/>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c r="D18" s="59"/>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8"/>
      <c r="E19" s="65" t="str">
        <f>IF(C19&lt;&gt; "",VLOOKUP($C19,'Event Inputs'!$D$4:'Event Inputs'!$H$899,2,FALSE),"")</f>
        <v/>
      </c>
      <c r="F19" s="71" t="str">
        <f>IF(C19&lt;&gt; "",VLOOKUP($C19,'Event Inputs'!$D$4:'Event Inputs'!$H$899,5,FALSE),"")</f>
        <v/>
      </c>
      <c r="G19" s="65" t="str">
        <f>IF(C19&lt;&gt; "",VLOOKUP($C19,'Event Inputs'!$D$4:'Event Inputs'!$H$899,4,FALSE),"")</f>
        <v/>
      </c>
      <c r="H19" s="122">
        <f>IF(K19="",16,IF(K19=K18,H18,16))</f>
        <v>16</v>
      </c>
      <c r="I19" s="123"/>
      <c r="J19" s="58"/>
      <c r="K19" s="59"/>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8"/>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8"/>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c r="D22" s="59"/>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c r="D23" s="58"/>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9"/>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9"/>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9"/>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E29" s="65" t="str">
        <f>IF(C29&lt;&gt; "",VLOOKUP($C29,'Event Inputs'!$D$4:'Event Inputs'!$H$899,2,FALSE),"")</f>
        <v/>
      </c>
      <c r="F29" s="71" t="str">
        <f>IF(D29&lt;&gt; "",VLOOKUP($C29,'Event Inputs'!$D$4:'Event Inputs'!$H$899,5,FALSE),"")</f>
        <v/>
      </c>
      <c r="G29" s="65" t="str">
        <f>IF(C29&lt;&gt; "",VLOOKUP($C29,'Event Inputs'!$D$4:'Event Inputs'!$H$899,4,FALSE),"")</f>
        <v/>
      </c>
      <c r="H29" s="57"/>
      <c r="I29" s="58"/>
      <c r="J29" s="58"/>
      <c r="K29" s="59"/>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9"/>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9"/>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9"/>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9"/>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9"/>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9"/>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C45" s="58"/>
      <c r="D45" s="58"/>
      <c r="E45" s="65" t="str">
        <f>IF(C45&lt;&gt; "",VLOOKUP($C45,'Event Inputs'!$D$4:'Event Inputs'!$H$899,2,FALSE),"")</f>
        <v/>
      </c>
      <c r="F45" s="71" t="str">
        <f>IF(C45&lt;&gt; "",VLOOKUP($C45,'Event Inputs'!$D$4:'Event Inputs'!$H$899,5,FALSE),"")</f>
        <v/>
      </c>
      <c r="G45" s="65" t="str">
        <f>IF(C45&lt;&gt; "",VLOOKUP($C45,'Event Inputs'!$D$4:'Event Inputs'!$H$899,4,FALSE),"")</f>
        <v/>
      </c>
      <c r="H45" s="57"/>
      <c r="I45" s="58"/>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C4:G46">
    <sortCondition ref="D4:D46"/>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5" orientation="landscape" r:id="rId1"/>
  <headerFooter alignWithMargins="0"/>
  <rowBreaks count="1" manualBreakCount="1">
    <brk id="3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X99"/>
  <sheetViews>
    <sheetView zoomScaleNormal="100" workbookViewId="0">
      <selection activeCell="J4" sqref="J4:K22"/>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2"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37</v>
      </c>
      <c r="B1" s="189"/>
      <c r="C1" s="189"/>
      <c r="D1" s="189"/>
      <c r="E1" s="189"/>
      <c r="F1" s="189"/>
      <c r="G1" s="189"/>
      <c r="H1" s="190" t="s">
        <v>38</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c r="D4" s="59"/>
      <c r="E4" s="65" t="str">
        <f>IF(C4&lt;&gt; "",VLOOKUP($C4,'Event Inputs'!$D$4:'Event Inputs'!$H$899,2,FALSE),"")</f>
        <v/>
      </c>
      <c r="F4" s="71" t="str">
        <f>IF(C4&lt;&gt; "",VLOOKUP($C4,'Event Inputs'!$D$4:'Event Inputs'!$H$899,5,FALSE),"")</f>
        <v/>
      </c>
      <c r="G4" s="65" t="str">
        <f>IF(C4&lt;&gt; "",VLOOKUP($C4,'Event Inputs'!$D$4:'Event Inputs'!$H$899,4,FALSE),"")</f>
        <v/>
      </c>
      <c r="H4" s="122">
        <f>IF(K4="",1,IF(K4=K3,H3,1))</f>
        <v>1</v>
      </c>
      <c r="I4" s="123">
        <f>IF(H4=H3,I3,IF(H4=H5,IF( H4=H6,(10+8+6)/3,IF(H4=H5,(10+8)/2)),10))</f>
        <v>10</v>
      </c>
      <c r="J4" s="58"/>
      <c r="K4" s="58"/>
      <c r="L4" s="65" t="str">
        <f>IF(J4&lt;&gt; "",VLOOKUP($J4,'Event Inputs'!$D$4:'Event Inputs'!$H$899,2,FALSE),"")</f>
        <v/>
      </c>
      <c r="M4" s="71" t="str">
        <f>IF(J4&lt;&gt; "",VLOOKUP($J4,'Event Inputs'!$D$4:'Event Inputs'!$H$899,5,FALSE),"")</f>
        <v/>
      </c>
      <c r="N4" s="65" t="str">
        <f>IF(J4&lt;&gt;"",VLOOKUP($J4,'Event Inputs'!$D$4:'Event Inputs'!$H$899,4,FALSE),"")</f>
        <v/>
      </c>
      <c r="O4" s="88" t="str">
        <f>'Event Inputs'!A4</f>
        <v>PT</v>
      </c>
      <c r="P4" s="89">
        <f>Q4+R4</f>
        <v>0</v>
      </c>
      <c r="Q4" s="90">
        <f>SUMIF($G$4:$G$21,O4,$B$4:$B$21)</f>
        <v>0</v>
      </c>
      <c r="R4" s="90">
        <f>SUMIF($N$4:$N$21,O4,$I$4:$I$21)</f>
        <v>0</v>
      </c>
      <c r="S4" s="91">
        <f>COUNTIFS($A$4:$A$21,1,$G$4:$G$21,$O4)*$U$1</f>
        <v>0</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c r="D5" s="58"/>
      <c r="E5" s="65" t="str">
        <f>IF(C5&lt;&gt; "",VLOOKUP($C5,'Event Inputs'!$D$4:'Event Inputs'!$H$899,2,FALSE),"")</f>
        <v/>
      </c>
      <c r="F5" s="71" t="str">
        <f>IF(C5&lt;&gt; "",VLOOKUP($C5,'Event Inputs'!$D$4:'Event Inputs'!$H$899,5,FALSE),"")</f>
        <v/>
      </c>
      <c r="G5" s="65" t="str">
        <f>IF(C5&lt;&gt; "",VLOOKUP($C5,'Event Inputs'!$D$4:'Event Inputs'!$H$899,4,FALSE),"")</f>
        <v/>
      </c>
      <c r="H5" s="122">
        <f>IF(K5="",2,IF(K5=K4,H4,2))</f>
        <v>2</v>
      </c>
      <c r="I5" s="123">
        <f>IF(H5=H4,I4,IF(H5=H6,IF( H5=H7,(8+6+5)/3,IF(H5=H6,(8+6)/2)),8))</f>
        <v>8</v>
      </c>
      <c r="J5" s="58"/>
      <c r="K5" s="59"/>
      <c r="L5" s="65" t="str">
        <f>IF(J5&lt;&gt; "",VLOOKUP($J5,'Event Inputs'!$D$4:'Event Inputs'!$H$899,2,FALSE),"")</f>
        <v/>
      </c>
      <c r="M5" s="71" t="str">
        <f>IF(J5&lt;&gt; "",VLOOKUP($J5,'Event Inputs'!$D$4:'Event Inputs'!$H$899,5,FALSE),"")</f>
        <v/>
      </c>
      <c r="N5" s="65" t="str">
        <f>IF(J5&lt;&gt;"",VLOOKUP($J5,'Event Inputs'!$D$4:'Event Inputs'!$H$899,4,FALSE),"")</f>
        <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c r="D6" s="58"/>
      <c r="E6" s="65" t="str">
        <f>IF(C6&lt;&gt; "",VLOOKUP($C6,'Event Inputs'!$D$4:'Event Inputs'!$H$899,2,FALSE),"")</f>
        <v/>
      </c>
      <c r="F6" s="71" t="str">
        <f>IF(C6&lt;&gt; "",VLOOKUP($C6,'Event Inputs'!$D$4:'Event Inputs'!$H$899,5,FALSE),"")</f>
        <v/>
      </c>
      <c r="G6" s="65" t="str">
        <f>IF(C6&lt;&gt; "",VLOOKUP($C6,'Event Inputs'!$D$4:'Event Inputs'!$H$899,4,FALSE),"")</f>
        <v/>
      </c>
      <c r="H6" s="122">
        <f>IF(K6="",3,IF(K6=K5,H5,3))</f>
        <v>3</v>
      </c>
      <c r="I6" s="123">
        <f>IF(H6=H5,I5,IF(H6=H7,IF( H6=H8,(6+5+4)/3,IF(H6=H7,(6+5)/2)),6))</f>
        <v>6</v>
      </c>
      <c r="J6" s="58"/>
      <c r="K6" s="58"/>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0</v>
      </c>
      <c r="Q6" s="90">
        <f t="shared" si="1"/>
        <v>0</v>
      </c>
      <c r="R6" s="90">
        <f t="shared" si="2"/>
        <v>0</v>
      </c>
      <c r="S6" s="91">
        <f t="shared" si="3"/>
        <v>0</v>
      </c>
      <c r="T6" s="91">
        <f t="shared" si="4"/>
        <v>0</v>
      </c>
      <c r="U6" s="91">
        <f t="shared" si="5"/>
        <v>0</v>
      </c>
      <c r="V6" s="91">
        <f t="shared" si="6"/>
        <v>0</v>
      </c>
      <c r="W6" s="91">
        <f t="shared" si="7"/>
        <v>0</v>
      </c>
      <c r="X6" s="91">
        <f t="shared" si="8"/>
        <v>0</v>
      </c>
    </row>
    <row r="7" spans="1:24">
      <c r="A7" s="122">
        <f>IF(D7="",4,IF(D7=D6,A6,4))</f>
        <v>4</v>
      </c>
      <c r="B7" s="123">
        <f>IF(A7=A6,B6,IF(A7=A8,IF( A7=A9,(5+4+3)/3,IF(A7=A8,(5+4)/2)),5))</f>
        <v>5</v>
      </c>
      <c r="C7" s="58"/>
      <c r="D7" s="58"/>
      <c r="E7" s="65" t="str">
        <f>IF(C7&lt;&gt; "",VLOOKUP($C7,'Event Inputs'!$D$4:'Event Inputs'!$H$899,2,FALSE),"")</f>
        <v/>
      </c>
      <c r="F7" s="71" t="str">
        <f>IF(C7&lt;&gt; "",VLOOKUP($C7,'Event Inputs'!$D$4:'Event Inputs'!$H$899,5,FALSE),"")</f>
        <v/>
      </c>
      <c r="G7" s="65" t="str">
        <f>IF(C7&lt;&gt; "",VLOOKUP($C7,'Event Inputs'!$D$4:'Event Inputs'!$H$899,4,FALSE),"")</f>
        <v/>
      </c>
      <c r="H7" s="122">
        <f>IF(K7="",4,IF(K7=K6,H6,4))</f>
        <v>4</v>
      </c>
      <c r="I7" s="123">
        <f>IF(H7=H6,I6,IF(H7=H8,IF( H7=H9,(5+4+3)/3,IF(H7=H8,(5+4)/2)),5))</f>
        <v>5</v>
      </c>
      <c r="J7" s="58"/>
      <c r="K7" s="58"/>
      <c r="L7" s="65" t="str">
        <f>IF(J7&lt;&gt; "",VLOOKUP($J7,'Event Inputs'!$D$4:'Event Inputs'!$H$899,2,FALSE),"")</f>
        <v/>
      </c>
      <c r="M7" s="71" t="str">
        <f>IF(J7&lt;&gt; "",VLOOKUP($J7,'Event Inputs'!$D$4:'Event Inputs'!$H$899,5,FALSE),"")</f>
        <v/>
      </c>
      <c r="N7" s="65" t="str">
        <f>IF(J7&lt;&gt;"",VLOOKUP($J7,'Event Inputs'!$D$4:'Event Inputs'!$H$899,4,FALSE),"")</f>
        <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c r="D8" s="58"/>
      <c r="E8" s="65" t="str">
        <f>IF(C8&lt;&gt; "",VLOOKUP($C8,'Event Inputs'!$D$4:'Event Inputs'!$H$899,2,FALSE),"")</f>
        <v/>
      </c>
      <c r="F8" s="71" t="str">
        <f>IF(C8&lt;&gt; "",VLOOKUP($C8,'Event Inputs'!$D$4:'Event Inputs'!$H$899,5,FALSE),"")</f>
        <v/>
      </c>
      <c r="G8" s="65" t="str">
        <f>IF(C8&lt;&gt; "",VLOOKUP($C8,'Event Inputs'!$D$4:'Event Inputs'!$H$899,4,FALSE),"")</f>
        <v/>
      </c>
      <c r="H8" s="122">
        <f>IF(K8="",5,IF(K8=K7,H7,5))</f>
        <v>5</v>
      </c>
      <c r="I8" s="123">
        <f>IF(H8=H7,I7,IF(H8=H9,IF( H8=H10,(4+3+2)/3,IF(H8=H9,(4+3)/2)),4))</f>
        <v>4</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c r="D9" s="58"/>
      <c r="E9" s="65" t="str">
        <f>IF(C9&lt;&gt; "",VLOOKUP($C9,'Event Inputs'!$D$4:'Event Inputs'!$H$899,2,FALSE),"")</f>
        <v/>
      </c>
      <c r="F9" s="71" t="str">
        <f>IF(C9&lt;&gt; "",VLOOKUP($C9,'Event Inputs'!$D$4:'Event Inputs'!$H$899,5,FALSE),"")</f>
        <v/>
      </c>
      <c r="G9" s="65" t="str">
        <f>IF(C9&lt;&gt; "",VLOOKUP($C9,'Event Inputs'!$D$4:'Event Inputs'!$H$899,4,FALSE),"")</f>
        <v/>
      </c>
      <c r="H9" s="122">
        <f>IF(K9="",6,IF(K9=K8,H8,6))</f>
        <v>6</v>
      </c>
      <c r="I9" s="123">
        <f>IF(H9=H8,I8,IF(H9=H10,IF( H9=H11,(3+2+1)/3,IF(H9=H10,(3+2)/2)),3))</f>
        <v>3</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c r="D10" s="58"/>
      <c r="E10" s="65" t="str">
        <f>IF(C10&lt;&gt; "",VLOOKUP($C10,'Event Inputs'!$D$4:'Event Inputs'!$H$899,2,FALSE),"")</f>
        <v/>
      </c>
      <c r="F10" s="71" t="str">
        <f>IF(C10&lt;&gt; "",VLOOKUP($C10,'Event Inputs'!$D$4:'Event Inputs'!$H$899,5,FALSE),"")</f>
        <v/>
      </c>
      <c r="G10" s="65" t="str">
        <f>IF(C10&lt;&gt; "",VLOOKUP($C10,'Event Inputs'!$D$4:'Event Inputs'!$H$899,4,FALSE),"")</f>
        <v/>
      </c>
      <c r="H10" s="122">
        <f>IF(K10="",7,IF(K10=K9,H9,7))</f>
        <v>7</v>
      </c>
      <c r="I10" s="123">
        <f>IF(H10=H9,I9,IF(H10=H11,IF( H10=H12,(2+1+0)/3,IF(H10=H11,(2+1)/2)),2))</f>
        <v>2</v>
      </c>
      <c r="J10" s="58"/>
      <c r="K10" s="59"/>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c r="D11" s="58"/>
      <c r="E11" s="65" t="str">
        <f>IF(C11&lt;&gt; "",VLOOKUP($C11,'Event Inputs'!$D$4:'Event Inputs'!$H$899,2,FALSE),"")</f>
        <v/>
      </c>
      <c r="F11" s="71" t="str">
        <f>IF(C11&lt;&gt; "",VLOOKUP($C11,'Event Inputs'!$D$4:'Event Inputs'!$H$899,5,FALSE),"")</f>
        <v/>
      </c>
      <c r="G11" s="65" t="str">
        <f>IF(C11&lt;&gt; "",VLOOKUP($C11,'Event Inputs'!$D$4:'Event Inputs'!$H$899,4,FALSE),"")</f>
        <v/>
      </c>
      <c r="H11" s="122">
        <f>IF(K11="",8,IF(K11=K10,H10,8))</f>
        <v>8</v>
      </c>
      <c r="I11" s="123">
        <f>IF(H11=H10,I10,IF(H11=H12,IF( H11=H13,(1+0+0)/3,IF(H11=H12,(1+0)/2)),1))</f>
        <v>1</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c r="D12" s="59"/>
      <c r="E12" s="65" t="str">
        <f>IF(C12&lt;&gt; "",VLOOKUP($C12,'Event Inputs'!$D$4:'Event Inputs'!$H$899,2,FALSE),"")</f>
        <v/>
      </c>
      <c r="F12" s="71" t="str">
        <f>IF(C12&lt;&gt; "",VLOOKUP($C12,'Event Inputs'!$D$4:'Event Inputs'!$H$899,5,FALSE),"")</f>
        <v/>
      </c>
      <c r="G12" s="65" t="str">
        <f>IF(C12&lt;&gt; "",VLOOKUP($C12,'Event Inputs'!$D$4:'Event Inputs'!$H$899,4,FALSE),"")</f>
        <v/>
      </c>
      <c r="H12" s="122">
        <f>IF(K12="",9,IF(K12=K11,H11,9))</f>
        <v>9</v>
      </c>
      <c r="I12" s="123" t="str">
        <f>IF(H12=H11,I11,IF(H12=H13,IF( H12=H14,(0+0+0)/3,IF(H12=H13,(0+0)/2)),""))</f>
        <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c r="D13" s="58"/>
      <c r="E13" s="65" t="str">
        <f>IF(C13&lt;&gt; "",VLOOKUP($C13,'Event Inputs'!$D$4:'Event Inputs'!$H$899,2,FALSE),"")</f>
        <v/>
      </c>
      <c r="F13" s="71" t="str">
        <f>IF(C13&lt;&gt; "",VLOOKUP($C13,'Event Inputs'!$D$4:'Event Inputs'!$H$899,5,FALSE),"")</f>
        <v/>
      </c>
      <c r="G13" s="65" t="str">
        <f>IF(C13&lt;&gt; "",VLOOKUP($C13,'Event Inputs'!$D$4:'Event Inputs'!$H$899,4,FALSE),"")</f>
        <v/>
      </c>
      <c r="H13" s="122">
        <f>IF(K13="",10,IF(K13=K12,H12,10))</f>
        <v>10</v>
      </c>
      <c r="I13" s="123" t="str">
        <f>IF(H13=H12,I12,IF(H13=H14,IF( H13=H15,(0+0+0)/3,IF(H13=H14,(0+0)/2)),""))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c r="D14" s="58"/>
      <c r="E14" s="65" t="str">
        <f>IF(C14&lt;&gt; "",VLOOKUP($C14,'Event Inputs'!$D$4:'Event Inputs'!$H$899,2,FALSE),"")</f>
        <v/>
      </c>
      <c r="F14" s="71" t="str">
        <f>IF(C14&lt;&gt; "",VLOOKUP($C14,'Event Inputs'!$D$4:'Event Inputs'!$H$899,5,FALSE),"")</f>
        <v/>
      </c>
      <c r="G14" s="65" t="str">
        <f>IF(C14&lt;&gt; "",VLOOKUP($C14,'Event Inputs'!$D$4:'Event Inputs'!$H$899,4,FALSE),"")</f>
        <v/>
      </c>
      <c r="H14" s="122">
        <f>IF(K14="",11,IF(K14=K13,H13,11))</f>
        <v>11</v>
      </c>
      <c r="I14" s="123"/>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c r="D15" s="59"/>
      <c r="E15" s="65" t="str">
        <f>IF(C15&lt;&gt; "",VLOOKUP($C15,'Event Inputs'!$D$4:'Event Inputs'!$H$899,2,FALSE),"")</f>
        <v/>
      </c>
      <c r="F15" s="71" t="str">
        <f>IF(C15&lt;&gt; "",VLOOKUP($C15,'Event Inputs'!$D$4:'Event Inputs'!$H$899,5,FALSE),"")</f>
        <v/>
      </c>
      <c r="G15" s="65" t="str">
        <f>IF(C15&lt;&gt; "",VLOOKUP($C15,'Event Inputs'!$D$4:'Event Inputs'!$H$899,4,FALSE),"")</f>
        <v/>
      </c>
      <c r="H15" s="122">
        <f>IF(K15="",12,IF(K15=K14,H14,12))</f>
        <v>12</v>
      </c>
      <c r="I15" s="123"/>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180"/>
      <c r="D16" s="181"/>
      <c r="E16" s="178" t="str">
        <f>IF(C16&lt;&gt; "",VLOOKUP($C16,'Event Inputs'!$D$4:'Event Inputs'!$H$899,2,FALSE),"")</f>
        <v/>
      </c>
      <c r="F16" s="179" t="str">
        <f>IF(C16&lt;&gt; "",VLOOKUP($C16,'Event Inputs'!$D$4:'Event Inputs'!$H$899,5,FALSE),"")</f>
        <v/>
      </c>
      <c r="G16" s="65" t="str">
        <f>IF(C16&lt;&gt; "",VLOOKUP($C16,'Event Inputs'!$D$4:'Event Inputs'!$H$899,4,FALSE),"")</f>
        <v/>
      </c>
      <c r="H16" s="122">
        <f>IF(K16="",13,IF(K16=K15,H15,13))</f>
        <v>13</v>
      </c>
      <c r="I16" s="123"/>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f>IF(K17="",14,IF(K17=K16,H16,14))</f>
        <v>14</v>
      </c>
      <c r="I17" s="123"/>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c r="D18" s="59"/>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9"/>
      <c r="E19" s="65" t="str">
        <f>IF(C19&lt;&gt; "",VLOOKUP($C19,'Event Inputs'!$D$4:'Event Inputs'!$H$899,2,FALSE),"")</f>
        <v/>
      </c>
      <c r="F19" s="71" t="str">
        <f>IF(C19&lt;&gt; "",VLOOKUP($C19,'Event Inputs'!$D$4:'Event Inputs'!$H$899,5,FALSE),"")</f>
        <v/>
      </c>
      <c r="G19" s="65" t="str">
        <f>IF(C19&lt;&gt; "",VLOOKUP($C19,'Event Inputs'!$D$4:'Event Inputs'!$H$899,4,FALSE),"")</f>
        <v/>
      </c>
      <c r="H19" s="122">
        <f>IF(K19="",16,IF(K19=K18,H18,16))</f>
        <v>16</v>
      </c>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8"/>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8"/>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9"/>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c r="D22" s="59"/>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c r="D23" s="58"/>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9"/>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9"/>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9"/>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9"/>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C4:G29">
    <sortCondition ref="D4:D29"/>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H81"/>
  <sheetViews>
    <sheetView topLeftCell="C1" zoomScale="60" zoomScaleNormal="60" workbookViewId="0">
      <selection activeCell="P17" sqref="P17"/>
    </sheetView>
  </sheetViews>
  <sheetFormatPr defaultRowHeight="14.5"/>
  <cols>
    <col min="1" max="1" width="0" hidden="1" customWidth="1"/>
    <col min="2" max="2" width="7.26953125" customWidth="1"/>
    <col min="3" max="3" width="20.26953125" customWidth="1"/>
    <col min="4" max="4" width="8.453125" style="37" customWidth="1"/>
    <col min="5" max="5" width="7.26953125" customWidth="1"/>
    <col min="6" max="6" width="20.81640625" customWidth="1"/>
    <col min="7" max="7" width="8.7265625" style="37" customWidth="1"/>
    <col min="8" max="8" width="8" customWidth="1"/>
    <col min="9" max="9" width="19.81640625" customWidth="1"/>
    <col min="10" max="10" width="12" style="37" customWidth="1"/>
    <col min="14" max="14" width="18" customWidth="1"/>
    <col min="15" max="15" width="7.81640625" customWidth="1"/>
    <col min="16" max="16" width="6.54296875" customWidth="1"/>
    <col min="18" max="18" width="10.26953125" customWidth="1"/>
    <col min="19" max="19" width="7.7265625" customWidth="1"/>
    <col min="20" max="21" width="8.453125" customWidth="1"/>
    <col min="22" max="22" width="7.1796875" customWidth="1"/>
    <col min="23" max="23" width="7.81640625" customWidth="1"/>
    <col min="30" max="30" width="7.453125" customWidth="1"/>
    <col min="31" max="31" width="17.81640625" customWidth="1"/>
    <col min="32" max="32" width="22" hidden="1" customWidth="1"/>
    <col min="33" max="33" width="20.54296875" hidden="1" customWidth="1"/>
    <col min="34" max="34" width="17" hidden="1" customWidth="1"/>
  </cols>
  <sheetData>
    <row r="1" spans="1:34" ht="21">
      <c r="C1" s="7" t="s">
        <v>10</v>
      </c>
      <c r="D1" s="39"/>
      <c r="E1" s="1"/>
      <c r="F1" s="1"/>
      <c r="G1" s="39"/>
      <c r="H1" s="1"/>
      <c r="I1" s="1"/>
      <c r="J1" s="39"/>
      <c r="Q1" t="s">
        <v>73</v>
      </c>
      <c r="AF1" t="s">
        <v>86</v>
      </c>
    </row>
    <row r="2" spans="1:34">
      <c r="C2" s="1"/>
      <c r="D2" s="39"/>
      <c r="E2" s="1"/>
      <c r="F2" s="1"/>
      <c r="G2" s="39"/>
      <c r="H2" s="1"/>
      <c r="I2" s="1"/>
      <c r="J2" s="39"/>
      <c r="M2" s="16" t="s">
        <v>8</v>
      </c>
      <c r="N2" s="16" t="s">
        <v>8</v>
      </c>
      <c r="O2" s="10" t="s">
        <v>8</v>
      </c>
      <c r="P2" s="10" t="s">
        <v>8</v>
      </c>
      <c r="Q2" s="10" t="s">
        <v>8</v>
      </c>
      <c r="R2" s="47" t="s">
        <v>13</v>
      </c>
      <c r="S2" s="47" t="s">
        <v>13</v>
      </c>
      <c r="T2" s="47" t="s">
        <v>13</v>
      </c>
      <c r="U2" s="22" t="s">
        <v>14</v>
      </c>
      <c r="V2" s="22" t="s">
        <v>14</v>
      </c>
      <c r="W2" s="22" t="s">
        <v>14</v>
      </c>
      <c r="X2" s="40" t="s">
        <v>13</v>
      </c>
      <c r="Y2" s="40" t="s">
        <v>13</v>
      </c>
      <c r="Z2" s="40" t="s">
        <v>13</v>
      </c>
      <c r="AA2" s="40" t="s">
        <v>14</v>
      </c>
      <c r="AB2" s="40" t="s">
        <v>14</v>
      </c>
      <c r="AC2" s="40" t="s">
        <v>14</v>
      </c>
      <c r="AD2" s="16" t="s">
        <v>8</v>
      </c>
      <c r="AE2" s="16" t="s">
        <v>8</v>
      </c>
      <c r="AF2" s="60" t="s">
        <v>84</v>
      </c>
      <c r="AG2" t="s">
        <v>84</v>
      </c>
      <c r="AH2" t="s">
        <v>85</v>
      </c>
    </row>
    <row r="3" spans="1:34" ht="18.5">
      <c r="A3" t="s">
        <v>83</v>
      </c>
      <c r="B3" s="8" t="s">
        <v>71</v>
      </c>
      <c r="C3" s="8" t="s">
        <v>14</v>
      </c>
      <c r="D3" s="52" t="s">
        <v>3</v>
      </c>
      <c r="E3" s="9" t="s">
        <v>71</v>
      </c>
      <c r="F3" s="9" t="s">
        <v>13</v>
      </c>
      <c r="G3" s="51" t="s">
        <v>3</v>
      </c>
      <c r="H3" s="46" t="s">
        <v>71</v>
      </c>
      <c r="I3" s="46" t="s">
        <v>12</v>
      </c>
      <c r="J3" s="50" t="s">
        <v>3</v>
      </c>
      <c r="M3" s="17" t="s">
        <v>4</v>
      </c>
      <c r="N3" s="17" t="s">
        <v>5</v>
      </c>
      <c r="O3" s="14" t="s">
        <v>83</v>
      </c>
      <c r="P3" s="14" t="s">
        <v>71</v>
      </c>
      <c r="Q3" s="14" t="s">
        <v>11</v>
      </c>
      <c r="R3" s="48" t="s">
        <v>83</v>
      </c>
      <c r="S3" s="48" t="s">
        <v>71</v>
      </c>
      <c r="T3" s="48" t="s">
        <v>11</v>
      </c>
      <c r="U3" s="23" t="s">
        <v>83</v>
      </c>
      <c r="V3" s="23" t="s">
        <v>71</v>
      </c>
      <c r="W3" s="23" t="s">
        <v>11</v>
      </c>
      <c r="X3" s="41" t="s">
        <v>66</v>
      </c>
      <c r="Y3" s="42" t="s">
        <v>67</v>
      </c>
      <c r="Z3" s="42" t="s">
        <v>68</v>
      </c>
      <c r="AA3" s="42" t="s">
        <v>66</v>
      </c>
      <c r="AB3" s="42" t="s">
        <v>67</v>
      </c>
      <c r="AC3" s="42" t="s">
        <v>68</v>
      </c>
      <c r="AD3" s="17" t="s">
        <v>4</v>
      </c>
      <c r="AE3" s="17" t="s">
        <v>5</v>
      </c>
      <c r="AF3" s="60" t="s">
        <v>12</v>
      </c>
      <c r="AG3" s="60" t="s">
        <v>13</v>
      </c>
      <c r="AH3" s="60" t="s">
        <v>14</v>
      </c>
    </row>
    <row r="4" spans="1:34">
      <c r="A4" s="37">
        <v>1</v>
      </c>
      <c r="B4" s="37">
        <f>IF(A4&lt;='Event Inputs'!$B$48,VLOOKUP($A4,$U$4:$AE$44,2,FALSE),"")</f>
        <v>1</v>
      </c>
      <c r="C4" t="str">
        <f>IF(A4&lt;='Event Inputs'!$B$48,VLOOKUP($A4,$U$4:$AE$44,11,FALSE),"")</f>
        <v>Gyllngvase SLSC</v>
      </c>
      <c r="D4" s="37">
        <f>IF(A4&lt;='Event Inputs'!$B$48,VLOOKUP($A4,$U$4:$AE$44,3,FALSE),"")</f>
        <v>277</v>
      </c>
      <c r="E4" s="37">
        <f ca="1">IF(A4&lt;='Event Inputs'!$B$48,VLOOKUP($A4,$R$4:$AE$44,2,FALSE),"")</f>
        <v>1</v>
      </c>
      <c r="F4" t="str">
        <f ca="1">IF(A4&lt;='Event Inputs'!$B$48,VLOOKUP($A4,$R$4:$AE$44,14,FALSE),"")</f>
        <v>Portreath SLSC</v>
      </c>
      <c r="G4" s="37">
        <f ca="1">IF(A4&lt;='Event Inputs'!$B$48,VLOOKUP($A4,$R$4:$AE$44,3,FALSE),"")</f>
        <v>355</v>
      </c>
      <c r="H4">
        <f ca="1">IF(A4&lt;='Event Inputs'!$B$48,VLOOKUP($A4,$O$4:$AE$44,2,FALSE),"")</f>
        <v>1</v>
      </c>
      <c r="I4" t="str">
        <f ca="1">IF(A4&lt;='Event Inputs'!$B$48,VLOOKUP($A4,$O$4:$AE$44,17,FALSE),"")</f>
        <v>Portreath SLSC</v>
      </c>
      <c r="J4" s="37">
        <f ca="1">IF(A4&lt;='Event Inputs'!$B$48,VLOOKUP($A4,$O$4:$W$44,3,FALSE),"")</f>
        <v>589.5</v>
      </c>
      <c r="M4" s="18" t="str">
        <f>'Event Inputs'!$A4</f>
        <v>PT</v>
      </c>
      <c r="N4" s="18" t="str">
        <f>'Event Inputs'!$B4</f>
        <v>Portreath SLSC</v>
      </c>
      <c r="O4" s="15">
        <f ca="1">COUNTIF(Overall,"&lt;"&amp;AF4)+SUM(IF(AF4=$AF$4:AF4,1,0))</f>
        <v>1</v>
      </c>
      <c r="P4" s="15">
        <f t="shared" ref="P4:P44" ca="1" si="0">RANK(Q4,Q$4:Q$44)</f>
        <v>1</v>
      </c>
      <c r="Q4" s="15">
        <f t="shared" ref="Q4:Q44" ca="1" si="1">T4+W4</f>
        <v>589.5</v>
      </c>
      <c r="R4" s="49">
        <f ca="1">COUNTIF(Female,"&lt;"&amp;AG4)+SUM(IF(AG4=AG$4:$AG4,1,0))</f>
        <v>1</v>
      </c>
      <c r="S4" s="49">
        <f t="shared" ref="S4:S44" ca="1" si="2">RANK(T4,T$4:T$44)</f>
        <v>1</v>
      </c>
      <c r="T4" s="49">
        <f ca="1">SUM(First:Last!Q4)</f>
        <v>355</v>
      </c>
      <c r="U4" s="23">
        <f>COUNTIF(Male,"&lt;"&amp;AH4)+SUM(IF(AH4=AH$4:$AH4,1,0))</f>
        <v>2</v>
      </c>
      <c r="V4" s="23">
        <f t="shared" ref="V4:V44" si="3">RANK(W4,W$4:W$44)</f>
        <v>2</v>
      </c>
      <c r="W4" s="23">
        <f>SUM(First:Last!R4)</f>
        <v>234.5</v>
      </c>
      <c r="X4" s="43" t="e">
        <f>SUM(First:Last!S4)</f>
        <v>#VALUE!</v>
      </c>
      <c r="Y4" s="43" t="e">
        <f>SUM(First:Last!T4)</f>
        <v>#VALUE!</v>
      </c>
      <c r="Z4" s="43" t="e">
        <f>SUM(First:Last!U4)</f>
        <v>#VALUE!</v>
      </c>
      <c r="AA4" s="43">
        <f>SUM(First:Last!V4)</f>
        <v>24</v>
      </c>
      <c r="AB4" s="43">
        <f>SUM(First:Last!W4)</f>
        <v>8</v>
      </c>
      <c r="AC4" s="43">
        <f>SUM(First:Last!X4)</f>
        <v>8</v>
      </c>
      <c r="AD4" s="18" t="str">
        <f>'Event Inputs'!$A4</f>
        <v>PT</v>
      </c>
      <c r="AE4" s="18" t="str">
        <f>'Event Inputs'!$B4</f>
        <v>Portreath SLSC</v>
      </c>
      <c r="AF4" s="61" t="str">
        <f ca="1">IF(N4&lt;&gt;0,IF(P4&lt;10,"0"&amp;P4&amp;N4,P4&amp;N4),P4&amp;"zzzzzzz")</f>
        <v>01Portreath SLSC</v>
      </c>
      <c r="AG4" t="str">
        <f ca="1">IF(N4&lt;&gt;0,IF(S4&lt;10,"0"&amp;S4&amp;N4,S4&amp;N4),S4&amp;"zzzzzzz")</f>
        <v>01Portreath SLSC</v>
      </c>
      <c r="AH4" t="str">
        <f>IF(N4&lt;&gt;0,IF(V4&lt;10,"0"&amp;V4&amp;N4,V4&amp;N4),V4&amp;"zzzzzzz")</f>
        <v>02Portreath SLSC</v>
      </c>
    </row>
    <row r="5" spans="1:34">
      <c r="A5" s="37">
        <v>2</v>
      </c>
      <c r="B5" s="37">
        <f>IF(A5&lt;='Event Inputs'!$B$48,VLOOKUP($A5,$U$4:$AE$44,2,FALSE),"")</f>
        <v>2</v>
      </c>
      <c r="C5" t="str">
        <f>IF(A5&lt;='Event Inputs'!$B$48,VLOOKUP($A5,$U$4:$AE$44,11,FALSE),"")</f>
        <v>Portreath SLSC</v>
      </c>
      <c r="D5" s="37">
        <f>IF(A5&lt;='Event Inputs'!$B$48,VLOOKUP($A5,$U$4:$AE$44,3,FALSE),"")</f>
        <v>234.5</v>
      </c>
      <c r="E5" s="37">
        <f ca="1">IF(A5&lt;='Event Inputs'!$B$48,VLOOKUP($A5,$R$4:$AE$44,2,FALSE),"")</f>
        <v>2</v>
      </c>
      <c r="F5" t="str">
        <f ca="1">IF(A5&lt;='Event Inputs'!$B$48,VLOOKUP($A5,$R$4:$AE$44,14,FALSE),"")</f>
        <v>Gyllngvase SLSC</v>
      </c>
      <c r="G5" s="37">
        <f ca="1">IF(A5&lt;='Event Inputs'!$B$48,VLOOKUP($A5,$R$4:$AE$44,3,FALSE),"")</f>
        <v>178</v>
      </c>
      <c r="H5">
        <f ca="1">IF(A5&lt;='Event Inputs'!$B$48,VLOOKUP($A5,$O$4:$AE$44,2,FALSE),"")</f>
        <v>2</v>
      </c>
      <c r="I5" t="str">
        <f ca="1">IF(A5&lt;='Event Inputs'!$B$48,VLOOKUP($A5,$O$4:$AE$44,17,FALSE),"")</f>
        <v>Gyllngvase SLSC</v>
      </c>
      <c r="J5" s="37">
        <f ca="1">IF(A5&lt;='Event Inputs'!$B$48,VLOOKUP($A5,$O$4:$W$44,3,FALSE),"")</f>
        <v>455</v>
      </c>
      <c r="M5" s="18" t="str">
        <f>'Event Inputs'!$A5</f>
        <v>BU</v>
      </c>
      <c r="N5" s="18" t="str">
        <f>'Event Inputs'!$B5</f>
        <v>Bude SLSC</v>
      </c>
      <c r="O5" s="15">
        <f ca="1">COUNTIF(Overall,"&lt;"&amp;AF5)+SUM(IF(AF5=$AF$4:AF5,1,0))</f>
        <v>6</v>
      </c>
      <c r="P5" s="15">
        <f t="shared" ca="1" si="0"/>
        <v>6</v>
      </c>
      <c r="Q5" s="15">
        <f t="shared" ca="1" si="1"/>
        <v>72</v>
      </c>
      <c r="R5" s="49">
        <f ca="1">COUNTIF(Female,"&lt;"&amp;AG5)+SUM(IF(AG5=AG$4:$AG5,1,0))</f>
        <v>6</v>
      </c>
      <c r="S5" s="49">
        <f t="shared" ca="1" si="2"/>
        <v>6</v>
      </c>
      <c r="T5" s="49">
        <f ca="1">SUM(First:Last!Q5)</f>
        <v>42</v>
      </c>
      <c r="U5" s="23">
        <f>COUNTIF(Male,"&lt;"&amp;AH5)+SUM(IF(AH5=AH$4:$AH5,1,0))</f>
        <v>8</v>
      </c>
      <c r="V5" s="23">
        <f t="shared" si="3"/>
        <v>8</v>
      </c>
      <c r="W5" s="23">
        <f>SUM(First:Last!R5)</f>
        <v>30</v>
      </c>
      <c r="X5" s="43" t="e">
        <f>SUM(First:Last!S5)</f>
        <v>#VALUE!</v>
      </c>
      <c r="Y5" s="43" t="e">
        <f>SUM(First:Last!T5)</f>
        <v>#VALUE!</v>
      </c>
      <c r="Z5" s="43" t="e">
        <f>SUM(First:Last!U5)</f>
        <v>#VALUE!</v>
      </c>
      <c r="AA5" s="43">
        <f>SUM(First:Last!V5)</f>
        <v>0</v>
      </c>
      <c r="AB5" s="43">
        <f>SUM(First:Last!W5)</f>
        <v>0</v>
      </c>
      <c r="AC5" s="43">
        <f>SUM(First:Last!X5)</f>
        <v>4</v>
      </c>
      <c r="AD5" s="18" t="str">
        <f>'Event Inputs'!$A5</f>
        <v>BU</v>
      </c>
      <c r="AE5" s="18" t="str">
        <f>'Event Inputs'!$B5</f>
        <v>Bude SLSC</v>
      </c>
      <c r="AF5" s="61" t="str">
        <f t="shared" ref="AF5:AF44" ca="1" si="4">IF(N5&lt;&gt;0,IF(P5&lt;10,"0"&amp;P5&amp;N5,P5&amp;N5),P5&amp;"zzzzzzz")</f>
        <v>06Bude SLSC</v>
      </c>
      <c r="AG5" t="str">
        <f t="shared" ref="AG5:AG44" ca="1" si="5">IF(N5&lt;&gt;0,IF(S5&lt;10,"0"&amp;S5&amp;N5,S5&amp;N5),S5&amp;"zzzzzzz")</f>
        <v>06Bude SLSC</v>
      </c>
      <c r="AH5" t="str">
        <f t="shared" ref="AH5:AH44" si="6">IF(N5&lt;&gt;0,IF(V5&lt;10,"0"&amp;V5&amp;N5,V5&amp;N5),V5&amp;"zzzzzzz")</f>
        <v>08Bude SLSC</v>
      </c>
    </row>
    <row r="6" spans="1:34">
      <c r="A6" s="37">
        <v>3</v>
      </c>
      <c r="B6" s="37">
        <f>IF(A6&lt;='Event Inputs'!$B$48,VLOOKUP($A6,$U$4:$AE$44,2,FALSE),"")</f>
        <v>3</v>
      </c>
      <c r="C6" t="str">
        <f>IF(A6&lt;='Event Inputs'!$B$48,VLOOKUP($A6,$U$4:$AE$44,11,FALSE),"")</f>
        <v>St Ives SLSC</v>
      </c>
      <c r="D6" s="37">
        <f>IF(A6&lt;='Event Inputs'!$B$48,VLOOKUP($A6,$U$4:$AE$44,3,FALSE),"")</f>
        <v>112</v>
      </c>
      <c r="E6" s="37">
        <f ca="1">IF(A6&lt;='Event Inputs'!$B$48,VLOOKUP($A6,$R$4:$AE$44,2,FALSE),"")</f>
        <v>3</v>
      </c>
      <c r="F6" t="str">
        <f ca="1">IF(A6&lt;='Event Inputs'!$B$48,VLOOKUP($A6,$R$4:$AE$44,14,FALSE),"")</f>
        <v>St Ives SLSC</v>
      </c>
      <c r="G6" s="37">
        <f ca="1">IF(A6&lt;='Event Inputs'!$B$48,VLOOKUP($A6,$R$4:$AE$44,3,FALSE),"")</f>
        <v>124.5</v>
      </c>
      <c r="H6">
        <f ca="1">IF(A6&lt;='Event Inputs'!$B$48,VLOOKUP($A6,$O$4:$AE$44,2,FALSE),"")</f>
        <v>3</v>
      </c>
      <c r="I6" t="str">
        <f ca="1">IF(A6&lt;='Event Inputs'!$B$48,VLOOKUP($A6,$O$4:$AE$44,17,FALSE),"")</f>
        <v>St Ives SLSC</v>
      </c>
      <c r="J6" s="37">
        <f ca="1">IF(A6&lt;='Event Inputs'!$B$48,VLOOKUP($A6,$O$4:$W$44,3,FALSE),"")</f>
        <v>236.5</v>
      </c>
      <c r="M6" s="18" t="str">
        <f>'Event Inputs'!$A6</f>
        <v>GY</v>
      </c>
      <c r="N6" s="18" t="str">
        <f>'Event Inputs'!$B6</f>
        <v>Gyllngvase SLSC</v>
      </c>
      <c r="O6" s="15">
        <f ca="1">COUNTIF(Overall,"&lt;"&amp;AF6)+SUM(IF(AF6=$AF$4:AF6,1,0))</f>
        <v>2</v>
      </c>
      <c r="P6" s="15">
        <f t="shared" ca="1" si="0"/>
        <v>2</v>
      </c>
      <c r="Q6" s="15">
        <f t="shared" ca="1" si="1"/>
        <v>455</v>
      </c>
      <c r="R6" s="49">
        <f ca="1">COUNTIF(Female,"&lt;"&amp;AG6)+SUM(IF(AG6=AG$4:$AG6,1,0))</f>
        <v>2</v>
      </c>
      <c r="S6" s="49">
        <f t="shared" ca="1" si="2"/>
        <v>2</v>
      </c>
      <c r="T6" s="49">
        <f ca="1">SUM(First:Last!Q6)</f>
        <v>178</v>
      </c>
      <c r="U6" s="23">
        <f>COUNTIF(Male,"&lt;"&amp;AH6)+SUM(IF(AH6=AH$4:$AH6,1,0))</f>
        <v>1</v>
      </c>
      <c r="V6" s="23">
        <f t="shared" si="3"/>
        <v>1</v>
      </c>
      <c r="W6" s="23">
        <f>SUM(First:Last!R6)</f>
        <v>277</v>
      </c>
      <c r="X6" s="43" t="e">
        <f>SUM(First:Last!S6)</f>
        <v>#VALUE!</v>
      </c>
      <c r="Y6" s="43" t="e">
        <f>SUM(First:Last!T6)</f>
        <v>#VALUE!</v>
      </c>
      <c r="Z6" s="43" t="e">
        <f>SUM(First:Last!U6)</f>
        <v>#VALUE!</v>
      </c>
      <c r="AA6" s="43">
        <f>SUM(First:Last!V6)</f>
        <v>18</v>
      </c>
      <c r="AB6" s="43">
        <f>SUM(First:Last!W6)</f>
        <v>14</v>
      </c>
      <c r="AC6" s="43">
        <f>SUM(First:Last!X6)</f>
        <v>13</v>
      </c>
      <c r="AD6" s="18" t="str">
        <f>'Event Inputs'!$A6</f>
        <v>GY</v>
      </c>
      <c r="AE6" s="18" t="str">
        <f>'Event Inputs'!$B6</f>
        <v>Gyllngvase SLSC</v>
      </c>
      <c r="AF6" s="61" t="str">
        <f t="shared" ca="1" si="4"/>
        <v>02Gyllngvase SLSC</v>
      </c>
      <c r="AG6" t="str">
        <f t="shared" ca="1" si="5"/>
        <v>02Gyllngvase SLSC</v>
      </c>
      <c r="AH6" t="str">
        <f t="shared" si="6"/>
        <v>01Gyllngvase SLSC</v>
      </c>
    </row>
    <row r="7" spans="1:34">
      <c r="A7" s="37">
        <v>4</v>
      </c>
      <c r="B7" s="37">
        <f>IF(A7&lt;='Event Inputs'!$B$48,VLOOKUP($A7,$U$4:$AE$44,2,FALSE),"")</f>
        <v>4</v>
      </c>
      <c r="C7" t="str">
        <f>IF(A7&lt;='Event Inputs'!$B$48,VLOOKUP($A7,$U$4:$AE$44,11,FALSE),"")</f>
        <v>Polzeath SLSC</v>
      </c>
      <c r="D7" s="37">
        <f>IF(A7&lt;='Event Inputs'!$B$48,VLOOKUP($A7,$U$4:$AE$44,3,FALSE),"")</f>
        <v>76</v>
      </c>
      <c r="E7" s="37">
        <f ca="1">IF(A7&lt;='Event Inputs'!$B$48,VLOOKUP($A7,$R$4:$AE$44,2,FALSE),"")</f>
        <v>4</v>
      </c>
      <c r="F7" t="str">
        <f ca="1">IF(A7&lt;='Event Inputs'!$B$48,VLOOKUP($A7,$R$4:$AE$44,14,FALSE),"")</f>
        <v>Polzeath SLSC</v>
      </c>
      <c r="G7" s="37">
        <f ca="1">IF(A7&lt;='Event Inputs'!$B$48,VLOOKUP($A7,$R$4:$AE$44,3,FALSE),"")</f>
        <v>115.5</v>
      </c>
      <c r="H7">
        <f ca="1">IF(A7&lt;='Event Inputs'!$B$48,VLOOKUP($A7,$O$4:$AE$44,2,FALSE),"")</f>
        <v>4</v>
      </c>
      <c r="I7" t="str">
        <f ca="1">IF(A7&lt;='Event Inputs'!$B$48,VLOOKUP($A7,$O$4:$AE$44,17,FALSE),"")</f>
        <v>Polzeath SLSC</v>
      </c>
      <c r="J7" s="37">
        <f ca="1">IF(A7&lt;='Event Inputs'!$B$48,VLOOKUP($A7,$O$4:$W$44,3,FALSE),"")</f>
        <v>191.5</v>
      </c>
      <c r="M7" s="18" t="str">
        <f>'Event Inputs'!$A7</f>
        <v>HB</v>
      </c>
      <c r="N7" s="18" t="str">
        <f>'Event Inputs'!$B7</f>
        <v>Holywell Bay SLSC</v>
      </c>
      <c r="O7" s="15">
        <f ca="1">COUNTIF(Overall,"&lt;"&amp;AF7)+SUM(IF(AF7=$AF$4:AF7,1,0))</f>
        <v>8</v>
      </c>
      <c r="P7" s="15">
        <f t="shared" ca="1" si="0"/>
        <v>8</v>
      </c>
      <c r="Q7" s="15">
        <f t="shared" ca="1" si="1"/>
        <v>59</v>
      </c>
      <c r="R7" s="49">
        <f ca="1">COUNTIF(Female,"&lt;"&amp;AG7)+SUM(IF(AG7=AG$4:$AG7,1,0))</f>
        <v>8</v>
      </c>
      <c r="S7" s="49">
        <f t="shared" ca="1" si="2"/>
        <v>8</v>
      </c>
      <c r="T7" s="49">
        <f ca="1">SUM(First:Last!Q7)</f>
        <v>15</v>
      </c>
      <c r="U7" s="23">
        <f>COUNTIF(Male,"&lt;"&amp;AH7)+SUM(IF(AH7=AH$4:$AH7,1,0))</f>
        <v>6</v>
      </c>
      <c r="V7" s="23">
        <f t="shared" si="3"/>
        <v>6</v>
      </c>
      <c r="W7" s="23">
        <f>SUM(First:Last!R7)</f>
        <v>44</v>
      </c>
      <c r="X7" s="43" t="e">
        <f>SUM(First:Last!S7)</f>
        <v>#VALUE!</v>
      </c>
      <c r="Y7" s="43" t="e">
        <f>SUM(First:Last!T7)</f>
        <v>#VALUE!</v>
      </c>
      <c r="Z7" s="43" t="e">
        <f>SUM(First:Last!U7)</f>
        <v>#VALUE!</v>
      </c>
      <c r="AA7" s="43">
        <f>SUM(First:Last!V7)</f>
        <v>0</v>
      </c>
      <c r="AB7" s="43">
        <f>SUM(First:Last!W7)</f>
        <v>4</v>
      </c>
      <c r="AC7" s="43">
        <f>SUM(First:Last!X7)</f>
        <v>0</v>
      </c>
      <c r="AD7" s="18" t="str">
        <f>'Event Inputs'!$A7</f>
        <v>HB</v>
      </c>
      <c r="AE7" s="18" t="str">
        <f>'Event Inputs'!$B7</f>
        <v>Holywell Bay SLSC</v>
      </c>
      <c r="AF7" s="61" t="str">
        <f t="shared" ca="1" si="4"/>
        <v>08Holywell Bay SLSC</v>
      </c>
      <c r="AG7" t="str">
        <f t="shared" ca="1" si="5"/>
        <v>08Holywell Bay SLSC</v>
      </c>
      <c r="AH7" t="str">
        <f t="shared" si="6"/>
        <v>06Holywell Bay SLSC</v>
      </c>
    </row>
    <row r="8" spans="1:34">
      <c r="A8" s="37">
        <v>5</v>
      </c>
      <c r="B8" s="37">
        <f>IF(A8&lt;='Event Inputs'!$B$48,VLOOKUP($A8,$U$4:$AE$44,2,FALSE),"")</f>
        <v>5</v>
      </c>
      <c r="C8" t="str">
        <f>IF(A8&lt;='Event Inputs'!$B$48,VLOOKUP($A8,$U$4:$AE$44,11,FALSE),"")</f>
        <v>Hayle SLSC</v>
      </c>
      <c r="D8" s="37">
        <f>IF(A8&lt;='Event Inputs'!$B$48,VLOOKUP($A8,$U$4:$AE$44,3,FALSE),"")</f>
        <v>52</v>
      </c>
      <c r="E8" s="37">
        <f ca="1">IF(A8&lt;='Event Inputs'!$B$48,VLOOKUP($A8,$R$4:$AE$44,2,FALSE),"")</f>
        <v>5</v>
      </c>
      <c r="F8" t="str">
        <f ca="1">IF(A8&lt;='Event Inputs'!$B$48,VLOOKUP($A8,$R$4:$AE$44,14,FALSE),"")</f>
        <v>Newquay SLSC</v>
      </c>
      <c r="G8" s="37">
        <f ca="1">IF(A8&lt;='Event Inputs'!$B$48,VLOOKUP($A8,$R$4:$AE$44,3,FALSE),"")</f>
        <v>43</v>
      </c>
      <c r="H8">
        <f ca="1">IF(A8&lt;='Event Inputs'!$B$48,VLOOKUP($A8,$O$4:$AE$44,2,FALSE),"")</f>
        <v>5</v>
      </c>
      <c r="I8" t="str">
        <f ca="1">IF(A8&lt;='Event Inputs'!$B$48,VLOOKUP($A8,$O$4:$AE$44,17,FALSE),"")</f>
        <v>Newquay SLSC</v>
      </c>
      <c r="J8" s="37">
        <f ca="1">IF(A8&lt;='Event Inputs'!$B$48,VLOOKUP($A8,$O$4:$W$44,3,FALSE),"")</f>
        <v>78.5</v>
      </c>
      <c r="M8" s="18" t="str">
        <f>'Event Inputs'!$A8</f>
        <v>PZ</v>
      </c>
      <c r="N8" s="18" t="str">
        <f>'Event Inputs'!$B8</f>
        <v>Polzeath SLSC</v>
      </c>
      <c r="O8" s="15">
        <f ca="1">COUNTIF(Overall,"&lt;"&amp;AF8)+SUM(IF(AF8=$AF$4:AF8,1,0))</f>
        <v>4</v>
      </c>
      <c r="P8" s="15">
        <f t="shared" ca="1" si="0"/>
        <v>4</v>
      </c>
      <c r="Q8" s="15">
        <f t="shared" ca="1" si="1"/>
        <v>191.5</v>
      </c>
      <c r="R8" s="49">
        <f ca="1">COUNTIF(Female,"&lt;"&amp;AG8)+SUM(IF(AG8=AG$4:$AG8,1,0))</f>
        <v>4</v>
      </c>
      <c r="S8" s="49">
        <f t="shared" ca="1" si="2"/>
        <v>4</v>
      </c>
      <c r="T8" s="49">
        <f ca="1">SUM(First:Last!Q8)</f>
        <v>115.5</v>
      </c>
      <c r="U8" s="23">
        <f>COUNTIF(Male,"&lt;"&amp;AH8)+SUM(IF(AH8=AH$4:$AH8,1,0))</f>
        <v>4</v>
      </c>
      <c r="V8" s="23">
        <f t="shared" si="3"/>
        <v>4</v>
      </c>
      <c r="W8" s="23">
        <f>SUM(First:Last!R8)</f>
        <v>76</v>
      </c>
      <c r="X8" s="43" t="e">
        <f>SUM(First:Last!S8)</f>
        <v>#VALUE!</v>
      </c>
      <c r="Y8" s="43" t="e">
        <f>SUM(First:Last!T8)</f>
        <v>#VALUE!</v>
      </c>
      <c r="Z8" s="43" t="e">
        <f>SUM(First:Last!U8)</f>
        <v>#VALUE!</v>
      </c>
      <c r="AA8" s="43">
        <f>SUM(First:Last!V8)</f>
        <v>1</v>
      </c>
      <c r="AB8" s="43">
        <f>SUM(First:Last!W8)</f>
        <v>5</v>
      </c>
      <c r="AC8" s="43">
        <f>SUM(First:Last!X8)</f>
        <v>9</v>
      </c>
      <c r="AD8" s="18" t="str">
        <f>'Event Inputs'!$A8</f>
        <v>PZ</v>
      </c>
      <c r="AE8" s="18" t="str">
        <f>'Event Inputs'!$B8</f>
        <v>Polzeath SLSC</v>
      </c>
      <c r="AF8" s="61" t="str">
        <f t="shared" ca="1" si="4"/>
        <v>04Polzeath SLSC</v>
      </c>
      <c r="AG8" t="str">
        <f t="shared" ca="1" si="5"/>
        <v>04Polzeath SLSC</v>
      </c>
      <c r="AH8" t="str">
        <f t="shared" si="6"/>
        <v>04Polzeath SLSC</v>
      </c>
    </row>
    <row r="9" spans="1:34">
      <c r="A9" s="37">
        <v>6</v>
      </c>
      <c r="B9" s="37">
        <f>IF(A9&lt;='Event Inputs'!$B$48,VLOOKUP($A9,$U$4:$AE$44,2,FALSE),"")</f>
        <v>6</v>
      </c>
      <c r="C9" t="str">
        <f>IF(A9&lt;='Event Inputs'!$B$48,VLOOKUP($A9,$U$4:$AE$44,11,FALSE),"")</f>
        <v>Holywell Bay SLSC</v>
      </c>
      <c r="D9" s="37">
        <f>IF(A9&lt;='Event Inputs'!$B$48,VLOOKUP($A9,$U$4:$AE$44,3,FALSE),"")</f>
        <v>44</v>
      </c>
      <c r="E9" s="37">
        <f ca="1">IF(A9&lt;='Event Inputs'!$B$48,VLOOKUP($A9,$R$4:$AE$44,2,FALSE),"")</f>
        <v>6</v>
      </c>
      <c r="F9" t="str">
        <f ca="1">IF(A9&lt;='Event Inputs'!$B$48,VLOOKUP($A9,$R$4:$AE$44,14,FALSE),"")</f>
        <v>Bude SLSC</v>
      </c>
      <c r="G9" s="37">
        <f ca="1">IF(A9&lt;='Event Inputs'!$B$48,VLOOKUP($A9,$R$4:$AE$44,3,FALSE),"")</f>
        <v>42</v>
      </c>
      <c r="H9">
        <f ca="1">IF(A9&lt;='Event Inputs'!$B$48,VLOOKUP($A9,$O$4:$AE$44,2,FALSE),"")</f>
        <v>6</v>
      </c>
      <c r="I9" t="str">
        <f ca="1">IF(A9&lt;='Event Inputs'!$B$48,VLOOKUP($A9,$O$4:$AE$44,17,FALSE),"")</f>
        <v>Bude SLSC</v>
      </c>
      <c r="J9" s="37">
        <f ca="1">IF(A9&lt;='Event Inputs'!$B$48,VLOOKUP($A9,$O$4:$W$44,3,FALSE),"")</f>
        <v>72</v>
      </c>
      <c r="M9" s="18" t="str">
        <f>'Event Inputs'!$A9</f>
        <v>SI</v>
      </c>
      <c r="N9" s="18" t="str">
        <f>'Event Inputs'!$B9</f>
        <v>St Ives SLSC</v>
      </c>
      <c r="O9" s="15">
        <f ca="1">COUNTIF(Overall,"&lt;"&amp;AF9)+SUM(IF(AF9=$AF$4:AF9,1,0))</f>
        <v>3</v>
      </c>
      <c r="P9" s="15">
        <f t="shared" ca="1" si="0"/>
        <v>3</v>
      </c>
      <c r="Q9" s="15">
        <f t="shared" ca="1" si="1"/>
        <v>236.5</v>
      </c>
      <c r="R9" s="49">
        <f ca="1">COUNTIF(Female,"&lt;"&amp;AG9)+SUM(IF(AG9=AG$4:$AG9,1,0))</f>
        <v>3</v>
      </c>
      <c r="S9" s="49">
        <f t="shared" ca="1" si="2"/>
        <v>3</v>
      </c>
      <c r="T9" s="49">
        <f ca="1">SUM(First:Last!Q9)</f>
        <v>124.5</v>
      </c>
      <c r="U9" s="23">
        <f>COUNTIF(Male,"&lt;"&amp;AH9)+SUM(IF(AH9=AH$4:$AH9,1,0))</f>
        <v>3</v>
      </c>
      <c r="V9" s="23">
        <f t="shared" si="3"/>
        <v>3</v>
      </c>
      <c r="W9" s="23">
        <f>SUM(First:Last!R9)</f>
        <v>112</v>
      </c>
      <c r="X9" s="43" t="e">
        <f>SUM(First:Last!S9)</f>
        <v>#VALUE!</v>
      </c>
      <c r="Y9" s="43" t="e">
        <f>SUM(First:Last!T9)</f>
        <v>#VALUE!</v>
      </c>
      <c r="Z9" s="43" t="e">
        <f>SUM(First:Last!U9)</f>
        <v>#VALUE!</v>
      </c>
      <c r="AA9" s="43">
        <f>SUM(First:Last!V9)</f>
        <v>1</v>
      </c>
      <c r="AB9" s="43">
        <f>SUM(First:Last!W9)</f>
        <v>14</v>
      </c>
      <c r="AC9" s="43">
        <f>SUM(First:Last!X9)</f>
        <v>2</v>
      </c>
      <c r="AD9" s="18" t="str">
        <f>'Event Inputs'!$A9</f>
        <v>SI</v>
      </c>
      <c r="AE9" s="18" t="str">
        <f>'Event Inputs'!$B9</f>
        <v>St Ives SLSC</v>
      </c>
      <c r="AF9" s="61" t="str">
        <f t="shared" ca="1" si="4"/>
        <v>03St Ives SLSC</v>
      </c>
      <c r="AG9" t="str">
        <f t="shared" ca="1" si="5"/>
        <v>03St Ives SLSC</v>
      </c>
      <c r="AH9" t="str">
        <f t="shared" si="6"/>
        <v>03St Ives SLSC</v>
      </c>
    </row>
    <row r="10" spans="1:34">
      <c r="A10" s="37">
        <v>7</v>
      </c>
      <c r="B10" s="37">
        <f>IF(A10&lt;='Event Inputs'!$B$48,VLOOKUP($A10,$U$4:$AE$44,2,FALSE),"")</f>
        <v>7</v>
      </c>
      <c r="C10" t="str">
        <f>IF(A10&lt;='Event Inputs'!$B$48,VLOOKUP($A10,$U$4:$AE$44,11,FALSE),"")</f>
        <v>Newquay SLSC</v>
      </c>
      <c r="D10" s="37">
        <f>IF(A10&lt;='Event Inputs'!$B$48,VLOOKUP($A10,$U$4:$AE$44,3,FALSE),"")</f>
        <v>35.5</v>
      </c>
      <c r="E10" s="37">
        <f ca="1">IF(A10&lt;='Event Inputs'!$B$48,VLOOKUP($A10,$R$4:$AE$44,2,FALSE),"")</f>
        <v>7</v>
      </c>
      <c r="F10" t="str">
        <f ca="1">IF(A10&lt;='Event Inputs'!$B$48,VLOOKUP($A10,$R$4:$AE$44,14,FALSE),"")</f>
        <v>Hayle SLSC</v>
      </c>
      <c r="G10" s="37">
        <f ca="1">IF(A10&lt;='Event Inputs'!$B$48,VLOOKUP($A10,$R$4:$AE$44,3,FALSE),"")</f>
        <v>17</v>
      </c>
      <c r="H10">
        <f ca="1">IF(A10&lt;='Event Inputs'!$B$48,VLOOKUP($A10,$O$4:$AE$44,2,FALSE),"")</f>
        <v>7</v>
      </c>
      <c r="I10" t="str">
        <f ca="1">IF(A10&lt;='Event Inputs'!$B$48,VLOOKUP($A10,$O$4:$AE$44,17,FALSE),"")</f>
        <v>Hayle SLSC</v>
      </c>
      <c r="J10" s="37">
        <f ca="1">IF(A10&lt;='Event Inputs'!$B$48,VLOOKUP($A10,$O$4:$W$44,3,FALSE),"")</f>
        <v>69</v>
      </c>
      <c r="M10" s="18" t="str">
        <f>'Event Inputs'!$A10</f>
        <v>NQ</v>
      </c>
      <c r="N10" s="18" t="str">
        <f>'Event Inputs'!$B10</f>
        <v>Newquay SLSC</v>
      </c>
      <c r="O10" s="15">
        <f ca="1">COUNTIF(Overall,"&lt;"&amp;AF10)+SUM(IF(AF10=$AF$4:AF10,1,0))</f>
        <v>5</v>
      </c>
      <c r="P10" s="15">
        <f t="shared" ca="1" si="0"/>
        <v>5</v>
      </c>
      <c r="Q10" s="15">
        <f t="shared" ca="1" si="1"/>
        <v>78.5</v>
      </c>
      <c r="R10" s="49">
        <f ca="1">COUNTIF(Female,"&lt;"&amp;AG10)+SUM(IF(AG10=AG$4:$AG10,1,0))</f>
        <v>5</v>
      </c>
      <c r="S10" s="49">
        <f t="shared" ca="1" si="2"/>
        <v>5</v>
      </c>
      <c r="T10" s="49">
        <f ca="1">SUM(First:Last!Q10)</f>
        <v>43</v>
      </c>
      <c r="U10" s="23">
        <f>COUNTIF(Male,"&lt;"&amp;AH10)+SUM(IF(AH10=AH$4:$AH10,1,0))</f>
        <v>7</v>
      </c>
      <c r="V10" s="23">
        <f t="shared" si="3"/>
        <v>7</v>
      </c>
      <c r="W10" s="23">
        <f>SUM(First:Last!R10)</f>
        <v>35.5</v>
      </c>
      <c r="X10" s="43" t="e">
        <f>SUM(First:Last!S10)</f>
        <v>#VALUE!</v>
      </c>
      <c r="Y10" s="43" t="e">
        <f>SUM(First:Last!T10)</f>
        <v>#VALUE!</v>
      </c>
      <c r="Z10" s="43" t="e">
        <f>SUM(First:Last!U10)</f>
        <v>#VALUE!</v>
      </c>
      <c r="AA10" s="43">
        <f>SUM(First:Last!V10)</f>
        <v>2</v>
      </c>
      <c r="AB10" s="43">
        <f>SUM(First:Last!W10)</f>
        <v>1</v>
      </c>
      <c r="AC10" s="43">
        <f>SUM(First:Last!X10)</f>
        <v>0</v>
      </c>
      <c r="AD10" s="18" t="str">
        <f>'Event Inputs'!$A10</f>
        <v>NQ</v>
      </c>
      <c r="AE10" s="18" t="str">
        <f>'Event Inputs'!$B10</f>
        <v>Newquay SLSC</v>
      </c>
      <c r="AF10" s="61" t="str">
        <f t="shared" ca="1" si="4"/>
        <v>05Newquay SLSC</v>
      </c>
      <c r="AG10" t="str">
        <f t="shared" ca="1" si="5"/>
        <v>05Newquay SLSC</v>
      </c>
      <c r="AH10" t="str">
        <f t="shared" si="6"/>
        <v>07Newquay SLSC</v>
      </c>
    </row>
    <row r="11" spans="1:34">
      <c r="A11" s="37">
        <v>8</v>
      </c>
      <c r="B11" s="37">
        <f>IF(A11&lt;='Event Inputs'!$B$48,VLOOKUP($A11,$U$4:$AE$44,2,FALSE),"")</f>
        <v>8</v>
      </c>
      <c r="C11" t="str">
        <f>IF(A11&lt;='Event Inputs'!$B$48,VLOOKUP($A11,$U$4:$AE$44,11,FALSE),"")</f>
        <v>Bude SLSC</v>
      </c>
      <c r="D11" s="37">
        <f>IF(A11&lt;='Event Inputs'!$B$48,VLOOKUP($A11,$U$4:$AE$44,3,FALSE),"")</f>
        <v>30</v>
      </c>
      <c r="E11" s="37">
        <f ca="1">IF(A11&lt;='Event Inputs'!$B$48,VLOOKUP($A11,$R$4:$AE$44,2,FALSE),"")</f>
        <v>8</v>
      </c>
      <c r="F11" t="str">
        <f ca="1">IF(A11&lt;='Event Inputs'!$B$48,VLOOKUP($A11,$R$4:$AE$44,14,FALSE),"")</f>
        <v>Holywell Bay SLSC</v>
      </c>
      <c r="G11" s="37">
        <f ca="1">IF(A11&lt;='Event Inputs'!$B$48,VLOOKUP($A11,$R$4:$AE$44,3,FALSE),"")</f>
        <v>15</v>
      </c>
      <c r="H11">
        <f ca="1">IF(A11&lt;='Event Inputs'!$B$48,VLOOKUP($A11,$O$4:$AE$44,2,FALSE),"")</f>
        <v>8</v>
      </c>
      <c r="I11" t="str">
        <f ca="1">IF(A11&lt;='Event Inputs'!$B$48,VLOOKUP($A11,$O$4:$AE$44,17,FALSE),"")</f>
        <v>Holywell Bay SLSC</v>
      </c>
      <c r="J11" s="37">
        <f ca="1">IF(A11&lt;='Event Inputs'!$B$48,VLOOKUP($A11,$O$4:$W$44,3,FALSE),"")</f>
        <v>59</v>
      </c>
      <c r="M11" s="18" t="str">
        <f>'Event Inputs'!$A11</f>
        <v>HY</v>
      </c>
      <c r="N11" s="18" t="str">
        <f>'Event Inputs'!$B11</f>
        <v>Hayle SLSC</v>
      </c>
      <c r="O11" s="15">
        <f ca="1">COUNTIF(Overall,"&lt;"&amp;AF11)+SUM(IF(AF11=$AF$4:AF11,1,0))</f>
        <v>7</v>
      </c>
      <c r="P11" s="15">
        <f t="shared" ca="1" si="0"/>
        <v>7</v>
      </c>
      <c r="Q11" s="15">
        <f t="shared" ca="1" si="1"/>
        <v>69</v>
      </c>
      <c r="R11" s="49">
        <f ca="1">COUNTIF(Female,"&lt;"&amp;AG11)+SUM(IF(AG11=AG$4:$AG11,1,0))</f>
        <v>7</v>
      </c>
      <c r="S11" s="49">
        <f t="shared" ca="1" si="2"/>
        <v>7</v>
      </c>
      <c r="T11" s="49">
        <f ca="1">SUM(First:Last!Q11)</f>
        <v>17</v>
      </c>
      <c r="U11" s="23">
        <f>COUNTIF(Male,"&lt;"&amp;AH11)+SUM(IF(AH11=AH$4:$AH11,1,0))</f>
        <v>5</v>
      </c>
      <c r="V11" s="23">
        <f t="shared" si="3"/>
        <v>5</v>
      </c>
      <c r="W11" s="23">
        <f>SUM(First:Last!R11)</f>
        <v>52</v>
      </c>
      <c r="X11" s="43" t="e">
        <f>SUM(First:Last!S11)</f>
        <v>#VALUE!</v>
      </c>
      <c r="Y11" s="43" t="e">
        <f>SUM(First:Last!T11)</f>
        <v>#VALUE!</v>
      </c>
      <c r="Z11" s="43" t="e">
        <f>SUM(First:Last!U11)</f>
        <v>#VALUE!</v>
      </c>
      <c r="AA11" s="43">
        <f>SUM(First:Last!V11)</f>
        <v>2</v>
      </c>
      <c r="AB11" s="43">
        <f>SUM(First:Last!W11)</f>
        <v>2</v>
      </c>
      <c r="AC11" s="43">
        <f>SUM(First:Last!X11)</f>
        <v>2</v>
      </c>
      <c r="AD11" s="18" t="str">
        <f>'Event Inputs'!$A11</f>
        <v>HY</v>
      </c>
      <c r="AE11" s="18" t="str">
        <f>'Event Inputs'!$B11</f>
        <v>Hayle SLSC</v>
      </c>
      <c r="AF11" s="61" t="str">
        <f t="shared" ca="1" si="4"/>
        <v>07Hayle SLSC</v>
      </c>
      <c r="AG11" t="str">
        <f t="shared" ca="1" si="5"/>
        <v>07Hayle SLSC</v>
      </c>
      <c r="AH11" t="str">
        <f t="shared" si="6"/>
        <v>05Hayle SLSC</v>
      </c>
    </row>
    <row r="12" spans="1:34">
      <c r="A12" s="37">
        <v>9</v>
      </c>
      <c r="B12" s="37" t="str">
        <f>IF(A12&lt;='Event Inputs'!$B$48,VLOOKUP($A12,$U$4:$AE$44,2,FALSE),"")</f>
        <v/>
      </c>
      <c r="C12" t="str">
        <f>IF(A12&lt;='Event Inputs'!$B$48,VLOOKUP($A12,$U$4:$AE$44,11,FALSE),"")</f>
        <v/>
      </c>
      <c r="D12" s="37" t="str">
        <f>IF(A12&lt;='Event Inputs'!$B$48,VLOOKUP($A12,$U$4:$AE$44,3,FALSE),"")</f>
        <v/>
      </c>
      <c r="E12" s="37" t="str">
        <f>IF(A12&lt;='Event Inputs'!$B$48,VLOOKUP($A12,$R$4:$AE$44,2,FALSE),"")</f>
        <v/>
      </c>
      <c r="F12" t="str">
        <f>IF(A12&lt;='Event Inputs'!$B$48,VLOOKUP($A12,$R$4:$AE$44,14,FALSE),"")</f>
        <v/>
      </c>
      <c r="G12" s="37" t="str">
        <f>IF(A12&lt;='Event Inputs'!$B$48,VLOOKUP($A12,$R$4:$AE$44,3,FALSE),"")</f>
        <v/>
      </c>
      <c r="H12" t="str">
        <f>IF(A12&lt;='Event Inputs'!$B$48,VLOOKUP($A12,$O$4:$AE$44,2,FALSE),"")</f>
        <v/>
      </c>
      <c r="I12" t="str">
        <f>IF(A12&lt;='Event Inputs'!$B$48,VLOOKUP($A12,$O$4:$AE$44,17,FALSE),"")</f>
        <v/>
      </c>
      <c r="J12" s="37" t="str">
        <f>IF(A12&lt;='Event Inputs'!$B$48,VLOOKUP($A12,$O$4:$W$44,3,FALSE),"")</f>
        <v/>
      </c>
      <c r="M12" s="18">
        <f>'Event Inputs'!$A12</f>
        <v>0</v>
      </c>
      <c r="N12" s="18">
        <f>'Event Inputs'!$B12</f>
        <v>0</v>
      </c>
      <c r="O12" s="15">
        <f ca="1">COUNTIF(Overall,"&lt;"&amp;AF12)+SUM(IF(AF12=$AF$4:AF12,1,0))</f>
        <v>9</v>
      </c>
      <c r="P12" s="15">
        <f t="shared" ca="1" si="0"/>
        <v>9</v>
      </c>
      <c r="Q12" s="15">
        <f t="shared" ca="1" si="1"/>
        <v>0</v>
      </c>
      <c r="R12" s="49">
        <f ca="1">COUNTIF(Female,"&lt;"&amp;AG12)+SUM(IF(AG12=AG$4:$AG12,1,0))</f>
        <v>9</v>
      </c>
      <c r="S12" s="49">
        <f t="shared" ca="1" si="2"/>
        <v>9</v>
      </c>
      <c r="T12" s="49">
        <f ca="1">SUM(First:Last!Q12)</f>
        <v>0</v>
      </c>
      <c r="U12" s="23">
        <f>COUNTIF(Male,"&lt;"&amp;AH12)+SUM(IF(AH12=AH$4:$AH12,1,0))</f>
        <v>9</v>
      </c>
      <c r="V12" s="23">
        <f t="shared" si="3"/>
        <v>9</v>
      </c>
      <c r="W12" s="23">
        <f>SUM(First:Last!R12)</f>
        <v>0</v>
      </c>
      <c r="X12" s="43" t="e">
        <f>SUM(First:Last!S12)</f>
        <v>#VALUE!</v>
      </c>
      <c r="Y12" s="43" t="e">
        <f>SUM(First:Last!T12)</f>
        <v>#VALUE!</v>
      </c>
      <c r="Z12" s="43" t="e">
        <f>SUM(First:Last!U12)</f>
        <v>#VALUE!</v>
      </c>
      <c r="AA12" s="43">
        <f>SUM(First:Last!V12)</f>
        <v>0</v>
      </c>
      <c r="AB12" s="43">
        <f>SUM(First:Last!W12)</f>
        <v>0</v>
      </c>
      <c r="AC12" s="43">
        <f>SUM(First:Last!X12)</f>
        <v>0</v>
      </c>
      <c r="AD12" s="18">
        <f>'Event Inputs'!$A12</f>
        <v>0</v>
      </c>
      <c r="AE12" s="18">
        <f>'Event Inputs'!$B12</f>
        <v>0</v>
      </c>
      <c r="AF12" s="61" t="str">
        <f t="shared" ca="1" si="4"/>
        <v>9zzzzzzz</v>
      </c>
      <c r="AG12" t="str">
        <f t="shared" ca="1" si="5"/>
        <v>9zzzzzzz</v>
      </c>
      <c r="AH12" t="str">
        <f t="shared" si="6"/>
        <v>9zzzzzzz</v>
      </c>
    </row>
    <row r="13" spans="1:34">
      <c r="A13" s="37">
        <v>10</v>
      </c>
      <c r="B13" s="37" t="str">
        <f>IF(A13&lt;='Event Inputs'!$B$48,VLOOKUP($A13,$U$4:$AE$44,2,FALSE),"")</f>
        <v/>
      </c>
      <c r="C13" t="str">
        <f>IF(A13&lt;='Event Inputs'!$B$48,VLOOKUP($A13,$U$4:$AE$44,11,FALSE),"")</f>
        <v/>
      </c>
      <c r="D13" s="37" t="str">
        <f>IF(A13&lt;='Event Inputs'!$B$48,VLOOKUP($A13,$U$4:$AE$44,3,FALSE),"")</f>
        <v/>
      </c>
      <c r="E13" s="37" t="str">
        <f>IF(A13&lt;='Event Inputs'!$B$48,VLOOKUP($A13,$R$4:$AE$44,2,FALSE),"")</f>
        <v/>
      </c>
      <c r="F13" t="str">
        <f>IF(A13&lt;='Event Inputs'!$B$48,VLOOKUP($A13,$R$4:$AE$44,14,FALSE),"")</f>
        <v/>
      </c>
      <c r="G13" s="37" t="str">
        <f>IF(A13&lt;='Event Inputs'!$B$48,VLOOKUP($A13,$R$4:$AE$44,3,FALSE),"")</f>
        <v/>
      </c>
      <c r="H13" t="str">
        <f>IF(A13&lt;='Event Inputs'!$B$48,VLOOKUP($A13,$O$4:$AE$44,2,FALSE),"")</f>
        <v/>
      </c>
      <c r="I13" t="str">
        <f>IF(A13&lt;='Event Inputs'!$B$48,VLOOKUP($A13,$O$4:$AE$44,17,FALSE),"")</f>
        <v/>
      </c>
      <c r="J13" s="37" t="str">
        <f>IF(A13&lt;='Event Inputs'!$B$48,VLOOKUP($A13,$O$4:$W$44,3,FALSE),"")</f>
        <v/>
      </c>
      <c r="M13" s="18">
        <f>'Event Inputs'!$A13</f>
        <v>0</v>
      </c>
      <c r="N13" s="18">
        <f>'Event Inputs'!$B13</f>
        <v>0</v>
      </c>
      <c r="O13" s="15">
        <f ca="1">COUNTIF(Overall,"&lt;"&amp;AF13)+SUM(IF(AF13=$AF$4:AF13,1,0))</f>
        <v>9</v>
      </c>
      <c r="P13" s="15">
        <f t="shared" ca="1" si="0"/>
        <v>9</v>
      </c>
      <c r="Q13" s="15">
        <f t="shared" ca="1" si="1"/>
        <v>0</v>
      </c>
      <c r="R13" s="49">
        <f ca="1">COUNTIF(Female,"&lt;"&amp;AG13)+SUM(IF(AG13=AG$4:$AG13,1,0))</f>
        <v>9</v>
      </c>
      <c r="S13" s="49">
        <f t="shared" ca="1" si="2"/>
        <v>9</v>
      </c>
      <c r="T13" s="49">
        <f ca="1">SUM(First:Last!Q13)</f>
        <v>0</v>
      </c>
      <c r="U13" s="23">
        <f>COUNTIF(Male,"&lt;"&amp;AH13)+SUM(IF(AH13=AH$4:$AH13,1,0))</f>
        <v>9</v>
      </c>
      <c r="V13" s="23">
        <f t="shared" si="3"/>
        <v>9</v>
      </c>
      <c r="W13" s="23">
        <f>SUM(First:Last!R13)</f>
        <v>0</v>
      </c>
      <c r="X13" s="43" t="e">
        <f>SUM(First:Last!S13)</f>
        <v>#VALUE!</v>
      </c>
      <c r="Y13" s="43" t="e">
        <f>SUM(First:Last!T13)</f>
        <v>#VALUE!</v>
      </c>
      <c r="Z13" s="43" t="e">
        <f>SUM(First:Last!U13)</f>
        <v>#VALUE!</v>
      </c>
      <c r="AA13" s="43">
        <f>SUM(First:Last!V13)</f>
        <v>0</v>
      </c>
      <c r="AB13" s="43">
        <f>SUM(First:Last!W13)</f>
        <v>0</v>
      </c>
      <c r="AC13" s="43">
        <f>SUM(First:Last!X13)</f>
        <v>0</v>
      </c>
      <c r="AD13" s="18">
        <f>'Event Inputs'!$A13</f>
        <v>0</v>
      </c>
      <c r="AE13" s="18">
        <f>'Event Inputs'!$B13</f>
        <v>0</v>
      </c>
      <c r="AF13" s="61" t="str">
        <f t="shared" ca="1" si="4"/>
        <v>9zzzzzzz</v>
      </c>
      <c r="AG13" t="str">
        <f t="shared" ca="1" si="5"/>
        <v>9zzzzzzz</v>
      </c>
      <c r="AH13" t="str">
        <f t="shared" si="6"/>
        <v>9zzzzzzz</v>
      </c>
    </row>
    <row r="14" spans="1:34">
      <c r="A14" s="37">
        <v>11</v>
      </c>
      <c r="B14" s="37" t="str">
        <f>IF(A14&lt;='Event Inputs'!$B$48,VLOOKUP($A14,$U$4:$AE$44,2,FALSE),"")</f>
        <v/>
      </c>
      <c r="C14" t="str">
        <f>IF(A14&lt;='Event Inputs'!$B$48,VLOOKUP($A14,$U$4:$AE$44,11,FALSE),"")</f>
        <v/>
      </c>
      <c r="D14" s="37" t="str">
        <f>IF(A14&lt;='Event Inputs'!$B$48,VLOOKUP($A14,$U$4:$AE$44,3,FALSE),"")</f>
        <v/>
      </c>
      <c r="E14" s="37" t="str">
        <f>IF(A14&lt;='Event Inputs'!$B$48,VLOOKUP($A14,$R$4:$AE$44,2,FALSE),"")</f>
        <v/>
      </c>
      <c r="F14" t="str">
        <f>IF(A14&lt;='Event Inputs'!$B$48,VLOOKUP($A14,$R$4:$AE$44,14,FALSE),"")</f>
        <v/>
      </c>
      <c r="G14" s="37" t="str">
        <f>IF(A14&lt;='Event Inputs'!$B$48,VLOOKUP($A14,$R$4:$AE$44,3,FALSE),"")</f>
        <v/>
      </c>
      <c r="H14" t="str">
        <f>IF(A14&lt;='Event Inputs'!$B$48,VLOOKUP($A14,$O$4:$AE$44,2,FALSE),"")</f>
        <v/>
      </c>
      <c r="I14" t="str">
        <f>IF(A14&lt;='Event Inputs'!$B$48,VLOOKUP($A14,$O$4:$AE$44,17,FALSE),"")</f>
        <v/>
      </c>
      <c r="J14" s="37" t="str">
        <f>IF(A14&lt;='Event Inputs'!$B$48,VLOOKUP($A14,$O$4:$W$44,3,FALSE),"")</f>
        <v/>
      </c>
      <c r="M14" s="18">
        <f>'Event Inputs'!$A14</f>
        <v>0</v>
      </c>
      <c r="N14" s="18">
        <f>'Event Inputs'!$B14</f>
        <v>0</v>
      </c>
      <c r="O14" s="15">
        <f ca="1">COUNTIF(Overall,"&lt;"&amp;AF14)+SUM(IF(AF14=$AF$4:AF14,1,0))</f>
        <v>9</v>
      </c>
      <c r="P14" s="15">
        <f t="shared" ca="1" si="0"/>
        <v>9</v>
      </c>
      <c r="Q14" s="15">
        <f t="shared" ca="1" si="1"/>
        <v>0</v>
      </c>
      <c r="R14" s="49">
        <f ca="1">COUNTIF(Female,"&lt;"&amp;AG14)+SUM(IF(AG14=AG$4:$AG14,1,0))</f>
        <v>9</v>
      </c>
      <c r="S14" s="49">
        <f t="shared" ca="1" si="2"/>
        <v>9</v>
      </c>
      <c r="T14" s="49">
        <f ca="1">SUM(First:Last!Q14)</f>
        <v>0</v>
      </c>
      <c r="U14" s="23">
        <f>COUNTIF(Male,"&lt;"&amp;AH14)+SUM(IF(AH14=AH$4:$AH14,1,0))</f>
        <v>9</v>
      </c>
      <c r="V14" s="23">
        <f t="shared" si="3"/>
        <v>9</v>
      </c>
      <c r="W14" s="23">
        <f>SUM(First:Last!R14)</f>
        <v>0</v>
      </c>
      <c r="X14" s="43" t="e">
        <f>SUM(First:Last!S14)</f>
        <v>#VALUE!</v>
      </c>
      <c r="Y14" s="43" t="e">
        <f>SUM(First:Last!T14)</f>
        <v>#VALUE!</v>
      </c>
      <c r="Z14" s="43" t="e">
        <f>SUM(First:Last!U14)</f>
        <v>#VALUE!</v>
      </c>
      <c r="AA14" s="43">
        <f>SUM(First:Last!V14)</f>
        <v>0</v>
      </c>
      <c r="AB14" s="43">
        <f>SUM(First:Last!W14)</f>
        <v>0</v>
      </c>
      <c r="AC14" s="43">
        <f>SUM(First:Last!X14)</f>
        <v>0</v>
      </c>
      <c r="AD14" s="18">
        <f>'Event Inputs'!$A14</f>
        <v>0</v>
      </c>
      <c r="AE14" s="18">
        <f>'Event Inputs'!$B14</f>
        <v>0</v>
      </c>
      <c r="AF14" s="61" t="str">
        <f t="shared" ca="1" si="4"/>
        <v>9zzzzzzz</v>
      </c>
      <c r="AG14" t="str">
        <f t="shared" ca="1" si="5"/>
        <v>9zzzzzzz</v>
      </c>
      <c r="AH14" t="str">
        <f t="shared" si="6"/>
        <v>9zzzzzzz</v>
      </c>
    </row>
    <row r="15" spans="1:34" ht="16.5" customHeight="1">
      <c r="A15" s="37">
        <v>12</v>
      </c>
      <c r="B15" s="37" t="str">
        <f>IF(A15&lt;='Event Inputs'!$B$48,VLOOKUP($A15,$U$4:$AE$44,2,FALSE),"")</f>
        <v/>
      </c>
      <c r="C15" t="str">
        <f>IF(A15&lt;='Event Inputs'!$B$48,VLOOKUP($A15,$U$4:$AE$44,11,FALSE),"")</f>
        <v/>
      </c>
      <c r="D15" s="37" t="str">
        <f>IF(A15&lt;='Event Inputs'!$B$48,VLOOKUP($A15,$U$4:$AE$44,3,FALSE),"")</f>
        <v/>
      </c>
      <c r="E15" s="37" t="str">
        <f>IF(A15&lt;='Event Inputs'!$B$48,VLOOKUP($A15,$R$4:$AE$44,2,FALSE),"")</f>
        <v/>
      </c>
      <c r="F15" t="str">
        <f>IF(A15&lt;='Event Inputs'!$B$48,VLOOKUP($A15,$R$4:$AE$44,14,FALSE),"")</f>
        <v/>
      </c>
      <c r="G15" s="37" t="str">
        <f>IF(A15&lt;='Event Inputs'!$B$48,VLOOKUP($A15,$R$4:$AE$44,3,FALSE),"")</f>
        <v/>
      </c>
      <c r="H15" t="str">
        <f>IF(A15&lt;='Event Inputs'!$B$48,VLOOKUP($A15,$O$4:$AE$44,2,FALSE),"")</f>
        <v/>
      </c>
      <c r="I15" t="str">
        <f>IF(A15&lt;='Event Inputs'!$B$48,VLOOKUP($A15,$O$4:$AE$44,17,FALSE),"")</f>
        <v/>
      </c>
      <c r="J15" s="37" t="str">
        <f>IF(A15&lt;='Event Inputs'!$B$48,VLOOKUP($A15,$O$4:$W$44,3,FALSE),"")</f>
        <v/>
      </c>
      <c r="M15" s="18">
        <f>'Event Inputs'!$A15</f>
        <v>0</v>
      </c>
      <c r="N15" s="18">
        <f>'Event Inputs'!$B15</f>
        <v>0</v>
      </c>
      <c r="O15" s="15">
        <f ca="1">COUNTIF(Overall,"&lt;"&amp;AF15)+SUM(IF(AF15=$AF$4:AF15,1,0))</f>
        <v>9</v>
      </c>
      <c r="P15" s="15">
        <f t="shared" ca="1" si="0"/>
        <v>9</v>
      </c>
      <c r="Q15" s="15">
        <f t="shared" ca="1" si="1"/>
        <v>0</v>
      </c>
      <c r="R15" s="49">
        <f ca="1">COUNTIF(Female,"&lt;"&amp;AG15)+SUM(IF(AG15=AG$4:$AG15,1,0))</f>
        <v>9</v>
      </c>
      <c r="S15" s="49">
        <f t="shared" ca="1" si="2"/>
        <v>9</v>
      </c>
      <c r="T15" s="49">
        <f ca="1">SUM(First:Last!Q15)</f>
        <v>0</v>
      </c>
      <c r="U15" s="23">
        <f>COUNTIF(Male,"&lt;"&amp;AH15)+SUM(IF(AH15=AH$4:$AH15,1,0))</f>
        <v>9</v>
      </c>
      <c r="V15" s="23">
        <f t="shared" si="3"/>
        <v>9</v>
      </c>
      <c r="W15" s="23">
        <f>SUM(First:Last!R15)</f>
        <v>0</v>
      </c>
      <c r="X15" s="43" t="e">
        <f>SUM(First:Last!S15)</f>
        <v>#VALUE!</v>
      </c>
      <c r="Y15" s="43" t="e">
        <f>SUM(First:Last!T15)</f>
        <v>#VALUE!</v>
      </c>
      <c r="Z15" s="43" t="e">
        <f>SUM(First:Last!U15)</f>
        <v>#VALUE!</v>
      </c>
      <c r="AA15" s="43">
        <f>SUM(First:Last!V15)</f>
        <v>0</v>
      </c>
      <c r="AB15" s="43">
        <f>SUM(First:Last!W15)</f>
        <v>0</v>
      </c>
      <c r="AC15" s="43">
        <f>SUM(First:Last!X15)</f>
        <v>0</v>
      </c>
      <c r="AD15" s="18">
        <f>'Event Inputs'!$A15</f>
        <v>0</v>
      </c>
      <c r="AE15" s="18">
        <f>'Event Inputs'!$B15</f>
        <v>0</v>
      </c>
      <c r="AF15" s="61" t="str">
        <f t="shared" ca="1" si="4"/>
        <v>9zzzzzzz</v>
      </c>
      <c r="AG15" t="str">
        <f t="shared" ca="1" si="5"/>
        <v>9zzzzzzz</v>
      </c>
      <c r="AH15" t="str">
        <f t="shared" si="6"/>
        <v>9zzzzzzz</v>
      </c>
    </row>
    <row r="16" spans="1:34">
      <c r="A16" s="37">
        <v>13</v>
      </c>
      <c r="B16" s="37" t="str">
        <f>IF(A16&lt;='Event Inputs'!$B$48,VLOOKUP($A16,$U$4:$AE$44,2,FALSE),"")</f>
        <v/>
      </c>
      <c r="C16" t="str">
        <f>IF(A16&lt;='Event Inputs'!$B$48,VLOOKUP($A16,$U$4:$AE$44,11,FALSE),"")</f>
        <v/>
      </c>
      <c r="D16" s="37" t="str">
        <f>IF(A16&lt;='Event Inputs'!$B$48,VLOOKUP($A16,$U$4:$AE$44,3,FALSE),"")</f>
        <v/>
      </c>
      <c r="E16" s="37" t="str">
        <f>IF(A16&lt;='Event Inputs'!$B$48,VLOOKUP($A16,$R$4:$AE$44,2,FALSE),"")</f>
        <v/>
      </c>
      <c r="F16" t="str">
        <f>IF(A16&lt;='Event Inputs'!$B$48,VLOOKUP($A16,$R$4:$AE$44,14,FALSE),"")</f>
        <v/>
      </c>
      <c r="G16" s="37" t="str">
        <f>IF(A16&lt;='Event Inputs'!$B$48,VLOOKUP($A16,$R$4:$AE$44,3,FALSE),"")</f>
        <v/>
      </c>
      <c r="H16" t="str">
        <f>IF(A16&lt;='Event Inputs'!$B$48,VLOOKUP($A16,$O$4:$AE$44,2,FALSE),"")</f>
        <v/>
      </c>
      <c r="I16" t="str">
        <f>IF(A16&lt;='Event Inputs'!$B$48,VLOOKUP($A16,$O$4:$AE$44,17,FALSE),"")</f>
        <v/>
      </c>
      <c r="J16" s="37" t="str">
        <f>IF(A16&lt;='Event Inputs'!$B$48,VLOOKUP($A16,$O$4:$W$44,3,FALSE),"")</f>
        <v/>
      </c>
      <c r="M16" s="18">
        <f>'Event Inputs'!$A16</f>
        <v>0</v>
      </c>
      <c r="N16" s="18">
        <f>'Event Inputs'!$B16</f>
        <v>0</v>
      </c>
      <c r="O16" s="15">
        <f ca="1">COUNTIF(Overall,"&lt;"&amp;AF16)+SUM(IF(AF16=$AF$4:AF16,1,0))</f>
        <v>9</v>
      </c>
      <c r="P16" s="15">
        <f t="shared" ca="1" si="0"/>
        <v>9</v>
      </c>
      <c r="Q16" s="15">
        <f t="shared" ca="1" si="1"/>
        <v>0</v>
      </c>
      <c r="R16" s="49">
        <f ca="1">COUNTIF(Female,"&lt;"&amp;AG16)+SUM(IF(AG16=AG$4:$AG16,1,0))</f>
        <v>9</v>
      </c>
      <c r="S16" s="49">
        <f t="shared" ca="1" si="2"/>
        <v>9</v>
      </c>
      <c r="T16" s="49">
        <f ca="1">SUM(First:Last!Q16)</f>
        <v>0</v>
      </c>
      <c r="U16" s="23">
        <f>COUNTIF(Male,"&lt;"&amp;AH16)+SUM(IF(AH16=AH$4:$AH16,1,0))</f>
        <v>9</v>
      </c>
      <c r="V16" s="23">
        <f t="shared" si="3"/>
        <v>9</v>
      </c>
      <c r="W16" s="23">
        <f>SUM(First:Last!R16)</f>
        <v>0</v>
      </c>
      <c r="X16" s="43" t="e">
        <f>SUM(First:Last!S16)</f>
        <v>#VALUE!</v>
      </c>
      <c r="Y16" s="43" t="e">
        <f>SUM(First:Last!T16)</f>
        <v>#VALUE!</v>
      </c>
      <c r="Z16" s="43" t="e">
        <f>SUM(First:Last!U16)</f>
        <v>#VALUE!</v>
      </c>
      <c r="AA16" s="43">
        <f>SUM(First:Last!V16)</f>
        <v>0</v>
      </c>
      <c r="AB16" s="43">
        <f>SUM(First:Last!W16)</f>
        <v>0</v>
      </c>
      <c r="AC16" s="43">
        <f>SUM(First:Last!X16)</f>
        <v>0</v>
      </c>
      <c r="AD16" s="18">
        <f>'Event Inputs'!$A16</f>
        <v>0</v>
      </c>
      <c r="AE16" s="18">
        <f>'Event Inputs'!$B16</f>
        <v>0</v>
      </c>
      <c r="AF16" s="61" t="str">
        <f t="shared" ca="1" si="4"/>
        <v>9zzzzzzz</v>
      </c>
      <c r="AG16" t="str">
        <f t="shared" ca="1" si="5"/>
        <v>9zzzzzzz</v>
      </c>
      <c r="AH16" t="str">
        <f t="shared" si="6"/>
        <v>9zzzzzzz</v>
      </c>
    </row>
    <row r="17" spans="1:34">
      <c r="A17" s="37">
        <v>14</v>
      </c>
      <c r="B17" s="37" t="str">
        <f>IF(A17&lt;='Event Inputs'!$B$48,VLOOKUP($A17,$U$4:$AE$44,2,FALSE),"")</f>
        <v/>
      </c>
      <c r="C17" t="str">
        <f>IF(A17&lt;='Event Inputs'!$B$48,VLOOKUP($A17,$U$4:$AE$44,11,FALSE),"")</f>
        <v/>
      </c>
      <c r="D17" s="37" t="str">
        <f>IF(A17&lt;='Event Inputs'!$B$48,VLOOKUP($A17,$U$4:$AE$44,3,FALSE),"")</f>
        <v/>
      </c>
      <c r="E17" s="37" t="str">
        <f>IF(A17&lt;='Event Inputs'!$B$48,VLOOKUP($A17,$R$4:$AE$44,2,FALSE),"")</f>
        <v/>
      </c>
      <c r="F17" t="str">
        <f>IF(A17&lt;='Event Inputs'!$B$48,VLOOKUP($A17,$R$4:$AE$44,14,FALSE),"")</f>
        <v/>
      </c>
      <c r="G17" s="37" t="str">
        <f>IF(A17&lt;='Event Inputs'!$B$48,VLOOKUP($A17,$R$4:$AE$44,3,FALSE),"")</f>
        <v/>
      </c>
      <c r="H17" t="str">
        <f>IF(A17&lt;='Event Inputs'!$B$48,VLOOKUP($A17,$O$4:$AE$44,2,FALSE),"")</f>
        <v/>
      </c>
      <c r="I17" t="str">
        <f>IF(A17&lt;='Event Inputs'!$B$48,VLOOKUP($A17,$O$4:$AE$44,17,FALSE),"")</f>
        <v/>
      </c>
      <c r="J17" s="37" t="str">
        <f>IF(A17&lt;='Event Inputs'!$B$48,VLOOKUP($A17,$O$4:$W$44,3,FALSE),"")</f>
        <v/>
      </c>
      <c r="M17" s="18">
        <f>'Event Inputs'!$A17</f>
        <v>0</v>
      </c>
      <c r="N17" s="18">
        <f>'Event Inputs'!$B17</f>
        <v>0</v>
      </c>
      <c r="O17" s="15">
        <f ca="1">COUNTIF(Overall,"&lt;"&amp;AF17)+SUM(IF(AF17=$AF$4:AF17,1,0))</f>
        <v>9</v>
      </c>
      <c r="P17" s="15">
        <f t="shared" ca="1" si="0"/>
        <v>9</v>
      </c>
      <c r="Q17" s="15">
        <f t="shared" ca="1" si="1"/>
        <v>0</v>
      </c>
      <c r="R17" s="49">
        <f ca="1">COUNTIF(Female,"&lt;"&amp;AG17)+SUM(IF(AG17=AG$4:$AG17,1,0))</f>
        <v>9</v>
      </c>
      <c r="S17" s="49">
        <f t="shared" ca="1" si="2"/>
        <v>9</v>
      </c>
      <c r="T17" s="49">
        <f ca="1">SUM(First:Last!Q17)</f>
        <v>0</v>
      </c>
      <c r="U17" s="23">
        <f>COUNTIF(Male,"&lt;"&amp;AH17)+SUM(IF(AH17=AH$4:$AH17,1,0))</f>
        <v>9</v>
      </c>
      <c r="V17" s="23">
        <f t="shared" si="3"/>
        <v>9</v>
      </c>
      <c r="W17" s="23">
        <f>SUM(First:Last!R17)</f>
        <v>0</v>
      </c>
      <c r="X17" s="43" t="e">
        <f>SUM(First:Last!S17)</f>
        <v>#VALUE!</v>
      </c>
      <c r="Y17" s="43" t="e">
        <f>SUM(First:Last!T17)</f>
        <v>#VALUE!</v>
      </c>
      <c r="Z17" s="43" t="e">
        <f>SUM(First:Last!U17)</f>
        <v>#VALUE!</v>
      </c>
      <c r="AA17" s="43">
        <f>SUM(First:Last!V17)</f>
        <v>0</v>
      </c>
      <c r="AB17" s="43">
        <f>SUM(First:Last!W17)</f>
        <v>0</v>
      </c>
      <c r="AC17" s="43">
        <f>SUM(First:Last!X17)</f>
        <v>0</v>
      </c>
      <c r="AD17" s="18">
        <f>'Event Inputs'!$A17</f>
        <v>0</v>
      </c>
      <c r="AE17" s="18">
        <f>'Event Inputs'!$B17</f>
        <v>0</v>
      </c>
      <c r="AF17" s="61" t="str">
        <f t="shared" ca="1" si="4"/>
        <v>9zzzzzzz</v>
      </c>
      <c r="AG17" t="str">
        <f t="shared" ca="1" si="5"/>
        <v>9zzzzzzz</v>
      </c>
      <c r="AH17" t="str">
        <f t="shared" si="6"/>
        <v>9zzzzzzz</v>
      </c>
    </row>
    <row r="18" spans="1:34">
      <c r="A18" s="37">
        <v>15</v>
      </c>
      <c r="B18" s="37" t="str">
        <f>IF(A18&lt;='Event Inputs'!$B$48,VLOOKUP($A18,$U$4:$AE$44,2,FALSE),"")</f>
        <v/>
      </c>
      <c r="C18" t="str">
        <f>IF(A18&lt;='Event Inputs'!$B$48,VLOOKUP($A18,$U$4:$AE$44,11,FALSE),"")</f>
        <v/>
      </c>
      <c r="D18" s="37" t="str">
        <f>IF(A18&lt;='Event Inputs'!$B$48,VLOOKUP($A18,$U$4:$AE$44,3,FALSE),"")</f>
        <v/>
      </c>
      <c r="E18" s="37" t="str">
        <f>IF(A18&lt;='Event Inputs'!$B$48,VLOOKUP($A18,$R$4:$AE$44,2,FALSE),"")</f>
        <v/>
      </c>
      <c r="F18" t="str">
        <f>IF(A18&lt;='Event Inputs'!$B$48,VLOOKUP($A18,$R$4:$AE$44,14,FALSE),"")</f>
        <v/>
      </c>
      <c r="G18" s="37" t="str">
        <f>IF(A18&lt;='Event Inputs'!$B$48,VLOOKUP($A18,$R$4:$AE$44,3,FALSE),"")</f>
        <v/>
      </c>
      <c r="H18" t="str">
        <f>IF(A18&lt;='Event Inputs'!$B$48,VLOOKUP($A18,$O$4:$AE$44,2,FALSE),"")</f>
        <v/>
      </c>
      <c r="I18" t="str">
        <f>IF(A18&lt;='Event Inputs'!$B$48,VLOOKUP($A18,$O$4:$AE$44,17,FALSE),"")</f>
        <v/>
      </c>
      <c r="J18" s="37" t="str">
        <f>IF(A18&lt;='Event Inputs'!$B$48,VLOOKUP($A18,$O$4:$W$44,3,FALSE),"")</f>
        <v/>
      </c>
      <c r="M18" s="18">
        <f>'Event Inputs'!$A18</f>
        <v>0</v>
      </c>
      <c r="N18" s="18">
        <f>'Event Inputs'!$B18</f>
        <v>0</v>
      </c>
      <c r="O18" s="15">
        <f ca="1">COUNTIF(Overall,"&lt;"&amp;AF18)+SUM(IF(AF18=$AF$4:AF18,1,0))</f>
        <v>9</v>
      </c>
      <c r="P18" s="15">
        <f t="shared" ca="1" si="0"/>
        <v>9</v>
      </c>
      <c r="Q18" s="15">
        <f t="shared" ca="1" si="1"/>
        <v>0</v>
      </c>
      <c r="R18" s="49">
        <f ca="1">COUNTIF(Female,"&lt;"&amp;AG18)+SUM(IF(AG18=AG$4:$AG18,1,0))</f>
        <v>9</v>
      </c>
      <c r="S18" s="49">
        <f t="shared" ca="1" si="2"/>
        <v>9</v>
      </c>
      <c r="T18" s="49">
        <f ca="1">SUM(First:Last!Q18)</f>
        <v>0</v>
      </c>
      <c r="U18" s="23">
        <f>COUNTIF(Male,"&lt;"&amp;AH18)+SUM(IF(AH18=AH$4:$AH18,1,0))</f>
        <v>9</v>
      </c>
      <c r="V18" s="23">
        <f t="shared" si="3"/>
        <v>9</v>
      </c>
      <c r="W18" s="23">
        <f>SUM(First:Last!R18)</f>
        <v>0</v>
      </c>
      <c r="X18" s="43" t="e">
        <f>SUM(First:Last!S18)</f>
        <v>#VALUE!</v>
      </c>
      <c r="Y18" s="43" t="e">
        <f>SUM(First:Last!T18)</f>
        <v>#VALUE!</v>
      </c>
      <c r="Z18" s="43" t="e">
        <f>SUM(First:Last!U18)</f>
        <v>#VALUE!</v>
      </c>
      <c r="AA18" s="43">
        <f>SUM(First:Last!V18)</f>
        <v>0</v>
      </c>
      <c r="AB18" s="43">
        <f>SUM(First:Last!W18)</f>
        <v>0</v>
      </c>
      <c r="AC18" s="43">
        <f>SUM(First:Last!X18)</f>
        <v>0</v>
      </c>
      <c r="AD18" s="18">
        <f>'Event Inputs'!$A18</f>
        <v>0</v>
      </c>
      <c r="AE18" s="18">
        <f>'Event Inputs'!$B18</f>
        <v>0</v>
      </c>
      <c r="AF18" s="61" t="str">
        <f t="shared" ca="1" si="4"/>
        <v>9zzzzzzz</v>
      </c>
      <c r="AG18" t="str">
        <f t="shared" ca="1" si="5"/>
        <v>9zzzzzzz</v>
      </c>
      <c r="AH18" t="str">
        <f t="shared" si="6"/>
        <v>9zzzzzzz</v>
      </c>
    </row>
    <row r="19" spans="1:34">
      <c r="A19" s="37">
        <v>16</v>
      </c>
      <c r="B19" s="37" t="str">
        <f>IF(A19&lt;='Event Inputs'!$B$48,VLOOKUP($A19,$U$4:$AE$44,2,FALSE),"")</f>
        <v/>
      </c>
      <c r="C19" t="str">
        <f>IF(A19&lt;='Event Inputs'!$B$48,VLOOKUP($A19,$U$4:$AE$44,11,FALSE),"")</f>
        <v/>
      </c>
      <c r="D19" s="37" t="str">
        <f>IF(A19&lt;='Event Inputs'!$B$48,VLOOKUP($A19,$U$4:$AE$44,3,FALSE),"")</f>
        <v/>
      </c>
      <c r="E19" s="37" t="str">
        <f>IF(A19&lt;='Event Inputs'!$B$48,VLOOKUP($A19,$R$4:$AE$44,2,FALSE),"")</f>
        <v/>
      </c>
      <c r="F19" t="str">
        <f>IF(A19&lt;='Event Inputs'!$B$48,VLOOKUP($A19,$R$4:$AE$44,14,FALSE),"")</f>
        <v/>
      </c>
      <c r="G19" s="37" t="str">
        <f>IF(A19&lt;='Event Inputs'!$B$48,VLOOKUP($A19,$R$4:$AE$44,3,FALSE),"")</f>
        <v/>
      </c>
      <c r="H19" t="str">
        <f>IF(A19&lt;='Event Inputs'!$B$48,VLOOKUP($A19,$O$4:$AE$44,2,FALSE),"")</f>
        <v/>
      </c>
      <c r="I19" t="str">
        <f>IF(A19&lt;='Event Inputs'!$B$48,VLOOKUP($A19,$O$4:$AE$44,17,FALSE),"")</f>
        <v/>
      </c>
      <c r="J19" s="37" t="str">
        <f>IF(A19&lt;='Event Inputs'!$B$48,VLOOKUP($A19,$O$4:$W$44,3,FALSE),"")</f>
        <v/>
      </c>
      <c r="M19" s="18">
        <f>'Event Inputs'!$A19</f>
        <v>0</v>
      </c>
      <c r="N19" s="18">
        <f>'Event Inputs'!$B19</f>
        <v>0</v>
      </c>
      <c r="O19" s="15">
        <f ca="1">COUNTIF(Overall,"&lt;"&amp;AF19)+SUM(IF(AF19=$AF$4:AF19,1,0))</f>
        <v>9</v>
      </c>
      <c r="P19" s="15">
        <f t="shared" ca="1" si="0"/>
        <v>9</v>
      </c>
      <c r="Q19" s="15">
        <f t="shared" ca="1" si="1"/>
        <v>0</v>
      </c>
      <c r="R19" s="49">
        <f ca="1">COUNTIF(Female,"&lt;"&amp;AG19)+SUM(IF(AG19=AG$4:$AG19,1,0))</f>
        <v>9</v>
      </c>
      <c r="S19" s="49">
        <f t="shared" ca="1" si="2"/>
        <v>9</v>
      </c>
      <c r="T19" s="49">
        <f ca="1">SUM(First:Last!Q19)</f>
        <v>0</v>
      </c>
      <c r="U19" s="23">
        <f>COUNTIF(Male,"&lt;"&amp;AH19)+SUM(IF(AH19=AH$4:$AH19,1,0))</f>
        <v>9</v>
      </c>
      <c r="V19" s="23">
        <f t="shared" si="3"/>
        <v>9</v>
      </c>
      <c r="W19" s="23">
        <f>SUM(First:Last!R19)</f>
        <v>0</v>
      </c>
      <c r="X19" s="43" t="e">
        <f>SUM(First:Last!S19)</f>
        <v>#VALUE!</v>
      </c>
      <c r="Y19" s="43" t="e">
        <f>SUM(First:Last!T19)</f>
        <v>#VALUE!</v>
      </c>
      <c r="Z19" s="43" t="e">
        <f>SUM(First:Last!U19)</f>
        <v>#VALUE!</v>
      </c>
      <c r="AA19" s="43">
        <f>SUM(First:Last!V19)</f>
        <v>0</v>
      </c>
      <c r="AB19" s="43">
        <f>SUM(First:Last!W19)</f>
        <v>0</v>
      </c>
      <c r="AC19" s="43">
        <f>SUM(First:Last!X19)</f>
        <v>0</v>
      </c>
      <c r="AD19" s="18">
        <f>'Event Inputs'!$A19</f>
        <v>0</v>
      </c>
      <c r="AE19" s="18">
        <f>'Event Inputs'!$B19</f>
        <v>0</v>
      </c>
      <c r="AF19" s="61" t="str">
        <f t="shared" ca="1" si="4"/>
        <v>9zzzzzzz</v>
      </c>
      <c r="AG19" t="str">
        <f t="shared" ca="1" si="5"/>
        <v>9zzzzzzz</v>
      </c>
      <c r="AH19" t="str">
        <f t="shared" si="6"/>
        <v>9zzzzzzz</v>
      </c>
    </row>
    <row r="20" spans="1:34">
      <c r="A20" s="37">
        <v>17</v>
      </c>
      <c r="B20" s="37" t="str">
        <f>IF(A20&lt;='Event Inputs'!$B$48,VLOOKUP($A20,$U$4:$AE$44,2,FALSE),"")</f>
        <v/>
      </c>
      <c r="C20" t="str">
        <f>IF(A20&lt;='Event Inputs'!$B$48,VLOOKUP($A20,$U$4:$AE$44,11,FALSE),"")</f>
        <v/>
      </c>
      <c r="D20" s="37" t="str">
        <f>IF(A20&lt;='Event Inputs'!$B$48,VLOOKUP($A20,$U$4:$AE$44,3,FALSE),"")</f>
        <v/>
      </c>
      <c r="E20" s="37" t="str">
        <f>IF(A20&lt;='Event Inputs'!$B$48,VLOOKUP($A20,$R$4:$AE$44,2,FALSE),"")</f>
        <v/>
      </c>
      <c r="F20" t="str">
        <f>IF(A20&lt;='Event Inputs'!$B$48,VLOOKUP($A20,$R$4:$AE$44,14,FALSE),"")</f>
        <v/>
      </c>
      <c r="G20" s="37" t="str">
        <f>IF(A20&lt;='Event Inputs'!$B$48,VLOOKUP($A20,$R$4:$AE$44,3,FALSE),"")</f>
        <v/>
      </c>
      <c r="H20" t="str">
        <f>IF(A20&lt;='Event Inputs'!$B$48,VLOOKUP($A20,$O$4:$AE$44,2,FALSE),"")</f>
        <v/>
      </c>
      <c r="I20" t="str">
        <f>IF(A20&lt;='Event Inputs'!$B$48,VLOOKUP($A20,$O$4:$AE$44,17,FALSE),"")</f>
        <v/>
      </c>
      <c r="J20" s="37" t="str">
        <f>IF(A20&lt;='Event Inputs'!$B$48,VLOOKUP($A20,$O$4:$W$44,3,FALSE),"")</f>
        <v/>
      </c>
      <c r="M20" s="18">
        <f>'Event Inputs'!$A20</f>
        <v>0</v>
      </c>
      <c r="N20" s="18">
        <f>'Event Inputs'!$B20</f>
        <v>0</v>
      </c>
      <c r="O20" s="15">
        <f ca="1">COUNTIF(Overall,"&lt;"&amp;AF20)+SUM(IF(AF20=$AF$4:AF20,1,0))</f>
        <v>9</v>
      </c>
      <c r="P20" s="15">
        <f t="shared" ca="1" si="0"/>
        <v>9</v>
      </c>
      <c r="Q20" s="15">
        <f t="shared" ca="1" si="1"/>
        <v>0</v>
      </c>
      <c r="R20" s="49">
        <f ca="1">COUNTIF(Female,"&lt;"&amp;AG20)+SUM(IF(AG20=AG$4:$AG20,1,0))</f>
        <v>9</v>
      </c>
      <c r="S20" s="49">
        <f t="shared" ca="1" si="2"/>
        <v>9</v>
      </c>
      <c r="T20" s="49">
        <f ca="1">SUM(First:Last!Q20)</f>
        <v>0</v>
      </c>
      <c r="U20" s="23">
        <f>COUNTIF(Male,"&lt;"&amp;AH20)+SUM(IF(AH20=AH$4:$AH20,1,0))</f>
        <v>9</v>
      </c>
      <c r="V20" s="23">
        <f t="shared" si="3"/>
        <v>9</v>
      </c>
      <c r="W20" s="23">
        <f>SUM(First:Last!R20)</f>
        <v>0</v>
      </c>
      <c r="X20" s="43" t="e">
        <f>SUM(First:Last!S20)</f>
        <v>#VALUE!</v>
      </c>
      <c r="Y20" s="43" t="e">
        <f>SUM(First:Last!T20)</f>
        <v>#VALUE!</v>
      </c>
      <c r="Z20" s="43" t="e">
        <f>SUM(First:Last!U20)</f>
        <v>#VALUE!</v>
      </c>
      <c r="AA20" s="43">
        <f>SUM(First:Last!V20)</f>
        <v>0</v>
      </c>
      <c r="AB20" s="43">
        <f>SUM(First:Last!W20)</f>
        <v>0</v>
      </c>
      <c r="AC20" s="43">
        <f>SUM(First:Last!X20)</f>
        <v>0</v>
      </c>
      <c r="AD20" s="18">
        <f>'Event Inputs'!$A20</f>
        <v>0</v>
      </c>
      <c r="AE20" s="18">
        <f>'Event Inputs'!$B20</f>
        <v>0</v>
      </c>
      <c r="AF20" s="61" t="str">
        <f t="shared" ca="1" si="4"/>
        <v>9zzzzzzz</v>
      </c>
      <c r="AG20" t="str">
        <f t="shared" ca="1" si="5"/>
        <v>9zzzzzzz</v>
      </c>
      <c r="AH20" t="str">
        <f t="shared" si="6"/>
        <v>9zzzzzzz</v>
      </c>
    </row>
    <row r="21" spans="1:34">
      <c r="A21" s="37">
        <v>18</v>
      </c>
      <c r="B21" s="37" t="str">
        <f>IF(A21&lt;='Event Inputs'!$B$48,VLOOKUP($A21,$U$4:$AE$44,2,FALSE),"")</f>
        <v/>
      </c>
      <c r="C21" t="str">
        <f>IF(A21&lt;='Event Inputs'!$B$48,VLOOKUP($A21,$U$4:$AE$44,11,FALSE),"")</f>
        <v/>
      </c>
      <c r="D21" s="37" t="str">
        <f>IF(A21&lt;='Event Inputs'!$B$48,VLOOKUP($A21,$U$4:$AE$44,3,FALSE),"")</f>
        <v/>
      </c>
      <c r="E21" s="37" t="str">
        <f>IF(A21&lt;='Event Inputs'!$B$48,VLOOKUP($A21,$R$4:$AE$44,2,FALSE),"")</f>
        <v/>
      </c>
      <c r="F21" t="str">
        <f>IF(A21&lt;='Event Inputs'!$B$48,VLOOKUP($A21,$R$4:$AE$44,14,FALSE),"")</f>
        <v/>
      </c>
      <c r="G21" s="37" t="str">
        <f>IF(A21&lt;='Event Inputs'!$B$48,VLOOKUP($A21,$R$4:$AE$44,3,FALSE),"")</f>
        <v/>
      </c>
      <c r="H21" t="str">
        <f>IF(A21&lt;='Event Inputs'!$B$48,VLOOKUP($A21,$O$4:$AE$44,2,FALSE),"")</f>
        <v/>
      </c>
      <c r="I21" t="str">
        <f>IF(A21&lt;='Event Inputs'!$B$48,VLOOKUP($A21,$O$4:$AE$44,17,FALSE),"")</f>
        <v/>
      </c>
      <c r="J21" s="37" t="str">
        <f>IF(A21&lt;='Event Inputs'!$B$48,VLOOKUP($A21,$O$4:$W$44,3,FALSE),"")</f>
        <v/>
      </c>
      <c r="M21" s="18">
        <f>'Event Inputs'!$A21</f>
        <v>0</v>
      </c>
      <c r="N21" s="18">
        <f>'Event Inputs'!$B21</f>
        <v>0</v>
      </c>
      <c r="O21" s="15">
        <f ca="1">COUNTIF(Overall,"&lt;"&amp;AF21)+SUM(IF(AF21=$AF$4:AF21,1,0))</f>
        <v>9</v>
      </c>
      <c r="P21" s="15">
        <f t="shared" ca="1" si="0"/>
        <v>9</v>
      </c>
      <c r="Q21" s="15">
        <f t="shared" ca="1" si="1"/>
        <v>0</v>
      </c>
      <c r="R21" s="49">
        <f ca="1">COUNTIF(Female,"&lt;"&amp;AG21)+SUM(IF(AG21=AG$4:$AG21,1,0))</f>
        <v>9</v>
      </c>
      <c r="S21" s="49">
        <f t="shared" ca="1" si="2"/>
        <v>9</v>
      </c>
      <c r="T21" s="49">
        <f ca="1">SUM(First:Last!Q21)</f>
        <v>0</v>
      </c>
      <c r="U21" s="23">
        <f>COUNTIF(Male,"&lt;"&amp;AH21)+SUM(IF(AH21=AH$4:$AH21,1,0))</f>
        <v>9</v>
      </c>
      <c r="V21" s="23">
        <f t="shared" si="3"/>
        <v>9</v>
      </c>
      <c r="W21" s="23">
        <f>SUM(First:Last!R21)</f>
        <v>0</v>
      </c>
      <c r="X21" s="43" t="e">
        <f>SUM(First:Last!S21)</f>
        <v>#VALUE!</v>
      </c>
      <c r="Y21" s="43" t="e">
        <f>SUM(First:Last!T21)</f>
        <v>#VALUE!</v>
      </c>
      <c r="Z21" s="43" t="e">
        <f>SUM(First:Last!U21)</f>
        <v>#VALUE!</v>
      </c>
      <c r="AA21" s="43">
        <f>SUM(First:Last!V21)</f>
        <v>0</v>
      </c>
      <c r="AB21" s="43">
        <f>SUM(First:Last!W21)</f>
        <v>0</v>
      </c>
      <c r="AC21" s="43">
        <f>SUM(First:Last!X21)</f>
        <v>0</v>
      </c>
      <c r="AD21" s="18">
        <f>'Event Inputs'!$A21</f>
        <v>0</v>
      </c>
      <c r="AE21" s="18">
        <f>'Event Inputs'!$B21</f>
        <v>0</v>
      </c>
      <c r="AF21" s="61" t="str">
        <f t="shared" ca="1" si="4"/>
        <v>9zzzzzzz</v>
      </c>
      <c r="AG21" t="str">
        <f t="shared" ca="1" si="5"/>
        <v>9zzzzzzz</v>
      </c>
      <c r="AH21" t="str">
        <f t="shared" si="6"/>
        <v>9zzzzzzz</v>
      </c>
    </row>
    <row r="22" spans="1:34">
      <c r="A22" s="37">
        <v>19</v>
      </c>
      <c r="B22" s="37" t="str">
        <f>IF(A22&lt;='Event Inputs'!$B$48,VLOOKUP($A22,$U$4:$AE$44,2,FALSE),"")</f>
        <v/>
      </c>
      <c r="C22" t="str">
        <f>IF(A22&lt;='Event Inputs'!$B$48,VLOOKUP($A22,$U$4:$AE$44,11,FALSE),"")</f>
        <v/>
      </c>
      <c r="D22" s="37" t="str">
        <f>IF(A22&lt;='Event Inputs'!$B$48,VLOOKUP($A22,$U$4:$AE$44,3,FALSE),"")</f>
        <v/>
      </c>
      <c r="E22" s="37" t="str">
        <f>IF(A22&lt;='Event Inputs'!$B$48,VLOOKUP($A22,$R$4:$AE$44,2,FALSE),"")</f>
        <v/>
      </c>
      <c r="F22" t="str">
        <f>IF(A22&lt;='Event Inputs'!$B$48,VLOOKUP($A22,$R$4:$AE$44,14,FALSE),"")</f>
        <v/>
      </c>
      <c r="G22" s="37" t="str">
        <f>IF(A22&lt;='Event Inputs'!$B$48,VLOOKUP($A22,$R$4:$AE$44,3,FALSE),"")</f>
        <v/>
      </c>
      <c r="H22" t="str">
        <f>IF(A22&lt;='Event Inputs'!$B$48,VLOOKUP($A22,$O$4:$AE$44,2,FALSE),"")</f>
        <v/>
      </c>
      <c r="I22" t="str">
        <f>IF(A22&lt;='Event Inputs'!$B$48,VLOOKUP($A22,$O$4:$AE$44,17,FALSE),"")</f>
        <v/>
      </c>
      <c r="J22" s="37" t="str">
        <f>IF(A22&lt;='Event Inputs'!$B$48,VLOOKUP($A22,$O$4:$W$44,3,FALSE),"")</f>
        <v/>
      </c>
      <c r="M22" s="18">
        <f>'Event Inputs'!$A22</f>
        <v>0</v>
      </c>
      <c r="N22" s="18">
        <f>'Event Inputs'!$B22</f>
        <v>0</v>
      </c>
      <c r="O22" s="15">
        <f ca="1">COUNTIF(Overall,"&lt;"&amp;AF22)+SUM(IF(AF22=$AF$4:AF22,1,0))</f>
        <v>9</v>
      </c>
      <c r="P22" s="15">
        <f t="shared" ca="1" si="0"/>
        <v>9</v>
      </c>
      <c r="Q22" s="15">
        <f t="shared" ca="1" si="1"/>
        <v>0</v>
      </c>
      <c r="R22" s="49">
        <f ca="1">COUNTIF(Female,"&lt;"&amp;AG22)+SUM(IF(AG22=AG$4:$AG22,1,0))</f>
        <v>9</v>
      </c>
      <c r="S22" s="49">
        <f t="shared" ca="1" si="2"/>
        <v>9</v>
      </c>
      <c r="T22" s="49">
        <f ca="1">SUM(First:Last!Q22)</f>
        <v>0</v>
      </c>
      <c r="U22" s="23">
        <f>COUNTIF(Male,"&lt;"&amp;AH22)+SUM(IF(AH22=AH$4:$AH22,1,0))</f>
        <v>9</v>
      </c>
      <c r="V22" s="23">
        <f t="shared" si="3"/>
        <v>9</v>
      </c>
      <c r="W22" s="23">
        <f>SUM(First:Last!R22)</f>
        <v>0</v>
      </c>
      <c r="X22" s="43" t="e">
        <f>SUM(First:Last!S22)</f>
        <v>#VALUE!</v>
      </c>
      <c r="Y22" s="43" t="e">
        <f>SUM(First:Last!T22)</f>
        <v>#VALUE!</v>
      </c>
      <c r="Z22" s="43" t="e">
        <f>SUM(First:Last!U22)</f>
        <v>#VALUE!</v>
      </c>
      <c r="AA22" s="43">
        <f>SUM(First:Last!V22)</f>
        <v>0</v>
      </c>
      <c r="AB22" s="43">
        <f>SUM(First:Last!W22)</f>
        <v>0</v>
      </c>
      <c r="AC22" s="43">
        <f>SUM(First:Last!X22)</f>
        <v>0</v>
      </c>
      <c r="AD22" s="18">
        <f>'Event Inputs'!$A22</f>
        <v>0</v>
      </c>
      <c r="AE22" s="18">
        <f>'Event Inputs'!$B22</f>
        <v>0</v>
      </c>
      <c r="AF22" s="61" t="str">
        <f t="shared" ca="1" si="4"/>
        <v>9zzzzzzz</v>
      </c>
      <c r="AG22" t="str">
        <f t="shared" ca="1" si="5"/>
        <v>9zzzzzzz</v>
      </c>
      <c r="AH22" t="str">
        <f t="shared" si="6"/>
        <v>9zzzzzzz</v>
      </c>
    </row>
    <row r="23" spans="1:34">
      <c r="A23" s="37">
        <v>20</v>
      </c>
      <c r="B23" s="37" t="str">
        <f>IF(A23&lt;='Event Inputs'!$B$48,VLOOKUP($A23,$U$4:$AE$44,2,FALSE),"")</f>
        <v/>
      </c>
      <c r="C23" t="str">
        <f>IF(A23&lt;='Event Inputs'!$B$48,VLOOKUP($A23,$U$4:$AE$44,11,FALSE),"")</f>
        <v/>
      </c>
      <c r="D23" s="37" t="str">
        <f>IF(A23&lt;='Event Inputs'!$B$48,VLOOKUP($A23,$U$4:$AE$44,3,FALSE),"")</f>
        <v/>
      </c>
      <c r="E23" s="37" t="str">
        <f>IF(A23&lt;='Event Inputs'!$B$48,VLOOKUP($A23,$R$4:$AE$44,2,FALSE),"")</f>
        <v/>
      </c>
      <c r="F23" t="str">
        <f>IF(A23&lt;='Event Inputs'!$B$48,VLOOKUP($A23,$R$4:$AE$44,14,FALSE),"")</f>
        <v/>
      </c>
      <c r="G23" s="37" t="str">
        <f>IF(A23&lt;='Event Inputs'!$B$48,VLOOKUP($A23,$R$4:$AE$44,3,FALSE),"")</f>
        <v/>
      </c>
      <c r="H23" t="str">
        <f>IF(A23&lt;='Event Inputs'!$B$48,VLOOKUP($A23,$O$4:$AE$44,2,FALSE),"")</f>
        <v/>
      </c>
      <c r="I23" t="str">
        <f>IF(A23&lt;='Event Inputs'!$B$48,VLOOKUP($A23,$O$4:$AE$44,17,FALSE),"")</f>
        <v/>
      </c>
      <c r="J23" s="37" t="str">
        <f>IF(A23&lt;='Event Inputs'!$B$48,VLOOKUP($A23,$O$4:$W$44,3,FALSE),"")</f>
        <v/>
      </c>
      <c r="M23" s="18">
        <f>'Event Inputs'!$A23</f>
        <v>0</v>
      </c>
      <c r="N23" s="18">
        <f>'Event Inputs'!$B23</f>
        <v>0</v>
      </c>
      <c r="O23" s="15">
        <f ca="1">COUNTIF(Overall,"&lt;"&amp;AF23)+SUM(IF(AF23=$AF$4:AF23,1,0))</f>
        <v>9</v>
      </c>
      <c r="P23" s="15">
        <f t="shared" ca="1" si="0"/>
        <v>9</v>
      </c>
      <c r="Q23" s="15">
        <f t="shared" ca="1" si="1"/>
        <v>0</v>
      </c>
      <c r="R23" s="49">
        <f ca="1">COUNTIF(Female,"&lt;"&amp;AG23)+SUM(IF(AG23=AG$4:$AG23,1,0))</f>
        <v>9</v>
      </c>
      <c r="S23" s="49">
        <f t="shared" ca="1" si="2"/>
        <v>9</v>
      </c>
      <c r="T23" s="49">
        <f ca="1">SUM(First:Last!Q23)</f>
        <v>0</v>
      </c>
      <c r="U23" s="23">
        <f>COUNTIF(Male,"&lt;"&amp;AH23)+SUM(IF(AH23=AH$4:$AH23,1,0))</f>
        <v>9</v>
      </c>
      <c r="V23" s="23">
        <f t="shared" si="3"/>
        <v>9</v>
      </c>
      <c r="W23" s="23">
        <f>SUM(First:Last!R23)</f>
        <v>0</v>
      </c>
      <c r="X23" s="43" t="e">
        <f>SUM(First:Last!S23)</f>
        <v>#VALUE!</v>
      </c>
      <c r="Y23" s="43" t="e">
        <f>SUM(First:Last!T23)</f>
        <v>#VALUE!</v>
      </c>
      <c r="Z23" s="43" t="e">
        <f>SUM(First:Last!U23)</f>
        <v>#VALUE!</v>
      </c>
      <c r="AA23" s="43">
        <f>SUM(First:Last!V23)</f>
        <v>0</v>
      </c>
      <c r="AB23" s="43">
        <f>SUM(First:Last!W23)</f>
        <v>0</v>
      </c>
      <c r="AC23" s="43">
        <f>SUM(First:Last!X23)</f>
        <v>0</v>
      </c>
      <c r="AD23" s="18">
        <f>'Event Inputs'!$A23</f>
        <v>0</v>
      </c>
      <c r="AE23" s="18">
        <f>'Event Inputs'!$B23</f>
        <v>0</v>
      </c>
      <c r="AF23" s="61" t="str">
        <f t="shared" ca="1" si="4"/>
        <v>9zzzzzzz</v>
      </c>
      <c r="AG23" t="str">
        <f t="shared" ca="1" si="5"/>
        <v>9zzzzzzz</v>
      </c>
      <c r="AH23" t="str">
        <f t="shared" si="6"/>
        <v>9zzzzzzz</v>
      </c>
    </row>
    <row r="24" spans="1:34">
      <c r="A24" s="37">
        <v>21</v>
      </c>
      <c r="B24" s="37" t="str">
        <f>IF(A24&lt;='Event Inputs'!$B$48,VLOOKUP($A24,$U$4:$AE$44,2,FALSE),"")</f>
        <v/>
      </c>
      <c r="C24" t="str">
        <f>IF(A24&lt;='Event Inputs'!$B$48,VLOOKUP($A24,$U$4:$AE$44,11,FALSE),"")</f>
        <v/>
      </c>
      <c r="D24" s="37" t="str">
        <f>IF(A24&lt;='Event Inputs'!$B$48,VLOOKUP($A24,$U$4:$AE$44,3,FALSE),"")</f>
        <v/>
      </c>
      <c r="E24" s="37" t="str">
        <f>IF(A24&lt;='Event Inputs'!$B$48,VLOOKUP($A24,$R$4:$AE$44,2,FALSE),"")</f>
        <v/>
      </c>
      <c r="F24" t="str">
        <f>IF(A24&lt;='Event Inputs'!$B$48,VLOOKUP($A24,$R$4:$AE$44,14,FALSE),"")</f>
        <v/>
      </c>
      <c r="G24" s="37" t="str">
        <f>IF(A24&lt;='Event Inputs'!$B$48,VLOOKUP($A24,$R$4:$AE$44,3,FALSE),"")</f>
        <v/>
      </c>
      <c r="H24" t="str">
        <f>IF(A24&lt;='Event Inputs'!$B$48,VLOOKUP($A24,$O$4:$AE$44,2,FALSE),"")</f>
        <v/>
      </c>
      <c r="I24" t="str">
        <f>IF(A24&lt;='Event Inputs'!$B$48,VLOOKUP($A24,$O$4:$AE$44,17,FALSE),"")</f>
        <v/>
      </c>
      <c r="J24" s="37" t="str">
        <f>IF(A24&lt;='Event Inputs'!$B$48,VLOOKUP($A24,$O$4:$W$44,3,FALSE),"")</f>
        <v/>
      </c>
      <c r="M24" s="18">
        <f>'Event Inputs'!$A24</f>
        <v>0</v>
      </c>
      <c r="N24" s="18">
        <f>'Event Inputs'!$B24</f>
        <v>0</v>
      </c>
      <c r="O24" s="15">
        <f ca="1">COUNTIF(Overall,"&lt;"&amp;AF24)+SUM(IF(AF24=$AF$4:AF24,1,0))</f>
        <v>9</v>
      </c>
      <c r="P24" s="15">
        <f t="shared" ca="1" si="0"/>
        <v>9</v>
      </c>
      <c r="Q24" s="15">
        <f t="shared" ca="1" si="1"/>
        <v>0</v>
      </c>
      <c r="R24" s="49">
        <f ca="1">COUNTIF(Female,"&lt;"&amp;AG24)+SUM(IF(AG24=AG$4:$AG24,1,0))</f>
        <v>9</v>
      </c>
      <c r="S24" s="49">
        <f t="shared" ca="1" si="2"/>
        <v>9</v>
      </c>
      <c r="T24" s="49">
        <f ca="1">SUM(First:Last!Q24)</f>
        <v>0</v>
      </c>
      <c r="U24" s="23">
        <f>COUNTIF(Male,"&lt;"&amp;AH24)+SUM(IF(AH24=AH$4:$AH24,1,0))</f>
        <v>9</v>
      </c>
      <c r="V24" s="23">
        <f t="shared" si="3"/>
        <v>9</v>
      </c>
      <c r="W24" s="23">
        <f>SUM(First:Last!R24)</f>
        <v>0</v>
      </c>
      <c r="X24" s="43" t="e">
        <f>SUM(First:Last!S24)</f>
        <v>#VALUE!</v>
      </c>
      <c r="Y24" s="43" t="e">
        <f>SUM(First:Last!T24)</f>
        <v>#VALUE!</v>
      </c>
      <c r="Z24" s="43" t="e">
        <f>SUM(First:Last!U24)</f>
        <v>#VALUE!</v>
      </c>
      <c r="AA24" s="43">
        <f>SUM(First:Last!V24)</f>
        <v>0</v>
      </c>
      <c r="AB24" s="43">
        <f>SUM(First:Last!W24)</f>
        <v>0</v>
      </c>
      <c r="AC24" s="43">
        <f>SUM(First:Last!X24)</f>
        <v>0</v>
      </c>
      <c r="AD24" s="18">
        <f>'Event Inputs'!$A24</f>
        <v>0</v>
      </c>
      <c r="AE24" s="18">
        <f>'Event Inputs'!$B24</f>
        <v>0</v>
      </c>
      <c r="AF24" s="61" t="str">
        <f t="shared" ca="1" si="4"/>
        <v>9zzzzzzz</v>
      </c>
      <c r="AG24" t="str">
        <f t="shared" ca="1" si="5"/>
        <v>9zzzzzzz</v>
      </c>
      <c r="AH24" t="str">
        <f t="shared" si="6"/>
        <v>9zzzzzzz</v>
      </c>
    </row>
    <row r="25" spans="1:34">
      <c r="A25" s="37">
        <v>22</v>
      </c>
      <c r="B25" s="37" t="str">
        <f>IF(A25&lt;='Event Inputs'!$B$48,VLOOKUP($A25,$U$4:$AE$44,2,FALSE),"")</f>
        <v/>
      </c>
      <c r="C25" t="str">
        <f>IF(A25&lt;='Event Inputs'!$B$48,VLOOKUP($A25,$U$4:$AE$44,11,FALSE),"")</f>
        <v/>
      </c>
      <c r="D25" s="37" t="str">
        <f>IF(A25&lt;='Event Inputs'!$B$48,VLOOKUP($A25,$U$4:$AE$44,3,FALSE),"")</f>
        <v/>
      </c>
      <c r="E25" s="37" t="str">
        <f>IF(A25&lt;='Event Inputs'!$B$48,VLOOKUP($A25,$R$4:$AE$44,2,FALSE),"")</f>
        <v/>
      </c>
      <c r="F25" t="str">
        <f>IF(A25&lt;='Event Inputs'!$B$48,VLOOKUP($A25,$R$4:$AE$44,14,FALSE),"")</f>
        <v/>
      </c>
      <c r="G25" s="37" t="str">
        <f>IF(A25&lt;='Event Inputs'!$B$48,VLOOKUP($A25,$R$4:$AE$44,3,FALSE),"")</f>
        <v/>
      </c>
      <c r="H25" t="str">
        <f>IF(A25&lt;='Event Inputs'!$B$48,VLOOKUP($A25,$O$4:$AE$44,2,FALSE),"")</f>
        <v/>
      </c>
      <c r="I25" t="str">
        <f>IF(A25&lt;='Event Inputs'!$B$48,VLOOKUP($A25,$O$4:$AE$44,17,FALSE),"")</f>
        <v/>
      </c>
      <c r="J25" s="37" t="str">
        <f>IF(A25&lt;='Event Inputs'!$B$48,VLOOKUP($A25,$O$4:$W$44,3,FALSE),"")</f>
        <v/>
      </c>
      <c r="M25" s="18">
        <f>'Event Inputs'!$A25</f>
        <v>0</v>
      </c>
      <c r="N25" s="18">
        <f>'Event Inputs'!$B25</f>
        <v>0</v>
      </c>
      <c r="O25" s="15">
        <f ca="1">COUNTIF(Overall,"&lt;"&amp;AF25)+SUM(IF(AF25=$AF$4:AF25,1,0))</f>
        <v>9</v>
      </c>
      <c r="P25" s="15">
        <f t="shared" ca="1" si="0"/>
        <v>9</v>
      </c>
      <c r="Q25" s="15">
        <f t="shared" ca="1" si="1"/>
        <v>0</v>
      </c>
      <c r="R25" s="49">
        <f ca="1">COUNTIF(Female,"&lt;"&amp;AG25)+SUM(IF(AG25=AG$4:$AG25,1,0))</f>
        <v>9</v>
      </c>
      <c r="S25" s="49">
        <f t="shared" ca="1" si="2"/>
        <v>9</v>
      </c>
      <c r="T25" s="49">
        <f ca="1">SUM(First:Last!Q25)</f>
        <v>0</v>
      </c>
      <c r="U25" s="23">
        <f>COUNTIF(Male,"&lt;"&amp;AH25)+SUM(IF(AH25=AH$4:$AH25,1,0))</f>
        <v>9</v>
      </c>
      <c r="V25" s="23">
        <f t="shared" si="3"/>
        <v>9</v>
      </c>
      <c r="W25" s="23">
        <f>SUM(First:Last!R25)</f>
        <v>0</v>
      </c>
      <c r="X25" s="43" t="e">
        <f>SUM(First:Last!S25)</f>
        <v>#VALUE!</v>
      </c>
      <c r="Y25" s="43" t="e">
        <f>SUM(First:Last!T25)</f>
        <v>#VALUE!</v>
      </c>
      <c r="Z25" s="43" t="e">
        <f>SUM(First:Last!U25)</f>
        <v>#VALUE!</v>
      </c>
      <c r="AA25" s="43">
        <f>SUM(First:Last!V25)</f>
        <v>0</v>
      </c>
      <c r="AB25" s="43">
        <f>SUM(First:Last!W25)</f>
        <v>0</v>
      </c>
      <c r="AC25" s="43">
        <f>SUM(First:Last!X25)</f>
        <v>0</v>
      </c>
      <c r="AD25" s="18">
        <f>'Event Inputs'!$A25</f>
        <v>0</v>
      </c>
      <c r="AE25" s="18">
        <f>'Event Inputs'!$B25</f>
        <v>0</v>
      </c>
      <c r="AF25" s="61" t="str">
        <f t="shared" ca="1" si="4"/>
        <v>9zzzzzzz</v>
      </c>
      <c r="AG25" t="str">
        <f t="shared" ca="1" si="5"/>
        <v>9zzzzzzz</v>
      </c>
      <c r="AH25" t="str">
        <f t="shared" si="6"/>
        <v>9zzzzzzz</v>
      </c>
    </row>
    <row r="26" spans="1:34">
      <c r="A26" s="37">
        <v>23</v>
      </c>
      <c r="B26" s="37" t="str">
        <f>IF(A26&lt;='Event Inputs'!$B$48,VLOOKUP($A26,$U$4:$AE$44,2,FALSE),"")</f>
        <v/>
      </c>
      <c r="C26" t="str">
        <f>IF(A26&lt;='Event Inputs'!$B$48,VLOOKUP($A26,$U$4:$AE$44,11,FALSE),"")</f>
        <v/>
      </c>
      <c r="D26" s="37" t="str">
        <f>IF(A26&lt;='Event Inputs'!$B$48,VLOOKUP($A26,$U$4:$AE$44,3,FALSE),"")</f>
        <v/>
      </c>
      <c r="E26" s="37" t="str">
        <f>IF(A26&lt;='Event Inputs'!$B$48,VLOOKUP($A26,$R$4:$AE$44,2,FALSE),"")</f>
        <v/>
      </c>
      <c r="F26" t="str">
        <f>IF(A26&lt;='Event Inputs'!$B$48,VLOOKUP($A26,$R$4:$AE$44,14,FALSE),"")</f>
        <v/>
      </c>
      <c r="G26" s="37" t="str">
        <f>IF(A26&lt;='Event Inputs'!$B$48,VLOOKUP($A26,$R$4:$AE$44,3,FALSE),"")</f>
        <v/>
      </c>
      <c r="H26" t="str">
        <f>IF(A26&lt;='Event Inputs'!$B$48,VLOOKUP($A26,$O$4:$AE$44,2,FALSE),"")</f>
        <v/>
      </c>
      <c r="I26" t="str">
        <f>IF(A26&lt;='Event Inputs'!$B$48,VLOOKUP($A26,$O$4:$AE$44,17,FALSE),"")</f>
        <v/>
      </c>
      <c r="J26" s="37" t="str">
        <f>IF(A26&lt;='Event Inputs'!$B$48,VLOOKUP($A26,$O$4:$W$44,3,FALSE),"")</f>
        <v/>
      </c>
      <c r="M26" s="18">
        <f>'Event Inputs'!$A26</f>
        <v>0</v>
      </c>
      <c r="N26" s="18">
        <f>'Event Inputs'!$B26</f>
        <v>0</v>
      </c>
      <c r="O26" s="15">
        <f ca="1">COUNTIF(Overall,"&lt;"&amp;AF26)+SUM(IF(AF26=$AF$4:AF26,1,0))</f>
        <v>9</v>
      </c>
      <c r="P26" s="15">
        <f t="shared" ca="1" si="0"/>
        <v>9</v>
      </c>
      <c r="Q26" s="15">
        <f t="shared" ca="1" si="1"/>
        <v>0</v>
      </c>
      <c r="R26" s="49">
        <f ca="1">COUNTIF(Female,"&lt;"&amp;AG26)+SUM(IF(AG26=AG$4:$AG26,1,0))</f>
        <v>9</v>
      </c>
      <c r="S26" s="49">
        <f t="shared" ca="1" si="2"/>
        <v>9</v>
      </c>
      <c r="T26" s="49">
        <f ca="1">SUM(First:Last!Q26)</f>
        <v>0</v>
      </c>
      <c r="U26" s="23">
        <f>COUNTIF(Male,"&lt;"&amp;AH26)+SUM(IF(AH26=AH$4:$AH26,1,0))</f>
        <v>9</v>
      </c>
      <c r="V26" s="23">
        <f t="shared" si="3"/>
        <v>9</v>
      </c>
      <c r="W26" s="23">
        <f>SUM(First:Last!R26)</f>
        <v>0</v>
      </c>
      <c r="X26" s="43" t="e">
        <f>SUM(First:Last!S26)</f>
        <v>#VALUE!</v>
      </c>
      <c r="Y26" s="43" t="e">
        <f>SUM(First:Last!T26)</f>
        <v>#VALUE!</v>
      </c>
      <c r="Z26" s="43" t="e">
        <f>SUM(First:Last!U26)</f>
        <v>#VALUE!</v>
      </c>
      <c r="AA26" s="43">
        <f>SUM(First:Last!V26)</f>
        <v>0</v>
      </c>
      <c r="AB26" s="43">
        <f>SUM(First:Last!W26)</f>
        <v>0</v>
      </c>
      <c r="AC26" s="43">
        <f>SUM(First:Last!X26)</f>
        <v>0</v>
      </c>
      <c r="AD26" s="18">
        <f>'Event Inputs'!$A26</f>
        <v>0</v>
      </c>
      <c r="AE26" s="18">
        <f>'Event Inputs'!$B26</f>
        <v>0</v>
      </c>
      <c r="AF26" s="61" t="str">
        <f t="shared" ca="1" si="4"/>
        <v>9zzzzzzz</v>
      </c>
      <c r="AG26" t="str">
        <f t="shared" ca="1" si="5"/>
        <v>9zzzzzzz</v>
      </c>
      <c r="AH26" t="str">
        <f t="shared" si="6"/>
        <v>9zzzzzzz</v>
      </c>
    </row>
    <row r="27" spans="1:34">
      <c r="A27" s="37">
        <v>24</v>
      </c>
      <c r="B27" s="37" t="str">
        <f>IF(A27&lt;='Event Inputs'!$B$48,VLOOKUP($A27,$U$4:$AE$44,2,FALSE),"")</f>
        <v/>
      </c>
      <c r="C27" t="str">
        <f>IF(A27&lt;='Event Inputs'!$B$48,VLOOKUP($A27,$U$4:$AE$44,11,FALSE),"")</f>
        <v/>
      </c>
      <c r="D27" s="37" t="str">
        <f>IF(A27&lt;='Event Inputs'!$B$48,VLOOKUP($A27,$U$4:$AE$44,3,FALSE),"")</f>
        <v/>
      </c>
      <c r="E27" s="37" t="str">
        <f>IF(A27&lt;='Event Inputs'!$B$48,VLOOKUP($A27,$R$4:$AE$44,2,FALSE),"")</f>
        <v/>
      </c>
      <c r="F27" t="str">
        <f>IF(A27&lt;='Event Inputs'!$B$48,VLOOKUP($A27,$R$4:$AE$44,14,FALSE),"")</f>
        <v/>
      </c>
      <c r="G27" s="37" t="str">
        <f>IF(A27&lt;='Event Inputs'!$B$48,VLOOKUP($A27,$R$4:$AE$44,3,FALSE),"")</f>
        <v/>
      </c>
      <c r="H27" t="str">
        <f>IF(A27&lt;='Event Inputs'!$B$48,VLOOKUP($A27,$O$4:$AE$44,2,FALSE),"")</f>
        <v/>
      </c>
      <c r="I27" t="str">
        <f>IF(A27&lt;='Event Inputs'!$B$48,VLOOKUP($A27,$O$4:$AE$44,17,FALSE),"")</f>
        <v/>
      </c>
      <c r="J27" s="37" t="str">
        <f>IF(A27&lt;='Event Inputs'!$B$48,VLOOKUP($A27,$O$4:$W$44,3,FALSE),"")</f>
        <v/>
      </c>
      <c r="M27" s="18">
        <f>'Event Inputs'!$A27</f>
        <v>0</v>
      </c>
      <c r="N27" s="18">
        <f>'Event Inputs'!$B27</f>
        <v>0</v>
      </c>
      <c r="O27" s="15">
        <f ca="1">COUNTIF(Overall,"&lt;"&amp;AF27)+SUM(IF(AF27=$AF$4:AF27,1,0))</f>
        <v>9</v>
      </c>
      <c r="P27" s="15">
        <f t="shared" ca="1" si="0"/>
        <v>9</v>
      </c>
      <c r="Q27" s="15">
        <f t="shared" ca="1" si="1"/>
        <v>0</v>
      </c>
      <c r="R27" s="49">
        <f ca="1">COUNTIF(Female,"&lt;"&amp;AG27)+SUM(IF(AG27=AG$4:$AG27,1,0))</f>
        <v>9</v>
      </c>
      <c r="S27" s="49">
        <f t="shared" ca="1" si="2"/>
        <v>9</v>
      </c>
      <c r="T27" s="49">
        <f ca="1">SUM(First:Last!Q27)</f>
        <v>0</v>
      </c>
      <c r="U27" s="23">
        <f>COUNTIF(Male,"&lt;"&amp;AH27)+SUM(IF(AH27=AH$4:$AH27,1,0))</f>
        <v>9</v>
      </c>
      <c r="V27" s="23">
        <f t="shared" si="3"/>
        <v>9</v>
      </c>
      <c r="W27" s="23">
        <f>SUM(First:Last!R27)</f>
        <v>0</v>
      </c>
      <c r="X27" s="43" t="e">
        <f>SUM(First:Last!S27)</f>
        <v>#VALUE!</v>
      </c>
      <c r="Y27" s="43" t="e">
        <f>SUM(First:Last!T27)</f>
        <v>#VALUE!</v>
      </c>
      <c r="Z27" s="43" t="e">
        <f>SUM(First:Last!U27)</f>
        <v>#VALUE!</v>
      </c>
      <c r="AA27" s="43">
        <f>SUM(First:Last!V27)</f>
        <v>0</v>
      </c>
      <c r="AB27" s="43">
        <f>SUM(First:Last!W27)</f>
        <v>0</v>
      </c>
      <c r="AC27" s="43">
        <f>SUM(First:Last!X27)</f>
        <v>0</v>
      </c>
      <c r="AD27" s="18">
        <f>'Event Inputs'!$A27</f>
        <v>0</v>
      </c>
      <c r="AE27" s="18">
        <f>'Event Inputs'!$B27</f>
        <v>0</v>
      </c>
      <c r="AF27" s="61" t="str">
        <f t="shared" ca="1" si="4"/>
        <v>9zzzzzzz</v>
      </c>
      <c r="AG27" t="str">
        <f t="shared" ca="1" si="5"/>
        <v>9zzzzzzz</v>
      </c>
      <c r="AH27" t="str">
        <f t="shared" si="6"/>
        <v>9zzzzzzz</v>
      </c>
    </row>
    <row r="28" spans="1:34">
      <c r="A28" s="37">
        <v>25</v>
      </c>
      <c r="B28" s="37" t="str">
        <f>IF(A28&lt;='Event Inputs'!$B$48,VLOOKUP($A28,$U$4:$AE$44,2,FALSE),"")</f>
        <v/>
      </c>
      <c r="C28" t="str">
        <f>IF(A28&lt;='Event Inputs'!$B$48,VLOOKUP($A28,$U$4:$AE$44,11,FALSE),"")</f>
        <v/>
      </c>
      <c r="D28" s="37" t="str">
        <f>IF(A28&lt;='Event Inputs'!$B$48,VLOOKUP($A28,$U$4:$AE$44,3,FALSE),"")</f>
        <v/>
      </c>
      <c r="E28" s="37" t="str">
        <f>IF(A28&lt;='Event Inputs'!$B$48,VLOOKUP($A28,$R$4:$AE$44,2,FALSE),"")</f>
        <v/>
      </c>
      <c r="F28" t="str">
        <f>IF(A28&lt;='Event Inputs'!$B$48,VLOOKUP($A28,$R$4:$AE$44,14,FALSE),"")</f>
        <v/>
      </c>
      <c r="G28" s="37" t="str">
        <f>IF(A28&lt;='Event Inputs'!$B$48,VLOOKUP($A28,$R$4:$AE$44,3,FALSE),"")</f>
        <v/>
      </c>
      <c r="H28" t="str">
        <f>IF(A28&lt;='Event Inputs'!$B$48,VLOOKUP($A28,$O$4:$AE$44,2,FALSE),"")</f>
        <v/>
      </c>
      <c r="I28" t="str">
        <f>IF(A28&lt;='Event Inputs'!$B$48,VLOOKUP($A28,$O$4:$AE$44,17,FALSE),"")</f>
        <v/>
      </c>
      <c r="J28" s="37" t="str">
        <f>IF(A28&lt;='Event Inputs'!$B$48,VLOOKUP($A28,$O$4:$W$44,3,FALSE),"")</f>
        <v/>
      </c>
      <c r="M28" s="18">
        <f>'Event Inputs'!$A28</f>
        <v>0</v>
      </c>
      <c r="N28" s="18">
        <f>'Event Inputs'!$B28</f>
        <v>0</v>
      </c>
      <c r="O28" s="15">
        <f ca="1">COUNTIF(Overall,"&lt;"&amp;AF28)+SUM(IF(AF28=$AF$4:AF28,1,0))</f>
        <v>9</v>
      </c>
      <c r="P28" s="15">
        <f t="shared" ca="1" si="0"/>
        <v>9</v>
      </c>
      <c r="Q28" s="15">
        <f t="shared" ca="1" si="1"/>
        <v>0</v>
      </c>
      <c r="R28" s="49">
        <f ca="1">COUNTIF(Female,"&lt;"&amp;AG28)+SUM(IF(AG28=AG$4:$AG28,1,0))</f>
        <v>9</v>
      </c>
      <c r="S28" s="49">
        <f t="shared" ca="1" si="2"/>
        <v>9</v>
      </c>
      <c r="T28" s="49">
        <f ca="1">SUM(First:Last!Q28)</f>
        <v>0</v>
      </c>
      <c r="U28" s="23">
        <f>COUNTIF(Male,"&lt;"&amp;AH28)+SUM(IF(AH28=AH$4:$AH28,1,0))</f>
        <v>9</v>
      </c>
      <c r="V28" s="23">
        <f t="shared" si="3"/>
        <v>9</v>
      </c>
      <c r="W28" s="23">
        <f>SUM(First:Last!R28)</f>
        <v>0</v>
      </c>
      <c r="X28" s="43" t="e">
        <f>SUM(First:Last!S28)</f>
        <v>#VALUE!</v>
      </c>
      <c r="Y28" s="43" t="e">
        <f>SUM(First:Last!T28)</f>
        <v>#VALUE!</v>
      </c>
      <c r="Z28" s="43" t="e">
        <f>SUM(First:Last!U28)</f>
        <v>#VALUE!</v>
      </c>
      <c r="AA28" s="43">
        <f>SUM(First:Last!V28)</f>
        <v>0</v>
      </c>
      <c r="AB28" s="43">
        <f>SUM(First:Last!W28)</f>
        <v>0</v>
      </c>
      <c r="AC28" s="43">
        <f>SUM(First:Last!X28)</f>
        <v>0</v>
      </c>
      <c r="AD28" s="18">
        <f>'Event Inputs'!$A28</f>
        <v>0</v>
      </c>
      <c r="AE28" s="18">
        <f>'Event Inputs'!$B28</f>
        <v>0</v>
      </c>
      <c r="AF28" s="61" t="str">
        <f t="shared" ca="1" si="4"/>
        <v>9zzzzzzz</v>
      </c>
      <c r="AG28" t="str">
        <f t="shared" ca="1" si="5"/>
        <v>9zzzzzzz</v>
      </c>
      <c r="AH28" t="str">
        <f t="shared" si="6"/>
        <v>9zzzzzzz</v>
      </c>
    </row>
    <row r="29" spans="1:34">
      <c r="A29" s="37">
        <v>26</v>
      </c>
      <c r="B29" s="37" t="str">
        <f>IF(A29&lt;='Event Inputs'!$B$48,VLOOKUP($A29,$U$4:$AE$44,2,FALSE),"")</f>
        <v/>
      </c>
      <c r="C29" t="str">
        <f>IF(A29&lt;='Event Inputs'!$B$48,VLOOKUP($A29,$U$4:$AE$44,11,FALSE),"")</f>
        <v/>
      </c>
      <c r="D29" s="37" t="str">
        <f>IF(A29&lt;='Event Inputs'!$B$48,VLOOKUP($A29,$U$4:$AE$44,3,FALSE),"")</f>
        <v/>
      </c>
      <c r="E29" s="37" t="str">
        <f>IF(A29&lt;='Event Inputs'!$B$48,VLOOKUP($A29,$R$4:$AE$44,2,FALSE),"")</f>
        <v/>
      </c>
      <c r="F29" t="str">
        <f>IF(A29&lt;='Event Inputs'!$B$48,VLOOKUP($A29,$R$4:$AE$44,14,FALSE),"")</f>
        <v/>
      </c>
      <c r="G29" s="37" t="str">
        <f>IF(A29&lt;='Event Inputs'!$B$48,VLOOKUP($A29,$R$4:$AE$44,3,FALSE),"")</f>
        <v/>
      </c>
      <c r="H29" t="str">
        <f>IF(A29&lt;='Event Inputs'!$B$48,VLOOKUP($A29,$O$4:$AE$44,2,FALSE),"")</f>
        <v/>
      </c>
      <c r="I29" t="str">
        <f>IF(A29&lt;='Event Inputs'!$B$48,VLOOKUP($A29,$O$4:$AE$44,17,FALSE),"")</f>
        <v/>
      </c>
      <c r="J29" s="37" t="str">
        <f>IF(A29&lt;='Event Inputs'!$B$48,VLOOKUP($A29,$O$4:$W$44,3,FALSE),"")</f>
        <v/>
      </c>
      <c r="M29" s="18">
        <f>'Event Inputs'!$A29</f>
        <v>0</v>
      </c>
      <c r="N29" s="18">
        <f>'Event Inputs'!$B29</f>
        <v>0</v>
      </c>
      <c r="O29" s="15">
        <f ca="1">COUNTIF(Overall,"&lt;"&amp;AF29)+SUM(IF(AF29=$AF$4:AF29,1,0))</f>
        <v>9</v>
      </c>
      <c r="P29" s="15">
        <f t="shared" ca="1" si="0"/>
        <v>9</v>
      </c>
      <c r="Q29" s="15">
        <f t="shared" ca="1" si="1"/>
        <v>0</v>
      </c>
      <c r="R29" s="49">
        <f ca="1">COUNTIF(Female,"&lt;"&amp;AG29)+SUM(IF(AG29=AG$4:$AG29,1,0))</f>
        <v>9</v>
      </c>
      <c r="S29" s="49">
        <f t="shared" ca="1" si="2"/>
        <v>9</v>
      </c>
      <c r="T29" s="49">
        <f ca="1">SUM(First:Last!Q29)</f>
        <v>0</v>
      </c>
      <c r="U29" s="23">
        <f>COUNTIF(Male,"&lt;"&amp;AH29)+SUM(IF(AH29=AH$4:$AH29,1,0))</f>
        <v>9</v>
      </c>
      <c r="V29" s="23">
        <f t="shared" si="3"/>
        <v>9</v>
      </c>
      <c r="W29" s="23">
        <f>SUM(First:Last!R29)</f>
        <v>0</v>
      </c>
      <c r="X29" s="43" t="e">
        <f>SUM(First:Last!S29)</f>
        <v>#VALUE!</v>
      </c>
      <c r="Y29" s="43" t="e">
        <f>SUM(First:Last!T29)</f>
        <v>#VALUE!</v>
      </c>
      <c r="Z29" s="43" t="e">
        <f>SUM(First:Last!U29)</f>
        <v>#VALUE!</v>
      </c>
      <c r="AA29" s="43">
        <f>SUM(First:Last!V29)</f>
        <v>0</v>
      </c>
      <c r="AB29" s="43">
        <f>SUM(First:Last!W29)</f>
        <v>0</v>
      </c>
      <c r="AC29" s="43">
        <f>SUM(First:Last!X29)</f>
        <v>0</v>
      </c>
      <c r="AD29" s="18">
        <f>'Event Inputs'!$A29</f>
        <v>0</v>
      </c>
      <c r="AE29" s="18">
        <f>'Event Inputs'!$B29</f>
        <v>0</v>
      </c>
      <c r="AF29" s="61" t="str">
        <f t="shared" ca="1" si="4"/>
        <v>9zzzzzzz</v>
      </c>
      <c r="AG29" t="str">
        <f t="shared" ca="1" si="5"/>
        <v>9zzzzzzz</v>
      </c>
      <c r="AH29" t="str">
        <f t="shared" si="6"/>
        <v>9zzzzzzz</v>
      </c>
    </row>
    <row r="30" spans="1:34">
      <c r="A30" s="37">
        <v>27</v>
      </c>
      <c r="B30" s="37" t="str">
        <f>IF(A30&lt;='Event Inputs'!$B$48,VLOOKUP($A30,$U$4:$AE$44,2,FALSE),"")</f>
        <v/>
      </c>
      <c r="C30" t="str">
        <f>IF(A30&lt;='Event Inputs'!$B$48,VLOOKUP($A30,$U$4:$AE$44,11,FALSE),"")</f>
        <v/>
      </c>
      <c r="D30" s="37" t="str">
        <f>IF(A30&lt;='Event Inputs'!$B$48,VLOOKUP($A30,$U$4:$AE$44,3,FALSE),"")</f>
        <v/>
      </c>
      <c r="E30" s="37" t="str">
        <f>IF(A30&lt;='Event Inputs'!$B$48,VLOOKUP($A30,$R$4:$AE$44,2,FALSE),"")</f>
        <v/>
      </c>
      <c r="F30" t="str">
        <f>IF(A30&lt;='Event Inputs'!$B$48,VLOOKUP($A30,$R$4:$AE$44,14,FALSE),"")</f>
        <v/>
      </c>
      <c r="G30" s="37" t="str">
        <f>IF(A30&lt;='Event Inputs'!$B$48,VLOOKUP($A30,$R$4:$AE$44,3,FALSE),"")</f>
        <v/>
      </c>
      <c r="H30" t="str">
        <f>IF(A30&lt;='Event Inputs'!$B$48,VLOOKUP($A30,$O$4:$AE$44,2,FALSE),"")</f>
        <v/>
      </c>
      <c r="I30" t="str">
        <f>IF(A30&lt;='Event Inputs'!$B$48,VLOOKUP($A30,$O$4:$AE$44,17,FALSE),"")</f>
        <v/>
      </c>
      <c r="J30" s="37" t="str">
        <f>IF(A30&lt;='Event Inputs'!$B$48,VLOOKUP($A30,$O$4:$W$44,3,FALSE),"")</f>
        <v/>
      </c>
      <c r="M30" s="18">
        <f>'Event Inputs'!$A30</f>
        <v>0</v>
      </c>
      <c r="N30" s="18">
        <f>'Event Inputs'!$B30</f>
        <v>0</v>
      </c>
      <c r="O30" s="15">
        <f ca="1">COUNTIF(Overall,"&lt;"&amp;AF30)+SUM(IF(AF30=$AF$4:AF30,1,0))</f>
        <v>9</v>
      </c>
      <c r="P30" s="15">
        <f t="shared" ca="1" si="0"/>
        <v>9</v>
      </c>
      <c r="Q30" s="15">
        <f t="shared" ca="1" si="1"/>
        <v>0</v>
      </c>
      <c r="R30" s="49">
        <f ca="1">COUNTIF(Female,"&lt;"&amp;AG30)+SUM(IF(AG30=AG$4:$AG30,1,0))</f>
        <v>9</v>
      </c>
      <c r="S30" s="49">
        <f t="shared" ca="1" si="2"/>
        <v>9</v>
      </c>
      <c r="T30" s="49">
        <f ca="1">SUM(First:Last!Q30)</f>
        <v>0</v>
      </c>
      <c r="U30" s="23">
        <f>COUNTIF(Male,"&lt;"&amp;AH30)+SUM(IF(AH30=AH$4:$AH30,1,0))</f>
        <v>9</v>
      </c>
      <c r="V30" s="23">
        <f t="shared" si="3"/>
        <v>9</v>
      </c>
      <c r="W30" s="23">
        <f>SUM(First:Last!R30)</f>
        <v>0</v>
      </c>
      <c r="X30" s="43" t="e">
        <f>SUM(First:Last!S30)</f>
        <v>#VALUE!</v>
      </c>
      <c r="Y30" s="43" t="e">
        <f>SUM(First:Last!T30)</f>
        <v>#VALUE!</v>
      </c>
      <c r="Z30" s="43" t="e">
        <f>SUM(First:Last!U30)</f>
        <v>#VALUE!</v>
      </c>
      <c r="AA30" s="43">
        <f>SUM(First:Last!V30)</f>
        <v>0</v>
      </c>
      <c r="AB30" s="43">
        <f>SUM(First:Last!W30)</f>
        <v>0</v>
      </c>
      <c r="AC30" s="43">
        <f>SUM(First:Last!X30)</f>
        <v>0</v>
      </c>
      <c r="AD30" s="18">
        <f>'Event Inputs'!$A30</f>
        <v>0</v>
      </c>
      <c r="AE30" s="18">
        <f>'Event Inputs'!$B30</f>
        <v>0</v>
      </c>
      <c r="AF30" s="61" t="str">
        <f t="shared" ca="1" si="4"/>
        <v>9zzzzzzz</v>
      </c>
      <c r="AG30" t="str">
        <f t="shared" ca="1" si="5"/>
        <v>9zzzzzzz</v>
      </c>
      <c r="AH30" t="str">
        <f t="shared" si="6"/>
        <v>9zzzzzzz</v>
      </c>
    </row>
    <row r="31" spans="1:34">
      <c r="A31" s="37">
        <v>28</v>
      </c>
      <c r="B31" s="37" t="str">
        <f>IF(A31&lt;='Event Inputs'!$B$48,VLOOKUP($A31,$U$4:$AE$44,2,FALSE),"")</f>
        <v/>
      </c>
      <c r="C31" t="str">
        <f>IF(A31&lt;='Event Inputs'!$B$48,VLOOKUP($A31,$U$4:$AE$44,11,FALSE),"")</f>
        <v/>
      </c>
      <c r="D31" s="37" t="str">
        <f>IF(A31&lt;='Event Inputs'!$B$48,VLOOKUP($A31,$U$4:$AE$44,3,FALSE),"")</f>
        <v/>
      </c>
      <c r="E31" s="37" t="str">
        <f>IF(A31&lt;='Event Inputs'!$B$48,VLOOKUP($A31,$R$4:$AE$44,2,FALSE),"")</f>
        <v/>
      </c>
      <c r="F31" t="str">
        <f>IF(A31&lt;='Event Inputs'!$B$48,VLOOKUP($A31,$R$4:$AE$44,14,FALSE),"")</f>
        <v/>
      </c>
      <c r="G31" s="37" t="str">
        <f>IF(A31&lt;='Event Inputs'!$B$48,VLOOKUP($A31,$R$4:$AE$44,3,FALSE),"")</f>
        <v/>
      </c>
      <c r="H31" t="str">
        <f>IF(A31&lt;='Event Inputs'!$B$48,VLOOKUP($A31,$O$4:$AE$44,2,FALSE),"")</f>
        <v/>
      </c>
      <c r="I31" t="str">
        <f>IF(A31&lt;='Event Inputs'!$B$48,VLOOKUP($A31,$O$4:$AE$44,17,FALSE),"")</f>
        <v/>
      </c>
      <c r="J31" s="37" t="str">
        <f>IF(A31&lt;='Event Inputs'!$B$48,VLOOKUP($A31,$O$4:$W$44,3,FALSE),"")</f>
        <v/>
      </c>
      <c r="M31" s="18">
        <f>'Event Inputs'!$A31</f>
        <v>0</v>
      </c>
      <c r="N31" s="18">
        <f>'Event Inputs'!$B31</f>
        <v>0</v>
      </c>
      <c r="O31" s="15">
        <f ca="1">COUNTIF(Overall,"&lt;"&amp;AF31)+SUM(IF(AF31=$AF$4:AF31,1,0))</f>
        <v>9</v>
      </c>
      <c r="P31" s="15">
        <f t="shared" ca="1" si="0"/>
        <v>9</v>
      </c>
      <c r="Q31" s="15">
        <f t="shared" ca="1" si="1"/>
        <v>0</v>
      </c>
      <c r="R31" s="49">
        <f ca="1">COUNTIF(Female,"&lt;"&amp;AG31)+SUM(IF(AG31=AG$4:$AG31,1,0))</f>
        <v>9</v>
      </c>
      <c r="S31" s="49">
        <f t="shared" ca="1" si="2"/>
        <v>9</v>
      </c>
      <c r="T31" s="49">
        <f ca="1">SUM(First:Last!Q31)</f>
        <v>0</v>
      </c>
      <c r="U31" s="23">
        <f>COUNTIF(Male,"&lt;"&amp;AH31)+SUM(IF(AH31=AH$4:$AH31,1,0))</f>
        <v>9</v>
      </c>
      <c r="V31" s="23">
        <f t="shared" si="3"/>
        <v>9</v>
      </c>
      <c r="W31" s="23">
        <f>SUM(First:Last!R31)</f>
        <v>0</v>
      </c>
      <c r="X31" s="43" t="e">
        <f>SUM(First:Last!S31)</f>
        <v>#VALUE!</v>
      </c>
      <c r="Y31" s="43" t="e">
        <f>SUM(First:Last!T31)</f>
        <v>#VALUE!</v>
      </c>
      <c r="Z31" s="43" t="e">
        <f>SUM(First:Last!U31)</f>
        <v>#VALUE!</v>
      </c>
      <c r="AA31" s="43">
        <f>SUM(First:Last!V31)</f>
        <v>0</v>
      </c>
      <c r="AB31" s="43">
        <f>SUM(First:Last!W31)</f>
        <v>0</v>
      </c>
      <c r="AC31" s="43">
        <f>SUM(First:Last!X31)</f>
        <v>0</v>
      </c>
      <c r="AD31" s="18">
        <f>'Event Inputs'!$A31</f>
        <v>0</v>
      </c>
      <c r="AE31" s="18">
        <f>'Event Inputs'!$B31</f>
        <v>0</v>
      </c>
      <c r="AF31" s="61" t="str">
        <f t="shared" ca="1" si="4"/>
        <v>9zzzzzzz</v>
      </c>
      <c r="AG31" t="str">
        <f t="shared" ca="1" si="5"/>
        <v>9zzzzzzz</v>
      </c>
      <c r="AH31" t="str">
        <f t="shared" si="6"/>
        <v>9zzzzzzz</v>
      </c>
    </row>
    <row r="32" spans="1:34">
      <c r="A32" s="37">
        <v>29</v>
      </c>
      <c r="B32" s="37" t="str">
        <f>IF(A32&lt;='Event Inputs'!$B$48,VLOOKUP($A32,$U$4:$AE$44,2,FALSE),"")</f>
        <v/>
      </c>
      <c r="C32" t="str">
        <f>IF(A32&lt;='Event Inputs'!$B$48,VLOOKUP($A32,$U$4:$AE$44,11,FALSE),"")</f>
        <v/>
      </c>
      <c r="D32" s="37" t="str">
        <f>IF(A32&lt;='Event Inputs'!$B$48,VLOOKUP($A32,$U$4:$AE$44,3,FALSE),"")</f>
        <v/>
      </c>
      <c r="E32" s="37" t="str">
        <f>IF(A32&lt;='Event Inputs'!$B$48,VLOOKUP($A32,$R$4:$AE$44,2,FALSE),"")</f>
        <v/>
      </c>
      <c r="F32" t="str">
        <f>IF(A32&lt;='Event Inputs'!$B$48,VLOOKUP($A32,$R$4:$AE$44,14,FALSE),"")</f>
        <v/>
      </c>
      <c r="G32" s="37" t="str">
        <f>IF(A32&lt;='Event Inputs'!$B$48,VLOOKUP($A32,$R$4:$AE$44,3,FALSE),"")</f>
        <v/>
      </c>
      <c r="H32" t="str">
        <f>IF(A32&lt;='Event Inputs'!$B$48,VLOOKUP($A32,$O$4:$AE$44,2,FALSE),"")</f>
        <v/>
      </c>
      <c r="I32" t="str">
        <f>IF(A32&lt;='Event Inputs'!$B$48,VLOOKUP($A32,$O$4:$AE$44,17,FALSE),"")</f>
        <v/>
      </c>
      <c r="J32" s="37" t="str">
        <f>IF(A32&lt;='Event Inputs'!$B$48,VLOOKUP($A32,$O$4:$W$44,3,FALSE),"")</f>
        <v/>
      </c>
      <c r="M32" s="18">
        <f>'Event Inputs'!$A32</f>
        <v>0</v>
      </c>
      <c r="N32" s="18">
        <f>'Event Inputs'!$B32</f>
        <v>0</v>
      </c>
      <c r="O32" s="15">
        <f ca="1">COUNTIF(Overall,"&lt;"&amp;AF32)+SUM(IF(AF32=$AF$4:AF32,1,0))</f>
        <v>9</v>
      </c>
      <c r="P32" s="15">
        <f t="shared" ca="1" si="0"/>
        <v>9</v>
      </c>
      <c r="Q32" s="15">
        <f t="shared" ca="1" si="1"/>
        <v>0</v>
      </c>
      <c r="R32" s="49">
        <f ca="1">COUNTIF(Female,"&lt;"&amp;AG32)+SUM(IF(AG32=AG$4:$AG32,1,0))</f>
        <v>9</v>
      </c>
      <c r="S32" s="49">
        <f t="shared" ca="1" si="2"/>
        <v>9</v>
      </c>
      <c r="T32" s="49">
        <f ca="1">SUM(First:Last!Q32)</f>
        <v>0</v>
      </c>
      <c r="U32" s="23">
        <f>COUNTIF(Male,"&lt;"&amp;AH32)+SUM(IF(AH32=AH$4:$AH32,1,0))</f>
        <v>9</v>
      </c>
      <c r="V32" s="23">
        <f t="shared" si="3"/>
        <v>9</v>
      </c>
      <c r="W32" s="23">
        <f>SUM(First:Last!R32)</f>
        <v>0</v>
      </c>
      <c r="X32" s="43" t="e">
        <f>SUM(First:Last!S32)</f>
        <v>#VALUE!</v>
      </c>
      <c r="Y32" s="43" t="e">
        <f>SUM(First:Last!T32)</f>
        <v>#VALUE!</v>
      </c>
      <c r="Z32" s="43" t="e">
        <f>SUM(First:Last!U32)</f>
        <v>#VALUE!</v>
      </c>
      <c r="AA32" s="43">
        <f>SUM(First:Last!V32)</f>
        <v>0</v>
      </c>
      <c r="AB32" s="43">
        <f>SUM(First:Last!W32)</f>
        <v>0</v>
      </c>
      <c r="AC32" s="43">
        <f>SUM(First:Last!X32)</f>
        <v>0</v>
      </c>
      <c r="AD32" s="18">
        <f>'Event Inputs'!$A32</f>
        <v>0</v>
      </c>
      <c r="AE32" s="18">
        <f>'Event Inputs'!$B32</f>
        <v>0</v>
      </c>
      <c r="AF32" s="61" t="str">
        <f t="shared" ca="1" si="4"/>
        <v>9zzzzzzz</v>
      </c>
      <c r="AG32" t="str">
        <f t="shared" ca="1" si="5"/>
        <v>9zzzzzzz</v>
      </c>
      <c r="AH32" t="str">
        <f t="shared" si="6"/>
        <v>9zzzzzzz</v>
      </c>
    </row>
    <row r="33" spans="1:34">
      <c r="A33" s="37">
        <v>30</v>
      </c>
      <c r="B33" s="37" t="str">
        <f>IF(A33&lt;='Event Inputs'!$B$48,VLOOKUP($A33,$U$4:$AE$44,2,FALSE),"")</f>
        <v/>
      </c>
      <c r="C33" t="str">
        <f>IF(A33&lt;='Event Inputs'!$B$48,VLOOKUP($A33,$U$4:$AE$44,11,FALSE),"")</f>
        <v/>
      </c>
      <c r="D33" s="37" t="str">
        <f>IF(A33&lt;='Event Inputs'!$B$48,VLOOKUP($A33,$U$4:$AE$44,3,FALSE),"")</f>
        <v/>
      </c>
      <c r="E33" s="37" t="str">
        <f>IF(A33&lt;='Event Inputs'!$B$48,VLOOKUP($A33,$R$4:$AE$44,2,FALSE),"")</f>
        <v/>
      </c>
      <c r="F33" t="str">
        <f>IF(A33&lt;='Event Inputs'!$B$48,VLOOKUP($A33,$R$4:$AE$44,14,FALSE),"")</f>
        <v/>
      </c>
      <c r="G33" s="37" t="str">
        <f>IF(A33&lt;='Event Inputs'!$B$48,VLOOKUP($A33,$R$4:$AE$44,3,FALSE),"")</f>
        <v/>
      </c>
      <c r="H33" t="str">
        <f>IF(A33&lt;='Event Inputs'!$B$48,VLOOKUP($A33,$O$4:$AE$44,2,FALSE),"")</f>
        <v/>
      </c>
      <c r="I33" t="str">
        <f>IF(A33&lt;='Event Inputs'!$B$48,VLOOKUP($A33,$O$4:$AE$44,17,FALSE),"")</f>
        <v/>
      </c>
      <c r="J33" s="37" t="str">
        <f>IF(A33&lt;='Event Inputs'!$B$48,VLOOKUP($A33,$O$4:$W$44,3,FALSE),"")</f>
        <v/>
      </c>
      <c r="M33" s="18">
        <f>'Event Inputs'!$A33</f>
        <v>0</v>
      </c>
      <c r="N33" s="18">
        <f>'Event Inputs'!$B33</f>
        <v>0</v>
      </c>
      <c r="O33" s="15">
        <f ca="1">COUNTIF(Overall,"&lt;"&amp;AF33)+SUM(IF(AF33=$AF$4:AF33,1,0))</f>
        <v>9</v>
      </c>
      <c r="P33" s="15">
        <f t="shared" ca="1" si="0"/>
        <v>9</v>
      </c>
      <c r="Q33" s="15">
        <f t="shared" ca="1" si="1"/>
        <v>0</v>
      </c>
      <c r="R33" s="49">
        <f ca="1">COUNTIF(Female,"&lt;"&amp;AG33)+SUM(IF(AG33=AG$4:$AG33,1,0))</f>
        <v>9</v>
      </c>
      <c r="S33" s="49">
        <f t="shared" ca="1" si="2"/>
        <v>9</v>
      </c>
      <c r="T33" s="49">
        <f ca="1">SUM(First:Last!Q33)</f>
        <v>0</v>
      </c>
      <c r="U33" s="23">
        <f>COUNTIF(Male,"&lt;"&amp;AH33)+SUM(IF(AH33=AH$4:$AH33,1,0))</f>
        <v>9</v>
      </c>
      <c r="V33" s="23">
        <f t="shared" si="3"/>
        <v>9</v>
      </c>
      <c r="W33" s="23">
        <f>SUM(First:Last!R33)</f>
        <v>0</v>
      </c>
      <c r="X33" s="43" t="e">
        <f>SUM(First:Last!S33)</f>
        <v>#VALUE!</v>
      </c>
      <c r="Y33" s="43" t="e">
        <f>SUM(First:Last!T33)</f>
        <v>#VALUE!</v>
      </c>
      <c r="Z33" s="43" t="e">
        <f>SUM(First:Last!U33)</f>
        <v>#VALUE!</v>
      </c>
      <c r="AA33" s="43">
        <f>SUM(First:Last!V33)</f>
        <v>0</v>
      </c>
      <c r="AB33" s="43">
        <f>SUM(First:Last!W33)</f>
        <v>0</v>
      </c>
      <c r="AC33" s="43">
        <f>SUM(First:Last!X33)</f>
        <v>0</v>
      </c>
      <c r="AD33" s="18">
        <f>'Event Inputs'!$A33</f>
        <v>0</v>
      </c>
      <c r="AE33" s="18">
        <f>'Event Inputs'!$B33</f>
        <v>0</v>
      </c>
      <c r="AF33" s="61" t="str">
        <f t="shared" ca="1" si="4"/>
        <v>9zzzzzzz</v>
      </c>
      <c r="AG33" t="str">
        <f t="shared" ca="1" si="5"/>
        <v>9zzzzzzz</v>
      </c>
      <c r="AH33" t="str">
        <f t="shared" si="6"/>
        <v>9zzzzzzz</v>
      </c>
    </row>
    <row r="34" spans="1:34">
      <c r="A34" s="37">
        <v>31</v>
      </c>
      <c r="B34" s="37" t="str">
        <f>IF(A34&lt;='Event Inputs'!$B$48,VLOOKUP($A34,$U$4:$AE$44,2,FALSE),"")</f>
        <v/>
      </c>
      <c r="C34" t="str">
        <f>IF(A34&lt;='Event Inputs'!$B$48,VLOOKUP($A34,$U$4:$AE$44,11,FALSE),"")</f>
        <v/>
      </c>
      <c r="D34" s="37" t="str">
        <f>IF(A34&lt;='Event Inputs'!$B$48,VLOOKUP($A34,$U$4:$AE$44,3,FALSE),"")</f>
        <v/>
      </c>
      <c r="E34" s="37" t="str">
        <f>IF(A34&lt;='Event Inputs'!$B$48,VLOOKUP($A34,$R$4:$AE$44,2,FALSE),"")</f>
        <v/>
      </c>
      <c r="F34" t="str">
        <f>IF(A34&lt;='Event Inputs'!$B$48,VLOOKUP($A34,$R$4:$AE$44,14,FALSE),"")</f>
        <v/>
      </c>
      <c r="G34" s="37" t="str">
        <f>IF(A34&lt;='Event Inputs'!$B$48,VLOOKUP($A34,$R$4:$AE$44,3,FALSE),"")</f>
        <v/>
      </c>
      <c r="H34" t="str">
        <f>IF(A34&lt;='Event Inputs'!$B$48,VLOOKUP($A34,$O$4:$AE$44,2,FALSE),"")</f>
        <v/>
      </c>
      <c r="I34" t="str">
        <f>IF(A34&lt;='Event Inputs'!$B$48,VLOOKUP($A34,$O$4:$AE$44,17,FALSE),"")</f>
        <v/>
      </c>
      <c r="J34" s="37" t="str">
        <f>IF(A34&lt;='Event Inputs'!$B$48,VLOOKUP($A34,$O$4:$W$44,3,FALSE),"")</f>
        <v/>
      </c>
      <c r="M34" s="18">
        <f>'Event Inputs'!$A34</f>
        <v>0</v>
      </c>
      <c r="N34" s="18">
        <f>'Event Inputs'!$B34</f>
        <v>0</v>
      </c>
      <c r="O34" s="15">
        <f ca="1">COUNTIF(Overall,"&lt;"&amp;AF34)+SUM(IF(AF34=$AF$4:AF34,1,0))</f>
        <v>9</v>
      </c>
      <c r="P34" s="15">
        <f t="shared" ca="1" si="0"/>
        <v>9</v>
      </c>
      <c r="Q34" s="15">
        <f t="shared" ca="1" si="1"/>
        <v>0</v>
      </c>
      <c r="R34" s="49">
        <f ca="1">COUNTIF(Female,"&lt;"&amp;AG34)+SUM(IF(AG34=AG$4:$AG34,1,0))</f>
        <v>9</v>
      </c>
      <c r="S34" s="49">
        <f t="shared" ca="1" si="2"/>
        <v>9</v>
      </c>
      <c r="T34" s="49">
        <f ca="1">SUM(First:Last!Q34)</f>
        <v>0</v>
      </c>
      <c r="U34" s="23">
        <f>COUNTIF(Male,"&lt;"&amp;AH34)+SUM(IF(AH34=AH$4:$AH34,1,0))</f>
        <v>9</v>
      </c>
      <c r="V34" s="23">
        <f t="shared" si="3"/>
        <v>9</v>
      </c>
      <c r="W34" s="23">
        <f>SUM(First:Last!R34)</f>
        <v>0</v>
      </c>
      <c r="X34" s="43" t="e">
        <f>SUM(First:Last!S34)</f>
        <v>#VALUE!</v>
      </c>
      <c r="Y34" s="43" t="e">
        <f>SUM(First:Last!T34)</f>
        <v>#VALUE!</v>
      </c>
      <c r="Z34" s="43" t="e">
        <f>SUM(First:Last!U34)</f>
        <v>#VALUE!</v>
      </c>
      <c r="AA34" s="43">
        <f>SUM(First:Last!V34)</f>
        <v>0</v>
      </c>
      <c r="AB34" s="43">
        <f>SUM(First:Last!W34)</f>
        <v>0</v>
      </c>
      <c r="AC34" s="43">
        <f>SUM(First:Last!X34)</f>
        <v>0</v>
      </c>
      <c r="AD34" s="18">
        <f>'Event Inputs'!$A34</f>
        <v>0</v>
      </c>
      <c r="AE34" s="18">
        <f>'Event Inputs'!$B34</f>
        <v>0</v>
      </c>
      <c r="AF34" s="61" t="str">
        <f t="shared" ca="1" si="4"/>
        <v>9zzzzzzz</v>
      </c>
      <c r="AG34" t="str">
        <f t="shared" ca="1" si="5"/>
        <v>9zzzzzzz</v>
      </c>
      <c r="AH34" t="str">
        <f t="shared" si="6"/>
        <v>9zzzzzzz</v>
      </c>
    </row>
    <row r="35" spans="1:34">
      <c r="A35" s="37">
        <v>32</v>
      </c>
      <c r="B35" s="37" t="str">
        <f>IF(A35&lt;='Event Inputs'!$B$48,VLOOKUP($A35,$U$4:$AE$44,2,FALSE),"")</f>
        <v/>
      </c>
      <c r="C35" t="str">
        <f>IF(A35&lt;='Event Inputs'!$B$48,VLOOKUP($A35,$U$4:$AE$44,11,FALSE),"")</f>
        <v/>
      </c>
      <c r="D35" s="37" t="str">
        <f>IF(A35&lt;='Event Inputs'!$B$48,VLOOKUP($A35,$U$4:$AE$44,3,FALSE),"")</f>
        <v/>
      </c>
      <c r="E35" s="37" t="str">
        <f>IF(A35&lt;='Event Inputs'!$B$48,VLOOKUP($A35,$R$4:$AE$44,2,FALSE),"")</f>
        <v/>
      </c>
      <c r="F35" t="str">
        <f>IF(A35&lt;='Event Inputs'!$B$48,VLOOKUP($A35,$R$4:$AE$44,14,FALSE),"")</f>
        <v/>
      </c>
      <c r="G35" s="37" t="str">
        <f>IF(A35&lt;='Event Inputs'!$B$48,VLOOKUP($A35,$R$4:$AE$44,3,FALSE),"")</f>
        <v/>
      </c>
      <c r="H35" t="str">
        <f>IF(A35&lt;='Event Inputs'!$B$48,VLOOKUP($A35,$O$4:$AE$44,2,FALSE),"")</f>
        <v/>
      </c>
      <c r="I35" t="str">
        <f>IF(A35&lt;='Event Inputs'!$B$48,VLOOKUP($A35,$O$4:$AE$44,17,FALSE),"")</f>
        <v/>
      </c>
      <c r="J35" s="37" t="str">
        <f>IF(A35&lt;='Event Inputs'!$B$48,VLOOKUP($A35,$O$4:$W$44,3,FALSE),"")</f>
        <v/>
      </c>
      <c r="M35" s="18">
        <f>'Event Inputs'!$A35</f>
        <v>0</v>
      </c>
      <c r="N35" s="18">
        <f>'Event Inputs'!$B35</f>
        <v>0</v>
      </c>
      <c r="O35" s="15">
        <f ca="1">COUNTIF(Overall,"&lt;"&amp;AF35)+SUM(IF(AF35=$AF$4:AF35,1,0))</f>
        <v>9</v>
      </c>
      <c r="P35" s="15">
        <f t="shared" ca="1" si="0"/>
        <v>9</v>
      </c>
      <c r="Q35" s="15">
        <f t="shared" ca="1" si="1"/>
        <v>0</v>
      </c>
      <c r="R35" s="49">
        <f ca="1">COUNTIF(Female,"&lt;"&amp;AG35)+SUM(IF(AG35=AG$4:$AG35,1,0))</f>
        <v>9</v>
      </c>
      <c r="S35" s="49">
        <f t="shared" ca="1" si="2"/>
        <v>9</v>
      </c>
      <c r="T35" s="49">
        <f ca="1">SUM(First:Last!Q35)</f>
        <v>0</v>
      </c>
      <c r="U35" s="23">
        <f>COUNTIF(Male,"&lt;"&amp;AH35)+SUM(IF(AH35=AH$4:$AH35,1,0))</f>
        <v>9</v>
      </c>
      <c r="V35" s="23">
        <f t="shared" si="3"/>
        <v>9</v>
      </c>
      <c r="W35" s="23">
        <f>SUM(First:Last!R35)</f>
        <v>0</v>
      </c>
      <c r="X35" s="43" t="e">
        <f>SUM(First:Last!S35)</f>
        <v>#VALUE!</v>
      </c>
      <c r="Y35" s="43" t="e">
        <f>SUM(First:Last!T35)</f>
        <v>#VALUE!</v>
      </c>
      <c r="Z35" s="43" t="e">
        <f>SUM(First:Last!U35)</f>
        <v>#VALUE!</v>
      </c>
      <c r="AA35" s="43">
        <f>SUM(First:Last!V35)</f>
        <v>0</v>
      </c>
      <c r="AB35" s="43">
        <f>SUM(First:Last!W35)</f>
        <v>0</v>
      </c>
      <c r="AC35" s="43">
        <f>SUM(First:Last!X35)</f>
        <v>0</v>
      </c>
      <c r="AD35" s="18">
        <f>'Event Inputs'!$A35</f>
        <v>0</v>
      </c>
      <c r="AE35" s="18">
        <f>'Event Inputs'!$B35</f>
        <v>0</v>
      </c>
      <c r="AF35" s="61" t="str">
        <f t="shared" ca="1" si="4"/>
        <v>9zzzzzzz</v>
      </c>
      <c r="AG35" t="str">
        <f t="shared" ca="1" si="5"/>
        <v>9zzzzzzz</v>
      </c>
      <c r="AH35" t="str">
        <f t="shared" si="6"/>
        <v>9zzzzzzz</v>
      </c>
    </row>
    <row r="36" spans="1:34">
      <c r="A36" s="37">
        <v>33</v>
      </c>
      <c r="B36" s="37" t="str">
        <f>IF(A36&lt;='Event Inputs'!$B$48,VLOOKUP($A36,$U$4:$AE$44,2,FALSE),"")</f>
        <v/>
      </c>
      <c r="C36" t="str">
        <f>IF(A36&lt;='Event Inputs'!$B$48,VLOOKUP($A36,$U$4:$AE$44,11,FALSE),"")</f>
        <v/>
      </c>
      <c r="D36" s="37" t="str">
        <f>IF(A36&lt;='Event Inputs'!$B$48,VLOOKUP($A36,$U$4:$AE$44,3,FALSE),"")</f>
        <v/>
      </c>
      <c r="E36" s="37" t="str">
        <f>IF(A36&lt;='Event Inputs'!$B$48,VLOOKUP($A36,$R$4:$AE$44,2,FALSE),"")</f>
        <v/>
      </c>
      <c r="F36" t="str">
        <f>IF(A36&lt;='Event Inputs'!$B$48,VLOOKUP($A36,$R$4:$AE$44,14,FALSE),"")</f>
        <v/>
      </c>
      <c r="G36" s="37" t="str">
        <f>IF(A36&lt;='Event Inputs'!$B$48,VLOOKUP($A36,$R$4:$AE$44,3,FALSE),"")</f>
        <v/>
      </c>
      <c r="H36" t="str">
        <f>IF(A36&lt;='Event Inputs'!$B$48,VLOOKUP($A36,$O$4:$AE$44,2,FALSE),"")</f>
        <v/>
      </c>
      <c r="I36" t="str">
        <f>IF(A36&lt;='Event Inputs'!$B$48,VLOOKUP($A36,$O$4:$AE$44,17,FALSE),"")</f>
        <v/>
      </c>
      <c r="J36" s="37" t="str">
        <f>IF(A36&lt;='Event Inputs'!$B$48,VLOOKUP($A36,$O$4:$W$44,3,FALSE),"")</f>
        <v/>
      </c>
      <c r="M36" s="18">
        <f>'Event Inputs'!$A36</f>
        <v>0</v>
      </c>
      <c r="N36" s="18">
        <f>'Event Inputs'!$B36</f>
        <v>0</v>
      </c>
      <c r="O36" s="15">
        <f ca="1">COUNTIF(Overall,"&lt;"&amp;AF36)+SUM(IF(AF36=$AF$4:AF36,1,0))</f>
        <v>9</v>
      </c>
      <c r="P36" s="15">
        <f t="shared" ca="1" si="0"/>
        <v>9</v>
      </c>
      <c r="Q36" s="15">
        <f t="shared" ca="1" si="1"/>
        <v>0</v>
      </c>
      <c r="R36" s="49">
        <f ca="1">COUNTIF(Female,"&lt;"&amp;AG36)+SUM(IF(AG36=AG$4:$AG36,1,0))</f>
        <v>9</v>
      </c>
      <c r="S36" s="49">
        <f t="shared" ca="1" si="2"/>
        <v>9</v>
      </c>
      <c r="T36" s="49">
        <f ca="1">SUM(First:Last!Q36)</f>
        <v>0</v>
      </c>
      <c r="U36" s="23">
        <f>COUNTIF(Male,"&lt;"&amp;AH36)+SUM(IF(AH36=AH$4:$AH36,1,0))</f>
        <v>9</v>
      </c>
      <c r="V36" s="23">
        <f t="shared" si="3"/>
        <v>9</v>
      </c>
      <c r="W36" s="23">
        <f>SUM(First:Last!R36)</f>
        <v>0</v>
      </c>
      <c r="X36" s="43" t="e">
        <f>SUM(First:Last!S36)</f>
        <v>#VALUE!</v>
      </c>
      <c r="Y36" s="43" t="e">
        <f>SUM(First:Last!T36)</f>
        <v>#VALUE!</v>
      </c>
      <c r="Z36" s="43" t="e">
        <f>SUM(First:Last!U36)</f>
        <v>#VALUE!</v>
      </c>
      <c r="AA36" s="43">
        <f>SUM(First:Last!V36)</f>
        <v>0</v>
      </c>
      <c r="AB36" s="43">
        <f>SUM(First:Last!W36)</f>
        <v>0</v>
      </c>
      <c r="AC36" s="43">
        <f>SUM(First:Last!X36)</f>
        <v>0</v>
      </c>
      <c r="AD36" s="18">
        <f>'Event Inputs'!$A36</f>
        <v>0</v>
      </c>
      <c r="AE36" s="18">
        <f>'Event Inputs'!$B36</f>
        <v>0</v>
      </c>
      <c r="AF36" s="61" t="str">
        <f t="shared" ca="1" si="4"/>
        <v>9zzzzzzz</v>
      </c>
      <c r="AG36" t="str">
        <f t="shared" ca="1" si="5"/>
        <v>9zzzzzzz</v>
      </c>
      <c r="AH36" t="str">
        <f t="shared" si="6"/>
        <v>9zzzzzzz</v>
      </c>
    </row>
    <row r="37" spans="1:34">
      <c r="A37" s="37">
        <v>34</v>
      </c>
      <c r="B37" s="37" t="str">
        <f>IF(A37&lt;='Event Inputs'!$B$48,VLOOKUP($A37,$U$4:$AE$44,2,FALSE),"")</f>
        <v/>
      </c>
      <c r="C37" t="str">
        <f>IF(A37&lt;='Event Inputs'!$B$48,VLOOKUP($A37,$U$4:$AE$44,11,FALSE),"")</f>
        <v/>
      </c>
      <c r="D37" s="37" t="str">
        <f>IF(A37&lt;='Event Inputs'!$B$48,VLOOKUP($A37,$U$4:$AE$44,3,FALSE),"")</f>
        <v/>
      </c>
      <c r="E37" s="37" t="str">
        <f>IF(A37&lt;='Event Inputs'!$B$48,VLOOKUP($A37,$R$4:$AE$44,2,FALSE),"")</f>
        <v/>
      </c>
      <c r="F37" t="str">
        <f>IF(A37&lt;='Event Inputs'!$B$48,VLOOKUP($A37,$R$4:$AE$44,14,FALSE),"")</f>
        <v/>
      </c>
      <c r="G37" s="37" t="str">
        <f>IF(A37&lt;='Event Inputs'!$B$48,VLOOKUP($A37,$R$4:$AE$44,3,FALSE),"")</f>
        <v/>
      </c>
      <c r="H37" t="str">
        <f>IF(A37&lt;='Event Inputs'!$B$48,VLOOKUP($A37,$O$4:$AE$44,2,FALSE),"")</f>
        <v/>
      </c>
      <c r="I37" t="str">
        <f>IF(A37&lt;='Event Inputs'!$B$48,VLOOKUP($A37,$O$4:$AE$44,17,FALSE),"")</f>
        <v/>
      </c>
      <c r="J37" s="37" t="str">
        <f>IF(A37&lt;='Event Inputs'!$B$48,VLOOKUP($A37,$O$4:$W$44,3,FALSE),"")</f>
        <v/>
      </c>
      <c r="M37" s="18">
        <f>'Event Inputs'!$A37</f>
        <v>0</v>
      </c>
      <c r="N37" s="18">
        <f>'Event Inputs'!$B37</f>
        <v>0</v>
      </c>
      <c r="O37" s="15">
        <f ca="1">COUNTIF(Overall,"&lt;"&amp;AF37)+SUM(IF(AF37=$AF$4:AF37,1,0))</f>
        <v>9</v>
      </c>
      <c r="P37" s="15">
        <f t="shared" ca="1" si="0"/>
        <v>9</v>
      </c>
      <c r="Q37" s="15">
        <f t="shared" ca="1" si="1"/>
        <v>0</v>
      </c>
      <c r="R37" s="49">
        <f ca="1">COUNTIF(Female,"&lt;"&amp;AG37)+SUM(IF(AG37=AG$4:$AG37,1,0))</f>
        <v>9</v>
      </c>
      <c r="S37" s="49">
        <f t="shared" ca="1" si="2"/>
        <v>9</v>
      </c>
      <c r="T37" s="49">
        <f ca="1">SUM(First:Last!Q37)</f>
        <v>0</v>
      </c>
      <c r="U37" s="23">
        <f>COUNTIF(Male,"&lt;"&amp;AH37)+SUM(IF(AH37=AH$4:$AH37,1,0))</f>
        <v>9</v>
      </c>
      <c r="V37" s="23">
        <f t="shared" si="3"/>
        <v>9</v>
      </c>
      <c r="W37" s="23">
        <f>SUM(First:Last!R37)</f>
        <v>0</v>
      </c>
      <c r="X37" s="43" t="e">
        <f>SUM(First:Last!S37)</f>
        <v>#VALUE!</v>
      </c>
      <c r="Y37" s="43" t="e">
        <f>SUM(First:Last!T37)</f>
        <v>#VALUE!</v>
      </c>
      <c r="Z37" s="43" t="e">
        <f>SUM(First:Last!U37)</f>
        <v>#VALUE!</v>
      </c>
      <c r="AA37" s="43">
        <f>SUM(First:Last!V37)</f>
        <v>0</v>
      </c>
      <c r="AB37" s="43">
        <f>SUM(First:Last!W37)</f>
        <v>0</v>
      </c>
      <c r="AC37" s="43">
        <f>SUM(First:Last!X37)</f>
        <v>0</v>
      </c>
      <c r="AD37" s="18">
        <f>'Event Inputs'!$A37</f>
        <v>0</v>
      </c>
      <c r="AE37" s="18">
        <f>'Event Inputs'!$B37</f>
        <v>0</v>
      </c>
      <c r="AF37" s="61" t="str">
        <f t="shared" ca="1" si="4"/>
        <v>9zzzzzzz</v>
      </c>
      <c r="AG37" t="str">
        <f t="shared" ca="1" si="5"/>
        <v>9zzzzzzz</v>
      </c>
      <c r="AH37" t="str">
        <f t="shared" si="6"/>
        <v>9zzzzzzz</v>
      </c>
    </row>
    <row r="38" spans="1:34">
      <c r="A38" s="37">
        <v>35</v>
      </c>
      <c r="B38" s="37" t="str">
        <f>IF(A38&lt;='Event Inputs'!$B$48,VLOOKUP($A38,$U$4:$AE$44,2,FALSE),"")</f>
        <v/>
      </c>
      <c r="C38" t="str">
        <f>IF(A38&lt;='Event Inputs'!$B$48,VLOOKUP($A38,$U$4:$AE$44,11,FALSE),"")</f>
        <v/>
      </c>
      <c r="D38" s="37" t="str">
        <f>IF(A38&lt;='Event Inputs'!$B$48,VLOOKUP($A38,$U$4:$AE$44,3,FALSE),"")</f>
        <v/>
      </c>
      <c r="E38" s="37" t="str">
        <f>IF(A38&lt;='Event Inputs'!$B$48,VLOOKUP($A38,$R$4:$AE$44,2,FALSE),"")</f>
        <v/>
      </c>
      <c r="F38" t="str">
        <f>IF(A38&lt;='Event Inputs'!$B$48,VLOOKUP($A38,$R$4:$AE$44,14,FALSE),"")</f>
        <v/>
      </c>
      <c r="G38" s="37" t="str">
        <f>IF(A38&lt;='Event Inputs'!$B$48,VLOOKUP($A38,$R$4:$AE$44,3,FALSE),"")</f>
        <v/>
      </c>
      <c r="H38" t="str">
        <f>IF(A38&lt;='Event Inputs'!$B$48,VLOOKUP($A38,$O$4:$AE$44,2,FALSE),"")</f>
        <v/>
      </c>
      <c r="I38" t="str">
        <f>IF(A38&lt;='Event Inputs'!$B$48,VLOOKUP($A38,$O$4:$AE$44,17,FALSE),"")</f>
        <v/>
      </c>
      <c r="J38" s="37" t="str">
        <f>IF(A38&lt;='Event Inputs'!$B$48,VLOOKUP($A38,$O$4:$W$44,3,FALSE),"")</f>
        <v/>
      </c>
      <c r="M38" s="18">
        <f>'Event Inputs'!$A38</f>
        <v>0</v>
      </c>
      <c r="N38" s="18">
        <f>'Event Inputs'!$B38</f>
        <v>0</v>
      </c>
      <c r="O38" s="15">
        <f ca="1">COUNTIF(Overall,"&lt;"&amp;AF38)+SUM(IF(AF38=$AF$4:AF38,1,0))</f>
        <v>9</v>
      </c>
      <c r="P38" s="15">
        <f t="shared" ca="1" si="0"/>
        <v>9</v>
      </c>
      <c r="Q38" s="15">
        <f t="shared" ca="1" si="1"/>
        <v>0</v>
      </c>
      <c r="R38" s="49">
        <f ca="1">COUNTIF(Female,"&lt;"&amp;AG38)+SUM(IF(AG38=AG$4:$AG38,1,0))</f>
        <v>9</v>
      </c>
      <c r="S38" s="49">
        <f t="shared" ca="1" si="2"/>
        <v>9</v>
      </c>
      <c r="T38" s="49">
        <f ca="1">SUM(First:Last!Q38)</f>
        <v>0</v>
      </c>
      <c r="U38" s="23">
        <f>COUNTIF(Male,"&lt;"&amp;AH38)+SUM(IF(AH38=AH$4:$AH38,1,0))</f>
        <v>9</v>
      </c>
      <c r="V38" s="23">
        <f t="shared" si="3"/>
        <v>9</v>
      </c>
      <c r="W38" s="23">
        <f>SUM(First:Last!R38)</f>
        <v>0</v>
      </c>
      <c r="X38" s="43" t="e">
        <f>SUM(First:Last!S38)</f>
        <v>#VALUE!</v>
      </c>
      <c r="Y38" s="43" t="e">
        <f>SUM(First:Last!T38)</f>
        <v>#VALUE!</v>
      </c>
      <c r="Z38" s="43" t="e">
        <f>SUM(First:Last!U38)</f>
        <v>#VALUE!</v>
      </c>
      <c r="AA38" s="43">
        <f>SUM(First:Last!V38)</f>
        <v>0</v>
      </c>
      <c r="AB38" s="43">
        <f>SUM(First:Last!W38)</f>
        <v>0</v>
      </c>
      <c r="AC38" s="43">
        <f>SUM(First:Last!X38)</f>
        <v>0</v>
      </c>
      <c r="AD38" s="18">
        <f>'Event Inputs'!$A38</f>
        <v>0</v>
      </c>
      <c r="AE38" s="18">
        <f>'Event Inputs'!$B38</f>
        <v>0</v>
      </c>
      <c r="AF38" s="61" t="str">
        <f t="shared" ca="1" si="4"/>
        <v>9zzzzzzz</v>
      </c>
      <c r="AG38" t="str">
        <f t="shared" ca="1" si="5"/>
        <v>9zzzzzzz</v>
      </c>
      <c r="AH38" t="str">
        <f t="shared" si="6"/>
        <v>9zzzzzzz</v>
      </c>
    </row>
    <row r="39" spans="1:34">
      <c r="A39" s="37">
        <v>36</v>
      </c>
      <c r="B39" s="37" t="str">
        <f>IF(A39&lt;='Event Inputs'!$B$48,VLOOKUP($A39,$U$4:$AE$44,2,FALSE),"")</f>
        <v/>
      </c>
      <c r="C39" t="str">
        <f>IF(A39&lt;='Event Inputs'!$B$48,VLOOKUP($A39,$U$4:$AE$44,11,FALSE),"")</f>
        <v/>
      </c>
      <c r="D39" s="37" t="str">
        <f>IF(A39&lt;='Event Inputs'!$B$48,VLOOKUP($A39,$U$4:$AE$44,3,FALSE),"")</f>
        <v/>
      </c>
      <c r="E39" s="37" t="str">
        <f>IF(A39&lt;='Event Inputs'!$B$48,VLOOKUP($A39,$R$4:$AE$44,2,FALSE),"")</f>
        <v/>
      </c>
      <c r="F39" t="str">
        <f>IF(A39&lt;='Event Inputs'!$B$48,VLOOKUP($A39,$R$4:$AE$44,14,FALSE),"")</f>
        <v/>
      </c>
      <c r="G39" s="37" t="str">
        <f>IF(A39&lt;='Event Inputs'!$B$48,VLOOKUP($A39,$R$4:$AE$44,3,FALSE),"")</f>
        <v/>
      </c>
      <c r="H39" t="str">
        <f>IF(A39&lt;='Event Inputs'!$B$48,VLOOKUP($A39,$O$4:$AE$44,2,FALSE),"")</f>
        <v/>
      </c>
      <c r="I39" t="str">
        <f>IF(A39&lt;='Event Inputs'!$B$48,VLOOKUP($A39,$O$4:$AE$44,17,FALSE),"")</f>
        <v/>
      </c>
      <c r="J39" s="37" t="str">
        <f>IF(A39&lt;='Event Inputs'!$B$48,VLOOKUP($A39,$O$4:$W$44,3,FALSE),"")</f>
        <v/>
      </c>
      <c r="M39" s="18">
        <f>'Event Inputs'!$A39</f>
        <v>0</v>
      </c>
      <c r="N39" s="18">
        <f>'Event Inputs'!$B39</f>
        <v>0</v>
      </c>
      <c r="O39" s="15">
        <f ca="1">COUNTIF(Overall,"&lt;"&amp;AF39)+SUM(IF(AF39=$AF$4:AF39,1,0))</f>
        <v>9</v>
      </c>
      <c r="P39" s="15">
        <f t="shared" ca="1" si="0"/>
        <v>9</v>
      </c>
      <c r="Q39" s="15">
        <f t="shared" ca="1" si="1"/>
        <v>0</v>
      </c>
      <c r="R39" s="49">
        <f ca="1">COUNTIF(Female,"&lt;"&amp;AG39)+SUM(IF(AG39=AG$4:$AG39,1,0))</f>
        <v>9</v>
      </c>
      <c r="S39" s="49">
        <f t="shared" ca="1" si="2"/>
        <v>9</v>
      </c>
      <c r="T39" s="49">
        <f ca="1">SUM(First:Last!Q39)</f>
        <v>0</v>
      </c>
      <c r="U39" s="23">
        <f>COUNTIF(Male,"&lt;"&amp;AH39)+SUM(IF(AH39=AH$4:$AH39,1,0))</f>
        <v>9</v>
      </c>
      <c r="V39" s="23">
        <f t="shared" si="3"/>
        <v>9</v>
      </c>
      <c r="W39" s="23">
        <f>SUM(First:Last!R39)</f>
        <v>0</v>
      </c>
      <c r="X39" s="43" t="e">
        <f>SUM(First:Last!S39)</f>
        <v>#VALUE!</v>
      </c>
      <c r="Y39" s="43" t="e">
        <f>SUM(First:Last!T39)</f>
        <v>#VALUE!</v>
      </c>
      <c r="Z39" s="43" t="e">
        <f>SUM(First:Last!U39)</f>
        <v>#VALUE!</v>
      </c>
      <c r="AA39" s="43">
        <f>SUM(First:Last!V39)</f>
        <v>0</v>
      </c>
      <c r="AB39" s="43">
        <f>SUM(First:Last!W39)</f>
        <v>0</v>
      </c>
      <c r="AC39" s="43">
        <f>SUM(First:Last!X39)</f>
        <v>0</v>
      </c>
      <c r="AD39" s="18">
        <f>'Event Inputs'!$A39</f>
        <v>0</v>
      </c>
      <c r="AE39" s="18">
        <f>'Event Inputs'!$B39</f>
        <v>0</v>
      </c>
      <c r="AF39" s="61" t="str">
        <f t="shared" ca="1" si="4"/>
        <v>9zzzzzzz</v>
      </c>
      <c r="AG39" t="str">
        <f t="shared" ca="1" si="5"/>
        <v>9zzzzzzz</v>
      </c>
      <c r="AH39" t="str">
        <f t="shared" si="6"/>
        <v>9zzzzzzz</v>
      </c>
    </row>
    <row r="40" spans="1:34">
      <c r="A40" s="37">
        <v>37</v>
      </c>
      <c r="B40" s="37" t="str">
        <f>IF(A40&lt;='Event Inputs'!$B$48,VLOOKUP($A40,$U$4:$AE$44,2,FALSE),"")</f>
        <v/>
      </c>
      <c r="C40" t="str">
        <f>IF(A40&lt;='Event Inputs'!$B$48,VLOOKUP($A40,$U$4:$AE$44,11,FALSE),"")</f>
        <v/>
      </c>
      <c r="D40" s="37" t="str">
        <f>IF(A40&lt;='Event Inputs'!$B$48,VLOOKUP($A40,$U$4:$AE$44,3,FALSE),"")</f>
        <v/>
      </c>
      <c r="E40" s="37" t="str">
        <f>IF(A40&lt;='Event Inputs'!$B$48,VLOOKUP($A40,$R$4:$AE$44,2,FALSE),"")</f>
        <v/>
      </c>
      <c r="F40" t="str">
        <f>IF(A40&lt;='Event Inputs'!$B$48,VLOOKUP($A40,$R$4:$AE$44,14,FALSE),"")</f>
        <v/>
      </c>
      <c r="G40" s="37" t="str">
        <f>IF(A40&lt;='Event Inputs'!$B$48,VLOOKUP($A40,$R$4:$AE$44,3,FALSE),"")</f>
        <v/>
      </c>
      <c r="H40" t="str">
        <f>IF(A40&lt;='Event Inputs'!$B$48,VLOOKUP($A40,$O$4:$AE$44,2,FALSE),"")</f>
        <v/>
      </c>
      <c r="I40" t="str">
        <f>IF(A40&lt;='Event Inputs'!$B$48,VLOOKUP($A40,$O$4:$AE$44,17,FALSE),"")</f>
        <v/>
      </c>
      <c r="J40" s="37" t="str">
        <f>IF(A40&lt;='Event Inputs'!$B$48,VLOOKUP($A40,$O$4:$W$44,3,FALSE),"")</f>
        <v/>
      </c>
      <c r="M40" s="18">
        <f>'Event Inputs'!$A40</f>
        <v>0</v>
      </c>
      <c r="N40" s="18">
        <f>'Event Inputs'!$B40</f>
        <v>0</v>
      </c>
      <c r="O40" s="15">
        <f ca="1">COUNTIF(Overall,"&lt;"&amp;AF40)+SUM(IF(AF40=$AF$4:AF40,1,0))</f>
        <v>9</v>
      </c>
      <c r="P40" s="15">
        <f t="shared" ca="1" si="0"/>
        <v>9</v>
      </c>
      <c r="Q40" s="15">
        <f t="shared" ca="1" si="1"/>
        <v>0</v>
      </c>
      <c r="R40" s="49">
        <f ca="1">COUNTIF(Female,"&lt;"&amp;AG40)+SUM(IF(AG40=AG$4:$AG40,1,0))</f>
        <v>9</v>
      </c>
      <c r="S40" s="49">
        <f t="shared" ca="1" si="2"/>
        <v>9</v>
      </c>
      <c r="T40" s="49">
        <f ca="1">SUM(First:Last!Q40)</f>
        <v>0</v>
      </c>
      <c r="U40" s="23">
        <f>COUNTIF(Male,"&lt;"&amp;AH40)+SUM(IF(AH40=AH$4:$AH40,1,0))</f>
        <v>9</v>
      </c>
      <c r="V40" s="23">
        <f t="shared" si="3"/>
        <v>9</v>
      </c>
      <c r="W40" s="23">
        <f>SUM(First:Last!R40)</f>
        <v>0</v>
      </c>
      <c r="X40" s="43" t="e">
        <f>SUM(First:Last!S40)</f>
        <v>#VALUE!</v>
      </c>
      <c r="Y40" s="43" t="e">
        <f>SUM(First:Last!T40)</f>
        <v>#VALUE!</v>
      </c>
      <c r="Z40" s="43" t="e">
        <f>SUM(First:Last!U40)</f>
        <v>#VALUE!</v>
      </c>
      <c r="AA40" s="43">
        <f>SUM(First:Last!V40)</f>
        <v>0</v>
      </c>
      <c r="AB40" s="43">
        <f>SUM(First:Last!W40)</f>
        <v>0</v>
      </c>
      <c r="AC40" s="43">
        <f>SUM(First:Last!X40)</f>
        <v>0</v>
      </c>
      <c r="AD40" s="18">
        <f>'Event Inputs'!$A40</f>
        <v>0</v>
      </c>
      <c r="AE40" s="18">
        <f>'Event Inputs'!$B40</f>
        <v>0</v>
      </c>
      <c r="AF40" s="61" t="str">
        <f t="shared" ca="1" si="4"/>
        <v>9zzzzzzz</v>
      </c>
      <c r="AG40" t="str">
        <f t="shared" ca="1" si="5"/>
        <v>9zzzzzzz</v>
      </c>
      <c r="AH40" t="str">
        <f t="shared" si="6"/>
        <v>9zzzzzzz</v>
      </c>
    </row>
    <row r="41" spans="1:34">
      <c r="A41" s="37">
        <v>38</v>
      </c>
      <c r="B41" s="37" t="str">
        <f>IF(A41&lt;='Event Inputs'!$B$48,VLOOKUP($A41,$U$4:$AE$44,2,FALSE),"")</f>
        <v/>
      </c>
      <c r="C41" t="str">
        <f>IF(A41&lt;='Event Inputs'!$B$48,VLOOKUP($A41,$U$4:$AE$44,11,FALSE),"")</f>
        <v/>
      </c>
      <c r="D41" s="37" t="str">
        <f>IF(A41&lt;='Event Inputs'!$B$48,VLOOKUP($A41,$U$4:$AE$44,3,FALSE),"")</f>
        <v/>
      </c>
      <c r="E41" s="37" t="str">
        <f>IF(A41&lt;='Event Inputs'!$B$48,VLOOKUP($A41,$R$4:$AE$44,2,FALSE),"")</f>
        <v/>
      </c>
      <c r="F41" t="str">
        <f>IF(A41&lt;='Event Inputs'!$B$48,VLOOKUP($A41,$R$4:$AE$44,14,FALSE),"")</f>
        <v/>
      </c>
      <c r="G41" s="37" t="str">
        <f>IF(A41&lt;='Event Inputs'!$B$48,VLOOKUP($A41,$R$4:$AE$44,3,FALSE),"")</f>
        <v/>
      </c>
      <c r="H41" t="str">
        <f>IF(A41&lt;='Event Inputs'!$B$48,VLOOKUP($A41,$O$4:$AE$44,2,FALSE),"")</f>
        <v/>
      </c>
      <c r="I41" t="str">
        <f>IF(A41&lt;='Event Inputs'!$B$48,VLOOKUP($A41,$O$4:$AE$44,17,FALSE),"")</f>
        <v/>
      </c>
      <c r="J41" s="37" t="str">
        <f>IF(A41&lt;='Event Inputs'!$B$48,VLOOKUP($A41,$O$4:$W$44,3,FALSE),"")</f>
        <v/>
      </c>
      <c r="M41" s="18">
        <f>'Event Inputs'!$A41</f>
        <v>0</v>
      </c>
      <c r="N41" s="18">
        <f>'Event Inputs'!$B41</f>
        <v>0</v>
      </c>
      <c r="O41" s="15">
        <f ca="1">COUNTIF(Overall,"&lt;"&amp;AF41)+SUM(IF(AF41=$AF$4:AF41,1,0))</f>
        <v>9</v>
      </c>
      <c r="P41" s="15">
        <f t="shared" ca="1" si="0"/>
        <v>9</v>
      </c>
      <c r="Q41" s="15">
        <f t="shared" ca="1" si="1"/>
        <v>0</v>
      </c>
      <c r="R41" s="49">
        <f ca="1">COUNTIF(Female,"&lt;"&amp;AG41)+SUM(IF(AG41=AG$4:$AG41,1,0))</f>
        <v>9</v>
      </c>
      <c r="S41" s="49">
        <f t="shared" ca="1" si="2"/>
        <v>9</v>
      </c>
      <c r="T41" s="49">
        <f ca="1">SUM(First:Last!Q41)</f>
        <v>0</v>
      </c>
      <c r="U41" s="23">
        <f>COUNTIF(Male,"&lt;"&amp;AH41)+SUM(IF(AH41=AH$4:$AH41,1,0))</f>
        <v>9</v>
      </c>
      <c r="V41" s="23">
        <f t="shared" si="3"/>
        <v>9</v>
      </c>
      <c r="W41" s="23">
        <f>SUM(First:Last!R41)</f>
        <v>0</v>
      </c>
      <c r="X41" s="43" t="e">
        <f>SUM(First:Last!S41)</f>
        <v>#VALUE!</v>
      </c>
      <c r="Y41" s="43" t="e">
        <f>SUM(First:Last!T41)</f>
        <v>#VALUE!</v>
      </c>
      <c r="Z41" s="43" t="e">
        <f>SUM(First:Last!U41)</f>
        <v>#VALUE!</v>
      </c>
      <c r="AA41" s="43">
        <f>SUM(First:Last!V41)</f>
        <v>0</v>
      </c>
      <c r="AB41" s="43">
        <f>SUM(First:Last!W41)</f>
        <v>0</v>
      </c>
      <c r="AC41" s="43">
        <f>SUM(First:Last!X41)</f>
        <v>0</v>
      </c>
      <c r="AD41" s="18">
        <f>'Event Inputs'!$A41</f>
        <v>0</v>
      </c>
      <c r="AE41" s="18">
        <f>'Event Inputs'!$B41</f>
        <v>0</v>
      </c>
      <c r="AF41" s="61" t="str">
        <f t="shared" ca="1" si="4"/>
        <v>9zzzzzzz</v>
      </c>
      <c r="AG41" t="str">
        <f t="shared" ca="1" si="5"/>
        <v>9zzzzzzz</v>
      </c>
      <c r="AH41" t="str">
        <f t="shared" si="6"/>
        <v>9zzzzzzz</v>
      </c>
    </row>
    <row r="42" spans="1:34">
      <c r="A42" s="37">
        <v>39</v>
      </c>
      <c r="B42" s="37" t="str">
        <f>IF(A42&lt;='Event Inputs'!$B$48,VLOOKUP($A42,$U$4:$AE$44,2,FALSE),"")</f>
        <v/>
      </c>
      <c r="C42" t="str">
        <f>IF(A42&lt;='Event Inputs'!$B$48,VLOOKUP($A42,$U$4:$AE$44,11,FALSE),"")</f>
        <v/>
      </c>
      <c r="D42" s="37" t="str">
        <f>IF(A42&lt;='Event Inputs'!$B$48,VLOOKUP($A42,$U$4:$AE$44,3,FALSE),"")</f>
        <v/>
      </c>
      <c r="E42" s="37" t="str">
        <f>IF(A42&lt;='Event Inputs'!$B$48,VLOOKUP($A42,$R$4:$AE$44,2,FALSE),"")</f>
        <v/>
      </c>
      <c r="F42" t="str">
        <f>IF(A42&lt;='Event Inputs'!$B$48,VLOOKUP($A42,$R$4:$AE$44,14,FALSE),"")</f>
        <v/>
      </c>
      <c r="G42" s="37" t="str">
        <f>IF(A42&lt;='Event Inputs'!$B$48,VLOOKUP($A42,$R$4:$AE$44,3,FALSE),"")</f>
        <v/>
      </c>
      <c r="H42" t="str">
        <f>IF(A42&lt;='Event Inputs'!$B$48,VLOOKUP($A42,$O$4:$AE$44,2,FALSE),"")</f>
        <v/>
      </c>
      <c r="I42" t="str">
        <f>IF(A42&lt;='Event Inputs'!$B$48,VLOOKUP($A42,$O$4:$AE$44,17,FALSE),"")</f>
        <v/>
      </c>
      <c r="J42" s="37" t="str">
        <f>IF(A42&lt;='Event Inputs'!$B$48,VLOOKUP($A42,$O$4:$W$44,3,FALSE),"")</f>
        <v/>
      </c>
      <c r="M42" s="18">
        <f>'Event Inputs'!$A42</f>
        <v>0</v>
      </c>
      <c r="N42" s="18">
        <f>'Event Inputs'!$B42</f>
        <v>0</v>
      </c>
      <c r="O42" s="15">
        <f ca="1">COUNTIF(Overall,"&lt;"&amp;AF42)+SUM(IF(AF42=$AF$4:AF42,1,0))</f>
        <v>9</v>
      </c>
      <c r="P42" s="15">
        <f t="shared" ca="1" si="0"/>
        <v>9</v>
      </c>
      <c r="Q42" s="15">
        <f t="shared" ca="1" si="1"/>
        <v>0</v>
      </c>
      <c r="R42" s="49">
        <f ca="1">COUNTIF(Female,"&lt;"&amp;AG42)+SUM(IF(AG42=AG$4:$AG42,1,0))</f>
        <v>9</v>
      </c>
      <c r="S42" s="49">
        <f t="shared" ca="1" si="2"/>
        <v>9</v>
      </c>
      <c r="T42" s="49">
        <f ca="1">SUM(First:Last!Q42)</f>
        <v>0</v>
      </c>
      <c r="U42" s="23">
        <f>COUNTIF(Male,"&lt;"&amp;AH42)+SUM(IF(AH42=AH$4:$AH42,1,0))</f>
        <v>9</v>
      </c>
      <c r="V42" s="23">
        <f t="shared" si="3"/>
        <v>9</v>
      </c>
      <c r="W42" s="23">
        <f>SUM(First:Last!R42)</f>
        <v>0</v>
      </c>
      <c r="X42" s="43" t="e">
        <f>SUM(First:Last!S42)</f>
        <v>#VALUE!</v>
      </c>
      <c r="Y42" s="43" t="e">
        <f>SUM(First:Last!T42)</f>
        <v>#VALUE!</v>
      </c>
      <c r="Z42" s="43" t="e">
        <f>SUM(First:Last!U42)</f>
        <v>#VALUE!</v>
      </c>
      <c r="AA42" s="43">
        <f>SUM(First:Last!V42)</f>
        <v>0</v>
      </c>
      <c r="AB42" s="43">
        <f>SUM(First:Last!W42)</f>
        <v>0</v>
      </c>
      <c r="AC42" s="43">
        <f>SUM(First:Last!X42)</f>
        <v>0</v>
      </c>
      <c r="AD42" s="18">
        <f>'Event Inputs'!$A42</f>
        <v>0</v>
      </c>
      <c r="AE42" s="18">
        <f>'Event Inputs'!$B42</f>
        <v>0</v>
      </c>
      <c r="AF42" s="61" t="str">
        <f t="shared" ca="1" si="4"/>
        <v>9zzzzzzz</v>
      </c>
      <c r="AG42" t="str">
        <f t="shared" ca="1" si="5"/>
        <v>9zzzzzzz</v>
      </c>
      <c r="AH42" t="str">
        <f t="shared" si="6"/>
        <v>9zzzzzzz</v>
      </c>
    </row>
    <row r="43" spans="1:34">
      <c r="A43" s="37">
        <v>40</v>
      </c>
      <c r="B43" s="37" t="str">
        <f>IF(A43&lt;='Event Inputs'!$B$48,VLOOKUP($A43,$U$4:$AE$44,2,FALSE),"")</f>
        <v/>
      </c>
      <c r="C43" t="str">
        <f>IF(A43&lt;='Event Inputs'!$B$48,VLOOKUP($A43,$U$4:$AE$44,11,FALSE),"")</f>
        <v/>
      </c>
      <c r="D43" s="37" t="str">
        <f>IF(A43&lt;='Event Inputs'!$B$48,VLOOKUP($A43,$U$4:$AE$44,3,FALSE),"")</f>
        <v/>
      </c>
      <c r="E43" s="37" t="str">
        <f>IF(A43&lt;='Event Inputs'!$B$48,VLOOKUP($A43,$R$4:$AE$44,2,FALSE),"")</f>
        <v/>
      </c>
      <c r="F43" t="str">
        <f>IF(A43&lt;='Event Inputs'!$B$48,VLOOKUP($A43,$R$4:$AE$44,14,FALSE),"")</f>
        <v/>
      </c>
      <c r="G43" s="37" t="str">
        <f>IF(A43&lt;='Event Inputs'!$B$48,VLOOKUP($A43,$R$4:$AE$44,3,FALSE),"")</f>
        <v/>
      </c>
      <c r="H43" t="str">
        <f>IF(A43&lt;='Event Inputs'!$B$48,VLOOKUP($A43,$O$4:$AE$44,2,FALSE),"")</f>
        <v/>
      </c>
      <c r="I43" t="str">
        <f>IF(A43&lt;='Event Inputs'!$B$48,VLOOKUP($A43,$O$4:$AE$44,17,FALSE),"")</f>
        <v/>
      </c>
      <c r="J43" s="37" t="str">
        <f>IF(A43&lt;='Event Inputs'!$B$48,VLOOKUP($A43,$O$4:$W$44,3,FALSE),"")</f>
        <v/>
      </c>
      <c r="M43" s="18">
        <f>'Event Inputs'!$A43</f>
        <v>0</v>
      </c>
      <c r="N43" s="18">
        <f>'Event Inputs'!$B43</f>
        <v>0</v>
      </c>
      <c r="O43" s="15">
        <f ca="1">COUNTIF(Overall,"&lt;"&amp;AF43)+SUM(IF(AF43=$AF$4:AF43,1,0))</f>
        <v>9</v>
      </c>
      <c r="P43" s="15">
        <f t="shared" ca="1" si="0"/>
        <v>9</v>
      </c>
      <c r="Q43" s="15">
        <f t="shared" ca="1" si="1"/>
        <v>0</v>
      </c>
      <c r="R43" s="49">
        <f ca="1">COUNTIF(Female,"&lt;"&amp;AG43)+SUM(IF(AG43=AG$4:$AG43,1,0))</f>
        <v>9</v>
      </c>
      <c r="S43" s="49">
        <f t="shared" ca="1" si="2"/>
        <v>9</v>
      </c>
      <c r="T43" s="49">
        <f ca="1">SUM(First:Last!Q43)</f>
        <v>0</v>
      </c>
      <c r="U43" s="23">
        <f>COUNTIF(Male,"&lt;"&amp;AH43)+SUM(IF(AH43=AH$4:$AH43,1,0))</f>
        <v>9</v>
      </c>
      <c r="V43" s="23">
        <f t="shared" si="3"/>
        <v>9</v>
      </c>
      <c r="W43" s="23">
        <f>SUM(First:Last!R43)</f>
        <v>0</v>
      </c>
      <c r="X43" s="43" t="e">
        <f>SUM(First:Last!S43)</f>
        <v>#VALUE!</v>
      </c>
      <c r="Y43" s="43" t="e">
        <f>SUM(First:Last!T43)</f>
        <v>#VALUE!</v>
      </c>
      <c r="Z43" s="43" t="e">
        <f>SUM(First:Last!U43)</f>
        <v>#VALUE!</v>
      </c>
      <c r="AA43" s="43">
        <f>SUM(First:Last!V43)</f>
        <v>0</v>
      </c>
      <c r="AB43" s="43">
        <f>SUM(First:Last!W43)</f>
        <v>0</v>
      </c>
      <c r="AC43" s="43">
        <f>SUM(First:Last!X43)</f>
        <v>0</v>
      </c>
      <c r="AD43" s="18">
        <f>'Event Inputs'!$A43</f>
        <v>0</v>
      </c>
      <c r="AE43" s="18">
        <f>'Event Inputs'!$B43</f>
        <v>0</v>
      </c>
      <c r="AF43" s="61" t="str">
        <f t="shared" ca="1" si="4"/>
        <v>9zzzzzzz</v>
      </c>
      <c r="AG43" t="str">
        <f t="shared" ca="1" si="5"/>
        <v>9zzzzzzz</v>
      </c>
      <c r="AH43" t="str">
        <f t="shared" si="6"/>
        <v>9zzzzzzz</v>
      </c>
    </row>
    <row r="44" spans="1:34">
      <c r="A44" s="37">
        <v>41</v>
      </c>
      <c r="B44" s="37" t="str">
        <f>IF(A44&lt;='Event Inputs'!$B$48,VLOOKUP($A44,$U$4:$AE$44,2,FALSE),"")</f>
        <v/>
      </c>
      <c r="C44" t="str">
        <f>IF(A44&lt;='Event Inputs'!$B$48,VLOOKUP($A44,$U$4:$AE$44,11,FALSE),"")</f>
        <v/>
      </c>
      <c r="D44" s="37" t="str">
        <f>IF(A44&lt;='Event Inputs'!$B$48,VLOOKUP($A44,$U$4:$AE$44,3,FALSE),"")</f>
        <v/>
      </c>
      <c r="E44" s="37" t="str">
        <f>IF(A44&lt;='Event Inputs'!$B$48,VLOOKUP($A44,$R$4:$AE$44,2,FALSE),"")</f>
        <v/>
      </c>
      <c r="F44" t="str">
        <f>IF(A44&lt;='Event Inputs'!$B$48,VLOOKUP($A44,$R$4:$AE$44,14,FALSE),"")</f>
        <v/>
      </c>
      <c r="G44" s="37" t="str">
        <f>IF(A44&lt;='Event Inputs'!$B$48,VLOOKUP($A44,$R$4:$AE$44,3,FALSE),"")</f>
        <v/>
      </c>
      <c r="H44" t="str">
        <f>IF(A44&lt;='Event Inputs'!$B$48,VLOOKUP($A44,$O$4:$AE$44,2,FALSE),"")</f>
        <v/>
      </c>
      <c r="I44" t="str">
        <f>IF(A44&lt;='Event Inputs'!$B$48,VLOOKUP($A44,$O$4:$AE$44,17,FALSE),"")</f>
        <v/>
      </c>
      <c r="J44" s="37" t="str">
        <f>IF(A44&lt;='Event Inputs'!$B$48,VLOOKUP($A44,$O$4:$W$44,3,FALSE),"")</f>
        <v/>
      </c>
      <c r="M44" s="18">
        <f>'Event Inputs'!$A44</f>
        <v>0</v>
      </c>
      <c r="N44" s="18">
        <f>'Event Inputs'!$B44</f>
        <v>0</v>
      </c>
      <c r="O44" s="15">
        <f ca="1">COUNTIF(Overall,"&lt;"&amp;AF44)+SUM(IF(AF44=$AF$4:AF44,1,0))</f>
        <v>9</v>
      </c>
      <c r="P44" s="15">
        <f t="shared" ca="1" si="0"/>
        <v>9</v>
      </c>
      <c r="Q44" s="15">
        <f t="shared" ca="1" si="1"/>
        <v>0</v>
      </c>
      <c r="R44" s="49">
        <f ca="1">COUNTIF(Female,"&lt;"&amp;AG44)+SUM(IF(AG44=AG$4:$AG44,1,0))</f>
        <v>9</v>
      </c>
      <c r="S44" s="49">
        <f t="shared" ca="1" si="2"/>
        <v>9</v>
      </c>
      <c r="T44" s="49">
        <f ca="1">SUM(First:Last!Q44)</f>
        <v>0</v>
      </c>
      <c r="U44" s="23">
        <f>COUNTIF(Male,"&lt;"&amp;AH44)+SUM(IF(AH44=AH$4:$AH44,1,0))</f>
        <v>9</v>
      </c>
      <c r="V44" s="23">
        <f t="shared" si="3"/>
        <v>9</v>
      </c>
      <c r="W44" s="23">
        <f>SUM(First:Last!R44)</f>
        <v>0</v>
      </c>
      <c r="X44" s="43" t="e">
        <f>SUM(First:Last!S44)</f>
        <v>#VALUE!</v>
      </c>
      <c r="Y44" s="43" t="e">
        <f>SUM(First:Last!T44)</f>
        <v>#VALUE!</v>
      </c>
      <c r="Z44" s="43" t="e">
        <f>SUM(First:Last!U44)</f>
        <v>#VALUE!</v>
      </c>
      <c r="AA44" s="43">
        <f>SUM(First:Last!V44)</f>
        <v>0</v>
      </c>
      <c r="AB44" s="43">
        <f>SUM(First:Last!W44)</f>
        <v>0</v>
      </c>
      <c r="AC44" s="43">
        <f>SUM(First:Last!X44)</f>
        <v>0</v>
      </c>
      <c r="AD44" s="18">
        <f>'Event Inputs'!$A44</f>
        <v>0</v>
      </c>
      <c r="AE44" s="18">
        <f>'Event Inputs'!$B44</f>
        <v>0</v>
      </c>
      <c r="AF44" s="61" t="str">
        <f t="shared" ca="1" si="4"/>
        <v>9zzzzzzz</v>
      </c>
      <c r="AG44" t="str">
        <f t="shared" ca="1" si="5"/>
        <v>9zzzzzzz</v>
      </c>
      <c r="AH44" t="str">
        <f t="shared" si="6"/>
        <v>9zzzzzzz</v>
      </c>
    </row>
    <row r="46" spans="1:34">
      <c r="H46" s="38"/>
      <c r="J46"/>
    </row>
    <row r="47" spans="1:34">
      <c r="H47" s="55"/>
      <c r="J47"/>
    </row>
    <row r="48" spans="1:34">
      <c r="H48" s="56"/>
      <c r="J48"/>
    </row>
    <row r="49" spans="8:10">
      <c r="H49" s="38"/>
      <c r="J49"/>
    </row>
    <row r="50" spans="8:10">
      <c r="H50" s="55"/>
      <c r="J50"/>
    </row>
    <row r="51" spans="8:10">
      <c r="H51" s="56"/>
      <c r="J51"/>
    </row>
    <row r="52" spans="8:10">
      <c r="H52" s="38"/>
      <c r="J52"/>
    </row>
    <row r="53" spans="8:10">
      <c r="H53" s="55"/>
      <c r="J53"/>
    </row>
    <row r="54" spans="8:10">
      <c r="H54" s="56"/>
      <c r="J54"/>
    </row>
    <row r="55" spans="8:10">
      <c r="H55" s="38"/>
      <c r="J55"/>
    </row>
    <row r="56" spans="8:10">
      <c r="H56" s="55"/>
      <c r="J56"/>
    </row>
    <row r="57" spans="8:10">
      <c r="H57" s="56"/>
      <c r="J57"/>
    </row>
    <row r="58" spans="8:10">
      <c r="H58" s="38"/>
      <c r="J58"/>
    </row>
    <row r="59" spans="8:10">
      <c r="H59" s="55"/>
      <c r="J59"/>
    </row>
    <row r="60" spans="8:10">
      <c r="H60" s="56"/>
      <c r="J60"/>
    </row>
    <row r="61" spans="8:10">
      <c r="H61" s="38"/>
      <c r="J61"/>
    </row>
    <row r="62" spans="8:10">
      <c r="H62" s="55"/>
      <c r="J62"/>
    </row>
    <row r="63" spans="8:10">
      <c r="H63" s="56"/>
      <c r="J63"/>
    </row>
    <row r="64" spans="8:10">
      <c r="H64" s="38"/>
    </row>
    <row r="65" spans="8:8">
      <c r="H65" s="55"/>
    </row>
    <row r="66" spans="8:8">
      <c r="H66" s="56"/>
    </row>
    <row r="67" spans="8:8">
      <c r="H67" s="38"/>
    </row>
    <row r="68" spans="8:8">
      <c r="H68" s="55"/>
    </row>
    <row r="69" spans="8:8">
      <c r="H69" s="56"/>
    </row>
    <row r="70" spans="8:8">
      <c r="H70" s="38"/>
    </row>
    <row r="71" spans="8:8">
      <c r="H71" s="55"/>
    </row>
    <row r="72" spans="8:8">
      <c r="H72" s="56"/>
    </row>
    <row r="73" spans="8:8">
      <c r="H73" s="38"/>
    </row>
    <row r="74" spans="8:8">
      <c r="H74" s="55"/>
    </row>
    <row r="75" spans="8:8">
      <c r="H75" s="56"/>
    </row>
    <row r="76" spans="8:8">
      <c r="H76" s="38"/>
    </row>
    <row r="77" spans="8:8">
      <c r="H77" s="55"/>
    </row>
    <row r="78" spans="8:8">
      <c r="H78" s="56"/>
    </row>
    <row r="79" spans="8:8">
      <c r="H79" s="38"/>
    </row>
    <row r="80" spans="8:8">
      <c r="H80" s="55"/>
    </row>
    <row r="81" spans="8:8">
      <c r="H81" s="56"/>
    </row>
  </sheetData>
  <sheetProtection password="CA09" sheet="1" objects="1" scenarios="1"/>
  <phoneticPr fontId="10" type="noConversion"/>
  <pageMargins left="0.70866141732283472" right="0.70866141732283472" top="0.74803149606299213" bottom="0.74803149606299213" header="0.31496062992125984" footer="0.31496062992125984"/>
  <pageSetup paperSize="9" orientation="landscape" errors="blank"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BU99"/>
  <sheetViews>
    <sheetView workbookViewId="0">
      <selection activeCell="G6" sqref="G6"/>
    </sheetView>
  </sheetViews>
  <sheetFormatPr defaultRowHeight="14.5"/>
  <cols>
    <col min="5" max="6" width="19.26953125" customWidth="1"/>
    <col min="12" max="13" width="19.26953125" customWidth="1"/>
    <col min="15" max="73" width="0" hidden="1" customWidth="1"/>
  </cols>
  <sheetData>
    <row r="1" spans="1:73" ht="23.5">
      <c r="A1" s="192" t="s">
        <v>0</v>
      </c>
      <c r="B1" s="193"/>
      <c r="C1" s="193"/>
      <c r="D1" s="193"/>
      <c r="E1" s="193"/>
      <c r="F1" s="193"/>
      <c r="G1" s="193"/>
      <c r="H1" s="194" t="s">
        <v>1</v>
      </c>
      <c r="I1" s="195"/>
      <c r="J1" s="195"/>
      <c r="K1" s="195"/>
      <c r="L1" s="195"/>
      <c r="M1" s="195"/>
      <c r="N1" s="195"/>
      <c r="O1" s="11"/>
      <c r="P1" s="12"/>
      <c r="Q1" s="12"/>
      <c r="R1" s="12"/>
      <c r="S1" s="12"/>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row>
    <row r="2" spans="1:73">
      <c r="O2" s="16" t="s">
        <v>8</v>
      </c>
      <c r="P2" s="10" t="s">
        <v>12</v>
      </c>
      <c r="Q2" s="19" t="s">
        <v>13</v>
      </c>
      <c r="R2" s="22" t="s">
        <v>14</v>
      </c>
      <c r="S2" s="28"/>
      <c r="T2" s="28"/>
      <c r="U2" s="28"/>
      <c r="V2" s="28"/>
      <c r="W2" s="28"/>
      <c r="X2" s="28"/>
      <c r="Y2" s="28"/>
      <c r="Z2" s="28"/>
      <c r="AA2" s="28"/>
      <c r="AB2" s="28"/>
      <c r="AC2" s="28"/>
      <c r="AD2" s="28"/>
      <c r="AE2" s="28"/>
      <c r="AF2" s="28"/>
      <c r="AG2" s="28"/>
      <c r="AH2" s="28"/>
      <c r="AI2" s="28"/>
      <c r="AJ2" s="28"/>
      <c r="AK2" s="28"/>
      <c r="AL2" s="28"/>
      <c r="AM2" s="28"/>
      <c r="AN2" s="28"/>
      <c r="AO2" s="28"/>
      <c r="AP2" s="29"/>
      <c r="AQ2" s="29"/>
      <c r="AR2" s="29"/>
      <c r="AS2" s="29"/>
      <c r="AT2" s="33"/>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row>
    <row r="3" spans="1:73">
      <c r="A3" s="4" t="s">
        <v>2</v>
      </c>
      <c r="B3" s="4" t="s">
        <v>3</v>
      </c>
      <c r="C3" s="4" t="s">
        <v>4</v>
      </c>
      <c r="D3" s="4"/>
      <c r="E3" s="4" t="s">
        <v>5</v>
      </c>
      <c r="F3" s="4" t="s">
        <v>6</v>
      </c>
      <c r="G3" s="4" t="s">
        <v>8</v>
      </c>
      <c r="H3" s="4" t="s">
        <v>2</v>
      </c>
      <c r="I3" s="4" t="s">
        <v>3</v>
      </c>
      <c r="J3" s="4" t="s">
        <v>4</v>
      </c>
      <c r="K3" s="4"/>
      <c r="L3" s="4" t="s">
        <v>5</v>
      </c>
      <c r="M3" s="4" t="s">
        <v>6</v>
      </c>
      <c r="N3" s="4" t="s">
        <v>8</v>
      </c>
      <c r="O3" s="17" t="s">
        <v>4</v>
      </c>
      <c r="P3" s="14" t="s">
        <v>11</v>
      </c>
      <c r="Q3" s="20" t="s">
        <v>11</v>
      </c>
      <c r="R3" s="23" t="s">
        <v>11</v>
      </c>
      <c r="S3" s="30" t="s">
        <v>13</v>
      </c>
      <c r="T3" s="31"/>
      <c r="U3" s="31"/>
      <c r="V3" s="31"/>
      <c r="W3" s="31"/>
      <c r="X3" s="31"/>
      <c r="Y3" s="31"/>
      <c r="Z3" s="31"/>
      <c r="AA3" s="31"/>
      <c r="AB3" s="31"/>
      <c r="AC3" s="31"/>
      <c r="AD3" s="31"/>
      <c r="AE3" s="31"/>
      <c r="AF3" s="31"/>
      <c r="AG3" s="31"/>
      <c r="AH3" s="31"/>
      <c r="AI3" s="31"/>
      <c r="AJ3" s="31"/>
      <c r="AK3" s="31"/>
      <c r="AL3" s="31"/>
      <c r="AM3" s="31"/>
      <c r="AN3" s="31"/>
      <c r="AO3" s="31"/>
      <c r="AP3" s="32"/>
      <c r="AQ3" s="32"/>
      <c r="AR3" s="32"/>
      <c r="AS3" s="32"/>
      <c r="AT3" s="34"/>
      <c r="AU3" s="36" t="s">
        <v>14</v>
      </c>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row>
    <row r="4" spans="1:73">
      <c r="A4" s="2">
        <v>1</v>
      </c>
      <c r="B4" s="3">
        <v>20</v>
      </c>
      <c r="E4" t="e">
        <f>VLOOKUP($C4,'Event Inputs'!$D$4:'Event Inputs'!$H$899,2,FALSE)</f>
        <v>#N/A</v>
      </c>
      <c r="F4" t="e">
        <f>VLOOKUP($C4,'Event Inputs'!$D$4:'Event Inputs'!$H$899,3,FALSE)</f>
        <v>#N/A</v>
      </c>
      <c r="G4" t="str">
        <f>LEFT(C4,2)</f>
        <v/>
      </c>
      <c r="H4" s="2">
        <v>1</v>
      </c>
      <c r="I4" s="3">
        <v>20</v>
      </c>
      <c r="L4" t="e">
        <f>VLOOKUP($J4,'Event Inputs'!$D$4:'Event Inputs'!$H$899,2,FALSE)</f>
        <v>#N/A</v>
      </c>
      <c r="M4" t="e">
        <f>VLOOKUP($J4,'Event Inputs'!$D$4:'Event Inputs'!$H$899,3,FALSE)</f>
        <v>#N/A</v>
      </c>
      <c r="N4" t="str">
        <f>LEFT(J4,2)</f>
        <v/>
      </c>
      <c r="O4" s="18" t="str">
        <f>'Event Inputs'!A4</f>
        <v>PT</v>
      </c>
      <c r="P4" s="15">
        <f>Q4+R4</f>
        <v>0</v>
      </c>
      <c r="Q4" s="21">
        <f>SUM(S4:AS4)</f>
        <v>0</v>
      </c>
      <c r="R4" s="24">
        <f>SUM(AU4:BU4)</f>
        <v>0</v>
      </c>
      <c r="S4" s="21">
        <f>IF($G$4=$O4,$B$4,0)</f>
        <v>0</v>
      </c>
      <c r="T4" s="21">
        <f>IF($G$5=$O4,$B$5,0)</f>
        <v>0</v>
      </c>
      <c r="U4" s="21">
        <f>IF($G$6=$O4,$B$6,0)</f>
        <v>0</v>
      </c>
      <c r="V4" s="21">
        <f>IF($G$7=$O4,$B$7,0)</f>
        <v>0</v>
      </c>
      <c r="W4" s="21">
        <f>IF($G$8=$O4,$B$8,0)</f>
        <v>0</v>
      </c>
      <c r="X4" s="21">
        <f>IF($G$9=$O4,$B$9,0)</f>
        <v>0</v>
      </c>
      <c r="Y4" s="21">
        <f>IF($G$10=$O4,$B$10,0)</f>
        <v>0</v>
      </c>
      <c r="Z4" s="21">
        <f>IF($G$11=$O4,$B$11,0)</f>
        <v>0</v>
      </c>
      <c r="AA4" s="21">
        <f>IF($G$12=$O4,$B$12,0)</f>
        <v>0</v>
      </c>
      <c r="AB4" s="21">
        <f>IF($G$13=$O4,$B$13,0)</f>
        <v>0</v>
      </c>
      <c r="AC4" s="21">
        <f>IF($G$14=$O4,$B$14,0)</f>
        <v>0</v>
      </c>
      <c r="AD4" s="21">
        <f>IF($G$15=$O4,$B$15,0)</f>
        <v>0</v>
      </c>
      <c r="AE4" s="21">
        <f>IF($G$16=$O4,$B$16,0)</f>
        <v>0</v>
      </c>
      <c r="AF4" s="21">
        <f>IF($G$17=$O4,$B$17,0)</f>
        <v>0</v>
      </c>
      <c r="AG4" s="21">
        <f>IF($G$18=$O4,$B$18,0)</f>
        <v>0</v>
      </c>
      <c r="AH4" s="21">
        <f>IF($G$19=$O4,$B$19,0)</f>
        <v>0</v>
      </c>
      <c r="AI4" s="21">
        <f>IF($G$20=$O4,$B$20,0)</f>
        <v>0</v>
      </c>
      <c r="AJ4" s="21">
        <f>IF($G$21=$O4,$B$21,0)</f>
        <v>0</v>
      </c>
      <c r="AK4" s="21">
        <f>IF($G$22=$O4,$B$22,0)</f>
        <v>0</v>
      </c>
      <c r="AL4" s="21">
        <f>IF($G$23=$O4,$B$23,0)</f>
        <v>0</v>
      </c>
      <c r="AM4" s="21">
        <f>IF($G$24=$O4,$B$24,0)</f>
        <v>0</v>
      </c>
      <c r="AN4" s="21">
        <f>IF($G$25=$O4,$B$25,0)</f>
        <v>0</v>
      </c>
      <c r="AO4" s="21">
        <f>IF($G$26=$O4,$B$26,0)</f>
        <v>0</v>
      </c>
      <c r="AP4" s="21">
        <f>IF($G$27=$O4,$B$27,0)</f>
        <v>0</v>
      </c>
      <c r="AQ4" s="21">
        <f>IF($G$28=$O4,$B$28,0)</f>
        <v>0</v>
      </c>
      <c r="AR4" s="21">
        <f>IF($G$29=$O4,$B$29,0)</f>
        <v>0</v>
      </c>
      <c r="AS4" s="21">
        <f>IF($G$30=$O4,$B$30,0)</f>
        <v>0</v>
      </c>
      <c r="AT4" s="35"/>
      <c r="AU4" s="27">
        <f>IF($N$4=$O4,$I$4,0)</f>
        <v>0</v>
      </c>
      <c r="AV4" s="27">
        <f>IF($N$5=$O4,$I$5,0)</f>
        <v>0</v>
      </c>
      <c r="AW4" s="27">
        <f>IF($N$6=$O4,$I$6,0)</f>
        <v>0</v>
      </c>
      <c r="AX4" s="27">
        <f>IF($N$7=$O4,$I$7,0)</f>
        <v>0</v>
      </c>
      <c r="AY4" s="27">
        <f>IF($N$8=$O4,$I$8,0)</f>
        <v>0</v>
      </c>
      <c r="AZ4" s="27">
        <f>IF($N$9=$O4,$I$9,0)</f>
        <v>0</v>
      </c>
      <c r="BA4" s="27">
        <f>IF($N$10=$O4,$I$10,0)</f>
        <v>0</v>
      </c>
      <c r="BB4" s="27">
        <f>IF($N$11=$O4,$I$11,0)</f>
        <v>0</v>
      </c>
      <c r="BC4" s="27">
        <f>IF($N$12=$O4,$I$12,0)</f>
        <v>0</v>
      </c>
      <c r="BD4" s="27">
        <f>IF($N$13=$O4,$I$13,0)</f>
        <v>0</v>
      </c>
      <c r="BE4" s="27">
        <f>IF($N$14=$O4,$I$14,0)</f>
        <v>0</v>
      </c>
      <c r="BF4" s="27">
        <f>IF($N$15=$O4,$I$15,0)</f>
        <v>0</v>
      </c>
      <c r="BG4" s="27">
        <f>IF($N$16=$O4,$I$16,0)</f>
        <v>0</v>
      </c>
      <c r="BH4" s="27">
        <f>IF($N$17=$O4,$I$17,0)</f>
        <v>0</v>
      </c>
      <c r="BI4" s="27">
        <f>IF($N$18=$O4,$I$18,0)</f>
        <v>0</v>
      </c>
      <c r="BJ4" s="27">
        <f>IF($N$19=$O4,$I$19,0)</f>
        <v>0</v>
      </c>
      <c r="BK4" s="27">
        <f>IF($N$20=$O4,$I$20,0)</f>
        <v>0</v>
      </c>
      <c r="BL4" s="27">
        <f>IF($N$21=$O4,$I$21,0)</f>
        <v>0</v>
      </c>
      <c r="BM4" s="27">
        <f>IF($N$22=$O4,$I$22,0)</f>
        <v>0</v>
      </c>
      <c r="BN4" s="27">
        <f>IF($N$23=$O4,$I$23,0)</f>
        <v>0</v>
      </c>
      <c r="BO4" s="27">
        <f>IF($N$24=$O4,$I$24,0)</f>
        <v>0</v>
      </c>
      <c r="BP4" s="27">
        <f>IF($N$25=$O4,$I$25,0)</f>
        <v>0</v>
      </c>
      <c r="BQ4" s="27">
        <f>IF($N$26=$O4,$I$26,0)</f>
        <v>0</v>
      </c>
      <c r="BR4" s="27">
        <f>IF($N$27=$O4,$I$27,0)</f>
        <v>0</v>
      </c>
      <c r="BS4" s="27">
        <f>IF($N$28=$O4,$I$28,0)</f>
        <v>0</v>
      </c>
      <c r="BT4" s="27">
        <f>IF($N$29=$O4,$I$29,0)</f>
        <v>0</v>
      </c>
      <c r="BU4" s="27">
        <f>IF($N$30=$O4,$I$30,0)</f>
        <v>0</v>
      </c>
    </row>
    <row r="5" spans="1:73">
      <c r="A5" s="2">
        <v>2</v>
      </c>
      <c r="B5" s="3">
        <v>18</v>
      </c>
      <c r="E5" t="e">
        <f>VLOOKUP($C5,'Event Inputs'!$D$4:'Event Inputs'!$H$899,2,FALSE)</f>
        <v>#N/A</v>
      </c>
      <c r="F5" t="e">
        <f>VLOOKUP($C5,'Event Inputs'!$D$4:'Event Inputs'!$H$899,3,FALSE)</f>
        <v>#N/A</v>
      </c>
      <c r="G5" t="str">
        <f t="shared" ref="G5:G68" si="0">LEFT(C5,2)</f>
        <v/>
      </c>
      <c r="H5" s="2">
        <v>2</v>
      </c>
      <c r="I5" s="3">
        <v>18</v>
      </c>
      <c r="L5" t="e">
        <f>VLOOKUP($J5,'Event Inputs'!$D$4:'Event Inputs'!$H$899,2,FALSE)</f>
        <v>#N/A</v>
      </c>
      <c r="M5" t="e">
        <f>VLOOKUP($J5,'Event Inputs'!$D$4:'Event Inputs'!$H$899,3,FALSE)</f>
        <v>#N/A</v>
      </c>
      <c r="N5" t="str">
        <f t="shared" ref="N5:N68" si="1">LEFT(J5,2)</f>
        <v/>
      </c>
      <c r="O5" s="18" t="str">
        <f>'Event Inputs'!A5</f>
        <v>BU</v>
      </c>
      <c r="P5" s="15">
        <f t="shared" ref="P5:P44" si="2">Q5+R5</f>
        <v>0</v>
      </c>
      <c r="Q5" s="21">
        <f t="shared" ref="Q5:Q44" si="3">SUM(S5:AS5)</f>
        <v>0</v>
      </c>
      <c r="R5" s="24">
        <f t="shared" ref="R5:R44" si="4">SUM(AU5:BU5)</f>
        <v>0</v>
      </c>
      <c r="S5" s="21">
        <f t="shared" ref="S5:S44" si="5">IF($G$4=$O5,$B$4,0)</f>
        <v>0</v>
      </c>
      <c r="T5" s="21">
        <f t="shared" ref="T5:T44" si="6">IF($G$5=$O5,$B$5,0)</f>
        <v>0</v>
      </c>
      <c r="U5" s="21">
        <f t="shared" ref="U5:U44" si="7">IF($G$6=$O5,$B$6,0)</f>
        <v>0</v>
      </c>
      <c r="V5" s="21">
        <f t="shared" ref="V5:V44" si="8">IF($G$7=$O5,$B$7,0)</f>
        <v>0</v>
      </c>
      <c r="W5" s="21">
        <f t="shared" ref="W5:W44" si="9">IF($G$8=$O5,$B$8,0)</f>
        <v>0</v>
      </c>
      <c r="X5" s="21">
        <f t="shared" ref="X5:X44" si="10">IF($G$9=$O5,$B$9,0)</f>
        <v>0</v>
      </c>
      <c r="Y5" s="21">
        <f t="shared" ref="Y5:Y44" si="11">IF($G$10=$O5,$B$10,0)</f>
        <v>0</v>
      </c>
      <c r="Z5" s="21">
        <f t="shared" ref="Z5:Z44" si="12">IF($G$11=$O5,$B$11,0)</f>
        <v>0</v>
      </c>
      <c r="AA5" s="21">
        <f t="shared" ref="AA5:AA44" si="13">IF($G$12=$O5,$B$12,0)</f>
        <v>0</v>
      </c>
      <c r="AB5" s="21">
        <f t="shared" ref="AB5:AB44" si="14">IF($G$13=$O5,$B$13,0)</f>
        <v>0</v>
      </c>
      <c r="AC5" s="21">
        <f t="shared" ref="AC5:AC44" si="15">IF($G$14=$O5,$B$14,0)</f>
        <v>0</v>
      </c>
      <c r="AD5" s="21">
        <f t="shared" ref="AD5:AD44" si="16">IF($G$15=$O5,$B$15,0)</f>
        <v>0</v>
      </c>
      <c r="AE5" s="21">
        <f t="shared" ref="AE5:AE44" si="17">IF($G$16=$O5,$B$16,0)</f>
        <v>0</v>
      </c>
      <c r="AF5" s="21">
        <f t="shared" ref="AF5:AF44" si="18">IF($G$17=$O5,$B$17,0)</f>
        <v>0</v>
      </c>
      <c r="AG5" s="21">
        <f t="shared" ref="AG5:AG44" si="19">IF($G$18=$O5,$B$18,0)</f>
        <v>0</v>
      </c>
      <c r="AH5" s="21">
        <f t="shared" ref="AH5:AH44" si="20">IF($G$19=$O5,$B$19,0)</f>
        <v>0</v>
      </c>
      <c r="AI5" s="21">
        <f t="shared" ref="AI5:AI44" si="21">IF($G$20=$O5,$B$20,0)</f>
        <v>0</v>
      </c>
      <c r="AJ5" s="21">
        <f t="shared" ref="AJ5:AJ44" si="22">IF($G$21=$O5,$B$21,0)</f>
        <v>0</v>
      </c>
      <c r="AK5" s="21">
        <f t="shared" ref="AK5:AK44" si="23">IF($G$22=$O5,$B$22,0)</f>
        <v>0</v>
      </c>
      <c r="AL5" s="21">
        <f t="shared" ref="AL5:AL44" si="24">IF($G$23=$O5,$B$23,0)</f>
        <v>0</v>
      </c>
      <c r="AM5" s="21">
        <f t="shared" ref="AM5:AM44" si="25">IF($G$24=$O5,$B$24,0)</f>
        <v>0</v>
      </c>
      <c r="AN5" s="21">
        <f t="shared" ref="AN5:AN44" si="26">IF($G$25=$O5,$B$25,0)</f>
        <v>0</v>
      </c>
      <c r="AO5" s="21">
        <f t="shared" ref="AO5:AO44" si="27">IF($G$26=$O5,$B$26,0)</f>
        <v>0</v>
      </c>
      <c r="AP5" s="21">
        <f t="shared" ref="AP5:AP44" si="28">IF($G$27=$O5,$B$27,0)</f>
        <v>0</v>
      </c>
      <c r="AQ5" s="21">
        <f t="shared" ref="AQ5:AQ44" si="29">IF($G$28=$O5,$B$28,0)</f>
        <v>0</v>
      </c>
      <c r="AR5" s="21">
        <f t="shared" ref="AR5:AR44" si="30">IF($G$29=$O5,$B$29,0)</f>
        <v>0</v>
      </c>
      <c r="AS5" s="21">
        <f t="shared" ref="AS5:AS44" si="31">IF($G$30=$O5,$B$30,0)</f>
        <v>0</v>
      </c>
      <c r="AT5" s="35"/>
      <c r="AU5" s="27">
        <f t="shared" ref="AU5:AU44" si="32">IF($N$4=$O5,$I$4,0)</f>
        <v>0</v>
      </c>
      <c r="AV5" s="27">
        <f t="shared" ref="AV5:AV44" si="33">IF($N$5=$O5,$I$5,0)</f>
        <v>0</v>
      </c>
      <c r="AW5" s="27">
        <f t="shared" ref="AW5:AW44" si="34">IF($N$6=$O5,$I$6,0)</f>
        <v>0</v>
      </c>
      <c r="AX5" s="27">
        <f t="shared" ref="AX5:AX44" si="35">IF($N$7=$O5,$I$7,0)</f>
        <v>0</v>
      </c>
      <c r="AY5" s="27">
        <f t="shared" ref="AY5:AY44" si="36">IF($N$8=$O5,$I$8,0)</f>
        <v>0</v>
      </c>
      <c r="AZ5" s="27">
        <f t="shared" ref="AZ5:AZ44" si="37">IF($N$9=$O5,$I$9,0)</f>
        <v>0</v>
      </c>
      <c r="BA5" s="27">
        <f t="shared" ref="BA5:BA44" si="38">IF($N$10=$O5,$I$10,0)</f>
        <v>0</v>
      </c>
      <c r="BB5" s="27">
        <f t="shared" ref="BB5:BB44" si="39">IF($N$11=$O5,$I$11,0)</f>
        <v>0</v>
      </c>
      <c r="BC5" s="27">
        <f t="shared" ref="BC5:BC44" si="40">IF($N$12=$O5,$I$12,0)</f>
        <v>0</v>
      </c>
      <c r="BD5" s="27">
        <f t="shared" ref="BD5:BD44" si="41">IF($N$13=$O5,$I$13,0)</f>
        <v>0</v>
      </c>
      <c r="BE5" s="27">
        <f t="shared" ref="BE5:BE44" si="42">IF($N$14=$O5,$I$14,0)</f>
        <v>0</v>
      </c>
      <c r="BF5" s="27">
        <f t="shared" ref="BF5:BF44" si="43">IF($N$15=$O5,$I$15,0)</f>
        <v>0</v>
      </c>
      <c r="BG5" s="27">
        <f t="shared" ref="BG5:BG44" si="44">IF($N$16=$O5,$I$16,0)</f>
        <v>0</v>
      </c>
      <c r="BH5" s="27">
        <f t="shared" ref="BH5:BH44" si="45">IF($N$17=$O5,$I$17,0)</f>
        <v>0</v>
      </c>
      <c r="BI5" s="27">
        <f t="shared" ref="BI5:BI44" si="46">IF($N$18=$O5,$I$18,0)</f>
        <v>0</v>
      </c>
      <c r="BJ5" s="27">
        <f t="shared" ref="BJ5:BJ44" si="47">IF($N$19=$O5,$I$19,0)</f>
        <v>0</v>
      </c>
      <c r="BK5" s="27">
        <f t="shared" ref="BK5:BK44" si="48">IF($N$20=$O5,$I$20,0)</f>
        <v>0</v>
      </c>
      <c r="BL5" s="27">
        <f t="shared" ref="BL5:BL44" si="49">IF($N$21=$O5,$I$21,0)</f>
        <v>0</v>
      </c>
      <c r="BM5" s="27">
        <f t="shared" ref="BM5:BM44" si="50">IF($N$22=$O5,$I$22,0)</f>
        <v>0</v>
      </c>
      <c r="BN5" s="27">
        <f t="shared" ref="BN5:BN44" si="51">IF($N$23=$O5,$I$23,0)</f>
        <v>0</v>
      </c>
      <c r="BO5" s="27">
        <f t="shared" ref="BO5:BO44" si="52">IF($N$24=$O5,$I$24,0)</f>
        <v>0</v>
      </c>
      <c r="BP5" s="27">
        <f t="shared" ref="BP5:BP44" si="53">IF($N$25=$O5,$I$25,0)</f>
        <v>0</v>
      </c>
      <c r="BQ5" s="27">
        <f t="shared" ref="BQ5:BQ44" si="54">IF($N$26=$O5,$I$26,0)</f>
        <v>0</v>
      </c>
      <c r="BR5" s="27">
        <f t="shared" ref="BR5:BR44" si="55">IF($N$27=$O5,$I$27,0)</f>
        <v>0</v>
      </c>
      <c r="BS5" s="27">
        <f t="shared" ref="BS5:BS44" si="56">IF($N$28=$O5,$I$28,0)</f>
        <v>0</v>
      </c>
      <c r="BT5" s="27">
        <f t="shared" ref="BT5:BT44" si="57">IF($N$29=$O5,$I$29,0)</f>
        <v>0</v>
      </c>
      <c r="BU5" s="27">
        <f t="shared" ref="BU5:BU44" si="58">IF($N$30=$O5,$I$30,0)</f>
        <v>0</v>
      </c>
    </row>
    <row r="6" spans="1:73">
      <c r="A6" s="2">
        <v>3</v>
      </c>
      <c r="B6" s="3">
        <v>16</v>
      </c>
      <c r="E6" t="e">
        <f>VLOOKUP($C6,'Event Inputs'!$D$4:'Event Inputs'!$H$899,2,FALSE)</f>
        <v>#N/A</v>
      </c>
      <c r="F6" t="e">
        <f>VLOOKUP($C6,'Event Inputs'!$D$4:'Event Inputs'!$H$899,3,FALSE)</f>
        <v>#N/A</v>
      </c>
      <c r="G6" t="str">
        <f t="shared" si="0"/>
        <v/>
      </c>
      <c r="H6" s="2">
        <v>3</v>
      </c>
      <c r="I6" s="3">
        <v>16</v>
      </c>
      <c r="L6" t="e">
        <f>VLOOKUP($J6,'Event Inputs'!$D$4:'Event Inputs'!$H$899,2,FALSE)</f>
        <v>#N/A</v>
      </c>
      <c r="M6" t="e">
        <f>VLOOKUP($J6,'Event Inputs'!$D$4:'Event Inputs'!$H$899,3,FALSE)</f>
        <v>#N/A</v>
      </c>
      <c r="N6" t="str">
        <f t="shared" si="1"/>
        <v/>
      </c>
      <c r="O6" s="18" t="str">
        <f>'Event Inputs'!A6</f>
        <v>GY</v>
      </c>
      <c r="P6" s="15">
        <f t="shared" si="2"/>
        <v>0</v>
      </c>
      <c r="Q6" s="21">
        <f t="shared" si="3"/>
        <v>0</v>
      </c>
      <c r="R6" s="24">
        <f t="shared" si="4"/>
        <v>0</v>
      </c>
      <c r="S6" s="21">
        <f t="shared" si="5"/>
        <v>0</v>
      </c>
      <c r="T6" s="21">
        <f t="shared" si="6"/>
        <v>0</v>
      </c>
      <c r="U6" s="21">
        <f t="shared" si="7"/>
        <v>0</v>
      </c>
      <c r="V6" s="21">
        <f t="shared" si="8"/>
        <v>0</v>
      </c>
      <c r="W6" s="21">
        <f t="shared" si="9"/>
        <v>0</v>
      </c>
      <c r="X6" s="21">
        <f t="shared" si="10"/>
        <v>0</v>
      </c>
      <c r="Y6" s="21">
        <f t="shared" si="11"/>
        <v>0</v>
      </c>
      <c r="Z6" s="21">
        <f t="shared" si="12"/>
        <v>0</v>
      </c>
      <c r="AA6" s="21">
        <f t="shared" si="13"/>
        <v>0</v>
      </c>
      <c r="AB6" s="21">
        <f t="shared" si="14"/>
        <v>0</v>
      </c>
      <c r="AC6" s="21">
        <f t="shared" si="15"/>
        <v>0</v>
      </c>
      <c r="AD6" s="21">
        <f t="shared" si="16"/>
        <v>0</v>
      </c>
      <c r="AE6" s="21">
        <f t="shared" si="17"/>
        <v>0</v>
      </c>
      <c r="AF6" s="21">
        <f t="shared" si="18"/>
        <v>0</v>
      </c>
      <c r="AG6" s="21">
        <f t="shared" si="19"/>
        <v>0</v>
      </c>
      <c r="AH6" s="21">
        <f t="shared" si="20"/>
        <v>0</v>
      </c>
      <c r="AI6" s="21">
        <f t="shared" si="21"/>
        <v>0</v>
      </c>
      <c r="AJ6" s="21">
        <f t="shared" si="22"/>
        <v>0</v>
      </c>
      <c r="AK6" s="21">
        <f t="shared" si="23"/>
        <v>0</v>
      </c>
      <c r="AL6" s="21">
        <f t="shared" si="24"/>
        <v>0</v>
      </c>
      <c r="AM6" s="21">
        <f t="shared" si="25"/>
        <v>0</v>
      </c>
      <c r="AN6" s="21">
        <f t="shared" si="26"/>
        <v>0</v>
      </c>
      <c r="AO6" s="21">
        <f t="shared" si="27"/>
        <v>0</v>
      </c>
      <c r="AP6" s="21">
        <f t="shared" si="28"/>
        <v>0</v>
      </c>
      <c r="AQ6" s="21">
        <f t="shared" si="29"/>
        <v>0</v>
      </c>
      <c r="AR6" s="21">
        <f t="shared" si="30"/>
        <v>0</v>
      </c>
      <c r="AS6" s="21">
        <f t="shared" si="31"/>
        <v>0</v>
      </c>
      <c r="AT6" s="35"/>
      <c r="AU6" s="27">
        <f t="shared" si="32"/>
        <v>0</v>
      </c>
      <c r="AV6" s="27">
        <f t="shared" si="33"/>
        <v>0</v>
      </c>
      <c r="AW6" s="27">
        <f t="shared" si="34"/>
        <v>0</v>
      </c>
      <c r="AX6" s="27">
        <f t="shared" si="35"/>
        <v>0</v>
      </c>
      <c r="AY6" s="27">
        <f t="shared" si="36"/>
        <v>0</v>
      </c>
      <c r="AZ6" s="27">
        <f t="shared" si="37"/>
        <v>0</v>
      </c>
      <c r="BA6" s="27">
        <f t="shared" si="38"/>
        <v>0</v>
      </c>
      <c r="BB6" s="27">
        <f t="shared" si="39"/>
        <v>0</v>
      </c>
      <c r="BC6" s="27">
        <f t="shared" si="40"/>
        <v>0</v>
      </c>
      <c r="BD6" s="27">
        <f t="shared" si="41"/>
        <v>0</v>
      </c>
      <c r="BE6" s="27">
        <f t="shared" si="42"/>
        <v>0</v>
      </c>
      <c r="BF6" s="27">
        <f t="shared" si="43"/>
        <v>0</v>
      </c>
      <c r="BG6" s="27">
        <f t="shared" si="44"/>
        <v>0</v>
      </c>
      <c r="BH6" s="27">
        <f t="shared" si="45"/>
        <v>0</v>
      </c>
      <c r="BI6" s="27">
        <f t="shared" si="46"/>
        <v>0</v>
      </c>
      <c r="BJ6" s="27">
        <f t="shared" si="47"/>
        <v>0</v>
      </c>
      <c r="BK6" s="27">
        <f t="shared" si="48"/>
        <v>0</v>
      </c>
      <c r="BL6" s="27">
        <f t="shared" si="49"/>
        <v>0</v>
      </c>
      <c r="BM6" s="27">
        <f t="shared" si="50"/>
        <v>0</v>
      </c>
      <c r="BN6" s="27">
        <f t="shared" si="51"/>
        <v>0</v>
      </c>
      <c r="BO6" s="27">
        <f t="shared" si="52"/>
        <v>0</v>
      </c>
      <c r="BP6" s="27">
        <f t="shared" si="53"/>
        <v>0</v>
      </c>
      <c r="BQ6" s="27">
        <f t="shared" si="54"/>
        <v>0</v>
      </c>
      <c r="BR6" s="27">
        <f t="shared" si="55"/>
        <v>0</v>
      </c>
      <c r="BS6" s="27">
        <f t="shared" si="56"/>
        <v>0</v>
      </c>
      <c r="BT6" s="27">
        <f t="shared" si="57"/>
        <v>0</v>
      </c>
      <c r="BU6" s="27">
        <f t="shared" si="58"/>
        <v>0</v>
      </c>
    </row>
    <row r="7" spans="1:73">
      <c r="A7" s="2">
        <v>4</v>
      </c>
      <c r="B7" s="3">
        <v>14</v>
      </c>
      <c r="E7" t="e">
        <f>VLOOKUP($C7,'Event Inputs'!$D$4:'Event Inputs'!$H$899,2,FALSE)</f>
        <v>#N/A</v>
      </c>
      <c r="F7" t="e">
        <f>VLOOKUP($C7,'Event Inputs'!$D$4:'Event Inputs'!$H$899,3,FALSE)</f>
        <v>#N/A</v>
      </c>
      <c r="G7" t="str">
        <f t="shared" si="0"/>
        <v/>
      </c>
      <c r="H7" s="2">
        <v>4</v>
      </c>
      <c r="I7" s="3">
        <v>14</v>
      </c>
      <c r="L7" t="e">
        <f>VLOOKUP($J7,'Event Inputs'!$D$4:'Event Inputs'!$H$899,2,FALSE)</f>
        <v>#N/A</v>
      </c>
      <c r="M7" t="e">
        <f>VLOOKUP($J7,'Event Inputs'!$D$4:'Event Inputs'!$H$899,3,FALSE)</f>
        <v>#N/A</v>
      </c>
      <c r="N7" t="str">
        <f t="shared" si="1"/>
        <v/>
      </c>
      <c r="O7" s="18" t="str">
        <f>'Event Inputs'!A7</f>
        <v>HB</v>
      </c>
      <c r="P7" s="15">
        <f t="shared" si="2"/>
        <v>0</v>
      </c>
      <c r="Q7" s="21">
        <f t="shared" si="3"/>
        <v>0</v>
      </c>
      <c r="R7" s="24">
        <f t="shared" si="4"/>
        <v>0</v>
      </c>
      <c r="S7" s="21">
        <f t="shared" si="5"/>
        <v>0</v>
      </c>
      <c r="T7" s="21">
        <f t="shared" si="6"/>
        <v>0</v>
      </c>
      <c r="U7" s="21">
        <f t="shared" si="7"/>
        <v>0</v>
      </c>
      <c r="V7" s="21">
        <f t="shared" si="8"/>
        <v>0</v>
      </c>
      <c r="W7" s="21">
        <f t="shared" si="9"/>
        <v>0</v>
      </c>
      <c r="X7" s="21">
        <f t="shared" si="10"/>
        <v>0</v>
      </c>
      <c r="Y7" s="21">
        <f t="shared" si="11"/>
        <v>0</v>
      </c>
      <c r="Z7" s="21">
        <f t="shared" si="12"/>
        <v>0</v>
      </c>
      <c r="AA7" s="21">
        <f t="shared" si="13"/>
        <v>0</v>
      </c>
      <c r="AB7" s="21">
        <f t="shared" si="14"/>
        <v>0</v>
      </c>
      <c r="AC7" s="21">
        <f t="shared" si="15"/>
        <v>0</v>
      </c>
      <c r="AD7" s="21">
        <f t="shared" si="16"/>
        <v>0</v>
      </c>
      <c r="AE7" s="21">
        <f t="shared" si="17"/>
        <v>0</v>
      </c>
      <c r="AF7" s="21">
        <f t="shared" si="18"/>
        <v>0</v>
      </c>
      <c r="AG7" s="21">
        <f t="shared" si="19"/>
        <v>0</v>
      </c>
      <c r="AH7" s="21">
        <f t="shared" si="20"/>
        <v>0</v>
      </c>
      <c r="AI7" s="21">
        <f t="shared" si="21"/>
        <v>0</v>
      </c>
      <c r="AJ7" s="21">
        <f t="shared" si="22"/>
        <v>0</v>
      </c>
      <c r="AK7" s="21">
        <f t="shared" si="23"/>
        <v>0</v>
      </c>
      <c r="AL7" s="21">
        <f t="shared" si="24"/>
        <v>0</v>
      </c>
      <c r="AM7" s="21">
        <f t="shared" si="25"/>
        <v>0</v>
      </c>
      <c r="AN7" s="21">
        <f t="shared" si="26"/>
        <v>0</v>
      </c>
      <c r="AO7" s="21">
        <f t="shared" si="27"/>
        <v>0</v>
      </c>
      <c r="AP7" s="21">
        <f t="shared" si="28"/>
        <v>0</v>
      </c>
      <c r="AQ7" s="21">
        <f t="shared" si="29"/>
        <v>0</v>
      </c>
      <c r="AR7" s="21">
        <f t="shared" si="30"/>
        <v>0</v>
      </c>
      <c r="AS7" s="21">
        <f t="shared" si="31"/>
        <v>0</v>
      </c>
      <c r="AT7" s="35"/>
      <c r="AU7" s="27">
        <f t="shared" si="32"/>
        <v>0</v>
      </c>
      <c r="AV7" s="27">
        <f t="shared" si="33"/>
        <v>0</v>
      </c>
      <c r="AW7" s="27">
        <f t="shared" si="34"/>
        <v>0</v>
      </c>
      <c r="AX7" s="27">
        <f t="shared" si="35"/>
        <v>0</v>
      </c>
      <c r="AY7" s="27">
        <f t="shared" si="36"/>
        <v>0</v>
      </c>
      <c r="AZ7" s="27">
        <f t="shared" si="37"/>
        <v>0</v>
      </c>
      <c r="BA7" s="27">
        <f t="shared" si="38"/>
        <v>0</v>
      </c>
      <c r="BB7" s="27">
        <f t="shared" si="39"/>
        <v>0</v>
      </c>
      <c r="BC7" s="27">
        <f t="shared" si="40"/>
        <v>0</v>
      </c>
      <c r="BD7" s="27">
        <f t="shared" si="41"/>
        <v>0</v>
      </c>
      <c r="BE7" s="27">
        <f t="shared" si="42"/>
        <v>0</v>
      </c>
      <c r="BF7" s="27">
        <f t="shared" si="43"/>
        <v>0</v>
      </c>
      <c r="BG7" s="27">
        <f t="shared" si="44"/>
        <v>0</v>
      </c>
      <c r="BH7" s="27">
        <f t="shared" si="45"/>
        <v>0</v>
      </c>
      <c r="BI7" s="27">
        <f t="shared" si="46"/>
        <v>0</v>
      </c>
      <c r="BJ7" s="27">
        <f t="shared" si="47"/>
        <v>0</v>
      </c>
      <c r="BK7" s="27">
        <f t="shared" si="48"/>
        <v>0</v>
      </c>
      <c r="BL7" s="27">
        <f t="shared" si="49"/>
        <v>0</v>
      </c>
      <c r="BM7" s="27">
        <f t="shared" si="50"/>
        <v>0</v>
      </c>
      <c r="BN7" s="27">
        <f t="shared" si="51"/>
        <v>0</v>
      </c>
      <c r="BO7" s="27">
        <f t="shared" si="52"/>
        <v>0</v>
      </c>
      <c r="BP7" s="27">
        <f t="shared" si="53"/>
        <v>0</v>
      </c>
      <c r="BQ7" s="27">
        <f t="shared" si="54"/>
        <v>0</v>
      </c>
      <c r="BR7" s="27">
        <f t="shared" si="55"/>
        <v>0</v>
      </c>
      <c r="BS7" s="27">
        <f t="shared" si="56"/>
        <v>0</v>
      </c>
      <c r="BT7" s="27">
        <f t="shared" si="57"/>
        <v>0</v>
      </c>
      <c r="BU7" s="27">
        <f t="shared" si="58"/>
        <v>0</v>
      </c>
    </row>
    <row r="8" spans="1:73">
      <c r="A8" s="2">
        <v>5</v>
      </c>
      <c r="B8" s="3">
        <v>13</v>
      </c>
      <c r="E8" t="e">
        <f>VLOOKUP($C8,'Event Inputs'!$D$4:'Event Inputs'!$H$899,2,FALSE)</f>
        <v>#N/A</v>
      </c>
      <c r="F8" t="e">
        <f>VLOOKUP($C8,'Event Inputs'!$D$4:'Event Inputs'!$H$899,3,FALSE)</f>
        <v>#N/A</v>
      </c>
      <c r="G8" t="str">
        <f t="shared" si="0"/>
        <v/>
      </c>
      <c r="H8" s="2">
        <v>5</v>
      </c>
      <c r="I8" s="3">
        <v>13</v>
      </c>
      <c r="L8" t="e">
        <f>VLOOKUP($J8,'Event Inputs'!$D$4:'Event Inputs'!$H$899,2,FALSE)</f>
        <v>#N/A</v>
      </c>
      <c r="M8" t="e">
        <f>VLOOKUP($J8,'Event Inputs'!$D$4:'Event Inputs'!$H$899,3,FALSE)</f>
        <v>#N/A</v>
      </c>
      <c r="N8" t="str">
        <f t="shared" si="1"/>
        <v/>
      </c>
      <c r="O8" s="18" t="str">
        <f>'Event Inputs'!A8</f>
        <v>PZ</v>
      </c>
      <c r="P8" s="15">
        <f t="shared" si="2"/>
        <v>0</v>
      </c>
      <c r="Q8" s="21">
        <f t="shared" si="3"/>
        <v>0</v>
      </c>
      <c r="R8" s="24">
        <f t="shared" si="4"/>
        <v>0</v>
      </c>
      <c r="S8" s="21">
        <f t="shared" si="5"/>
        <v>0</v>
      </c>
      <c r="T8" s="21">
        <f t="shared" si="6"/>
        <v>0</v>
      </c>
      <c r="U8" s="21">
        <f t="shared" si="7"/>
        <v>0</v>
      </c>
      <c r="V8" s="21">
        <f t="shared" si="8"/>
        <v>0</v>
      </c>
      <c r="W8" s="21">
        <f t="shared" si="9"/>
        <v>0</v>
      </c>
      <c r="X8" s="21">
        <f t="shared" si="10"/>
        <v>0</v>
      </c>
      <c r="Y8" s="21">
        <f t="shared" si="11"/>
        <v>0</v>
      </c>
      <c r="Z8" s="21">
        <f t="shared" si="12"/>
        <v>0</v>
      </c>
      <c r="AA8" s="21">
        <f t="shared" si="13"/>
        <v>0</v>
      </c>
      <c r="AB8" s="21">
        <f t="shared" si="14"/>
        <v>0</v>
      </c>
      <c r="AC8" s="21">
        <f t="shared" si="15"/>
        <v>0</v>
      </c>
      <c r="AD8" s="21">
        <f t="shared" si="16"/>
        <v>0</v>
      </c>
      <c r="AE8" s="21">
        <f t="shared" si="17"/>
        <v>0</v>
      </c>
      <c r="AF8" s="21">
        <f t="shared" si="18"/>
        <v>0</v>
      </c>
      <c r="AG8" s="21">
        <f t="shared" si="19"/>
        <v>0</v>
      </c>
      <c r="AH8" s="21">
        <f t="shared" si="20"/>
        <v>0</v>
      </c>
      <c r="AI8" s="21">
        <f t="shared" si="21"/>
        <v>0</v>
      </c>
      <c r="AJ8" s="21">
        <f t="shared" si="22"/>
        <v>0</v>
      </c>
      <c r="AK8" s="21">
        <f t="shared" si="23"/>
        <v>0</v>
      </c>
      <c r="AL8" s="21">
        <f t="shared" si="24"/>
        <v>0</v>
      </c>
      <c r="AM8" s="21">
        <f t="shared" si="25"/>
        <v>0</v>
      </c>
      <c r="AN8" s="21">
        <f t="shared" si="26"/>
        <v>0</v>
      </c>
      <c r="AO8" s="21">
        <f t="shared" si="27"/>
        <v>0</v>
      </c>
      <c r="AP8" s="21">
        <f t="shared" si="28"/>
        <v>0</v>
      </c>
      <c r="AQ8" s="21">
        <f t="shared" si="29"/>
        <v>0</v>
      </c>
      <c r="AR8" s="21">
        <f t="shared" si="30"/>
        <v>0</v>
      </c>
      <c r="AS8" s="21">
        <f t="shared" si="31"/>
        <v>0</v>
      </c>
      <c r="AT8" s="35"/>
      <c r="AU8" s="27">
        <f t="shared" si="32"/>
        <v>0</v>
      </c>
      <c r="AV8" s="27">
        <f t="shared" si="33"/>
        <v>0</v>
      </c>
      <c r="AW8" s="27">
        <f t="shared" si="34"/>
        <v>0</v>
      </c>
      <c r="AX8" s="27">
        <f t="shared" si="35"/>
        <v>0</v>
      </c>
      <c r="AY8" s="27">
        <f t="shared" si="36"/>
        <v>0</v>
      </c>
      <c r="AZ8" s="27">
        <f t="shared" si="37"/>
        <v>0</v>
      </c>
      <c r="BA8" s="27">
        <f t="shared" si="38"/>
        <v>0</v>
      </c>
      <c r="BB8" s="27">
        <f t="shared" si="39"/>
        <v>0</v>
      </c>
      <c r="BC8" s="27">
        <f t="shared" si="40"/>
        <v>0</v>
      </c>
      <c r="BD8" s="27">
        <f t="shared" si="41"/>
        <v>0</v>
      </c>
      <c r="BE8" s="27">
        <f t="shared" si="42"/>
        <v>0</v>
      </c>
      <c r="BF8" s="27">
        <f t="shared" si="43"/>
        <v>0</v>
      </c>
      <c r="BG8" s="27">
        <f t="shared" si="44"/>
        <v>0</v>
      </c>
      <c r="BH8" s="27">
        <f t="shared" si="45"/>
        <v>0</v>
      </c>
      <c r="BI8" s="27">
        <f t="shared" si="46"/>
        <v>0</v>
      </c>
      <c r="BJ8" s="27">
        <f t="shared" si="47"/>
        <v>0</v>
      </c>
      <c r="BK8" s="27">
        <f t="shared" si="48"/>
        <v>0</v>
      </c>
      <c r="BL8" s="27">
        <f t="shared" si="49"/>
        <v>0</v>
      </c>
      <c r="BM8" s="27">
        <f t="shared" si="50"/>
        <v>0</v>
      </c>
      <c r="BN8" s="27">
        <f t="shared" si="51"/>
        <v>0</v>
      </c>
      <c r="BO8" s="27">
        <f t="shared" si="52"/>
        <v>0</v>
      </c>
      <c r="BP8" s="27">
        <f t="shared" si="53"/>
        <v>0</v>
      </c>
      <c r="BQ8" s="27">
        <f t="shared" si="54"/>
        <v>0</v>
      </c>
      <c r="BR8" s="27">
        <f t="shared" si="55"/>
        <v>0</v>
      </c>
      <c r="BS8" s="27">
        <f t="shared" si="56"/>
        <v>0</v>
      </c>
      <c r="BT8" s="27">
        <f t="shared" si="57"/>
        <v>0</v>
      </c>
      <c r="BU8" s="27">
        <f t="shared" si="58"/>
        <v>0</v>
      </c>
    </row>
    <row r="9" spans="1:73">
      <c r="A9" s="2">
        <v>6</v>
      </c>
      <c r="B9" s="3">
        <v>12</v>
      </c>
      <c r="E9" t="e">
        <f>VLOOKUP($C9,'Event Inputs'!$D$4:'Event Inputs'!$H$899,2,FALSE)</f>
        <v>#N/A</v>
      </c>
      <c r="F9" t="e">
        <f>VLOOKUP($C9,'Event Inputs'!$D$4:'Event Inputs'!$H$899,3,FALSE)</f>
        <v>#N/A</v>
      </c>
      <c r="G9" t="str">
        <f t="shared" si="0"/>
        <v/>
      </c>
      <c r="H9" s="2">
        <v>6</v>
      </c>
      <c r="I9" s="3">
        <v>12</v>
      </c>
      <c r="L9" t="e">
        <f>VLOOKUP($J9,'Event Inputs'!$D$4:'Event Inputs'!$H$899,2,FALSE)</f>
        <v>#N/A</v>
      </c>
      <c r="M9" t="e">
        <f>VLOOKUP($J9,'Event Inputs'!$D$4:'Event Inputs'!$H$899,3,FALSE)</f>
        <v>#N/A</v>
      </c>
      <c r="N9" t="str">
        <f t="shared" si="1"/>
        <v/>
      </c>
      <c r="O9" s="18" t="str">
        <f>'Event Inputs'!A9</f>
        <v>SI</v>
      </c>
      <c r="P9" s="15">
        <f t="shared" si="2"/>
        <v>0</v>
      </c>
      <c r="Q9" s="21">
        <f t="shared" si="3"/>
        <v>0</v>
      </c>
      <c r="R9" s="24">
        <f t="shared" si="4"/>
        <v>0</v>
      </c>
      <c r="S9" s="21">
        <f t="shared" si="5"/>
        <v>0</v>
      </c>
      <c r="T9" s="21">
        <f t="shared" si="6"/>
        <v>0</v>
      </c>
      <c r="U9" s="21">
        <f t="shared" si="7"/>
        <v>0</v>
      </c>
      <c r="V9" s="21">
        <f t="shared" si="8"/>
        <v>0</v>
      </c>
      <c r="W9" s="21">
        <f t="shared" si="9"/>
        <v>0</v>
      </c>
      <c r="X9" s="21">
        <f t="shared" si="10"/>
        <v>0</v>
      </c>
      <c r="Y9" s="21">
        <f t="shared" si="11"/>
        <v>0</v>
      </c>
      <c r="Z9" s="21">
        <f t="shared" si="12"/>
        <v>0</v>
      </c>
      <c r="AA9" s="21">
        <f t="shared" si="13"/>
        <v>0</v>
      </c>
      <c r="AB9" s="21">
        <f t="shared" si="14"/>
        <v>0</v>
      </c>
      <c r="AC9" s="21">
        <f t="shared" si="15"/>
        <v>0</v>
      </c>
      <c r="AD9" s="21">
        <f t="shared" si="16"/>
        <v>0</v>
      </c>
      <c r="AE9" s="21">
        <f t="shared" si="17"/>
        <v>0</v>
      </c>
      <c r="AF9" s="21">
        <f t="shared" si="18"/>
        <v>0</v>
      </c>
      <c r="AG9" s="21">
        <f t="shared" si="19"/>
        <v>0</v>
      </c>
      <c r="AH9" s="21">
        <f t="shared" si="20"/>
        <v>0</v>
      </c>
      <c r="AI9" s="21">
        <f t="shared" si="21"/>
        <v>0</v>
      </c>
      <c r="AJ9" s="21">
        <f t="shared" si="22"/>
        <v>0</v>
      </c>
      <c r="AK9" s="21">
        <f t="shared" si="23"/>
        <v>0</v>
      </c>
      <c r="AL9" s="21">
        <f t="shared" si="24"/>
        <v>0</v>
      </c>
      <c r="AM9" s="21">
        <f t="shared" si="25"/>
        <v>0</v>
      </c>
      <c r="AN9" s="21">
        <f t="shared" si="26"/>
        <v>0</v>
      </c>
      <c r="AO9" s="21">
        <f t="shared" si="27"/>
        <v>0</v>
      </c>
      <c r="AP9" s="21">
        <f t="shared" si="28"/>
        <v>0</v>
      </c>
      <c r="AQ9" s="21">
        <f t="shared" si="29"/>
        <v>0</v>
      </c>
      <c r="AR9" s="21">
        <f t="shared" si="30"/>
        <v>0</v>
      </c>
      <c r="AS9" s="21">
        <f t="shared" si="31"/>
        <v>0</v>
      </c>
      <c r="AT9" s="35"/>
      <c r="AU9" s="27">
        <f t="shared" si="32"/>
        <v>0</v>
      </c>
      <c r="AV9" s="27">
        <f t="shared" si="33"/>
        <v>0</v>
      </c>
      <c r="AW9" s="27">
        <f t="shared" si="34"/>
        <v>0</v>
      </c>
      <c r="AX9" s="27">
        <f t="shared" si="35"/>
        <v>0</v>
      </c>
      <c r="AY9" s="27">
        <f t="shared" si="36"/>
        <v>0</v>
      </c>
      <c r="AZ9" s="27">
        <f t="shared" si="37"/>
        <v>0</v>
      </c>
      <c r="BA9" s="27">
        <f t="shared" si="38"/>
        <v>0</v>
      </c>
      <c r="BB9" s="27">
        <f t="shared" si="39"/>
        <v>0</v>
      </c>
      <c r="BC9" s="27">
        <f t="shared" si="40"/>
        <v>0</v>
      </c>
      <c r="BD9" s="27">
        <f t="shared" si="41"/>
        <v>0</v>
      </c>
      <c r="BE9" s="27">
        <f t="shared" si="42"/>
        <v>0</v>
      </c>
      <c r="BF9" s="27">
        <f t="shared" si="43"/>
        <v>0</v>
      </c>
      <c r="BG9" s="27">
        <f t="shared" si="44"/>
        <v>0</v>
      </c>
      <c r="BH9" s="27">
        <f t="shared" si="45"/>
        <v>0</v>
      </c>
      <c r="BI9" s="27">
        <f t="shared" si="46"/>
        <v>0</v>
      </c>
      <c r="BJ9" s="27">
        <f t="shared" si="47"/>
        <v>0</v>
      </c>
      <c r="BK9" s="27">
        <f t="shared" si="48"/>
        <v>0</v>
      </c>
      <c r="BL9" s="27">
        <f t="shared" si="49"/>
        <v>0</v>
      </c>
      <c r="BM9" s="27">
        <f t="shared" si="50"/>
        <v>0</v>
      </c>
      <c r="BN9" s="27">
        <f t="shared" si="51"/>
        <v>0</v>
      </c>
      <c r="BO9" s="27">
        <f t="shared" si="52"/>
        <v>0</v>
      </c>
      <c r="BP9" s="27">
        <f t="shared" si="53"/>
        <v>0</v>
      </c>
      <c r="BQ9" s="27">
        <f t="shared" si="54"/>
        <v>0</v>
      </c>
      <c r="BR9" s="27">
        <f t="shared" si="55"/>
        <v>0</v>
      </c>
      <c r="BS9" s="27">
        <f t="shared" si="56"/>
        <v>0</v>
      </c>
      <c r="BT9" s="27">
        <f t="shared" si="57"/>
        <v>0</v>
      </c>
      <c r="BU9" s="27">
        <f t="shared" si="58"/>
        <v>0</v>
      </c>
    </row>
    <row r="10" spans="1:73">
      <c r="A10" s="2">
        <v>7</v>
      </c>
      <c r="B10" s="3">
        <v>11</v>
      </c>
      <c r="E10" t="e">
        <f>VLOOKUP($C10,'Event Inputs'!$D$4:'Event Inputs'!$H$899,2,FALSE)</f>
        <v>#N/A</v>
      </c>
      <c r="F10" t="e">
        <f>VLOOKUP($C10,'Event Inputs'!$D$4:'Event Inputs'!$H$899,3,FALSE)</f>
        <v>#N/A</v>
      </c>
      <c r="G10" t="str">
        <f t="shared" si="0"/>
        <v/>
      </c>
      <c r="H10" s="2">
        <v>7</v>
      </c>
      <c r="I10" s="3">
        <v>11</v>
      </c>
      <c r="L10" t="e">
        <f>VLOOKUP($J10,'Event Inputs'!$D$4:'Event Inputs'!$H$899,2,FALSE)</f>
        <v>#N/A</v>
      </c>
      <c r="M10" t="e">
        <f>VLOOKUP($J10,'Event Inputs'!$D$4:'Event Inputs'!$H$899,3,FALSE)</f>
        <v>#N/A</v>
      </c>
      <c r="N10" t="str">
        <f t="shared" si="1"/>
        <v/>
      </c>
      <c r="O10" s="18" t="str">
        <f>'Event Inputs'!A10</f>
        <v>NQ</v>
      </c>
      <c r="P10" s="15">
        <f t="shared" si="2"/>
        <v>0</v>
      </c>
      <c r="Q10" s="21">
        <f t="shared" si="3"/>
        <v>0</v>
      </c>
      <c r="R10" s="24">
        <f t="shared" si="4"/>
        <v>0</v>
      </c>
      <c r="S10" s="21">
        <f t="shared" si="5"/>
        <v>0</v>
      </c>
      <c r="T10" s="21">
        <f t="shared" si="6"/>
        <v>0</v>
      </c>
      <c r="U10" s="21">
        <f t="shared" si="7"/>
        <v>0</v>
      </c>
      <c r="V10" s="21">
        <f t="shared" si="8"/>
        <v>0</v>
      </c>
      <c r="W10" s="21">
        <f t="shared" si="9"/>
        <v>0</v>
      </c>
      <c r="X10" s="21">
        <f t="shared" si="10"/>
        <v>0</v>
      </c>
      <c r="Y10" s="21">
        <f t="shared" si="11"/>
        <v>0</v>
      </c>
      <c r="Z10" s="21">
        <f t="shared" si="12"/>
        <v>0</v>
      </c>
      <c r="AA10" s="21">
        <f t="shared" si="13"/>
        <v>0</v>
      </c>
      <c r="AB10" s="21">
        <f t="shared" si="14"/>
        <v>0</v>
      </c>
      <c r="AC10" s="21">
        <f t="shared" si="15"/>
        <v>0</v>
      </c>
      <c r="AD10" s="21">
        <f t="shared" si="16"/>
        <v>0</v>
      </c>
      <c r="AE10" s="21">
        <f t="shared" si="17"/>
        <v>0</v>
      </c>
      <c r="AF10" s="21">
        <f t="shared" si="18"/>
        <v>0</v>
      </c>
      <c r="AG10" s="21">
        <f t="shared" si="19"/>
        <v>0</v>
      </c>
      <c r="AH10" s="21">
        <f t="shared" si="20"/>
        <v>0</v>
      </c>
      <c r="AI10" s="21">
        <f t="shared" si="21"/>
        <v>0</v>
      </c>
      <c r="AJ10" s="21">
        <f t="shared" si="22"/>
        <v>0</v>
      </c>
      <c r="AK10" s="21">
        <f t="shared" si="23"/>
        <v>0</v>
      </c>
      <c r="AL10" s="21">
        <f t="shared" si="24"/>
        <v>0</v>
      </c>
      <c r="AM10" s="21">
        <f t="shared" si="25"/>
        <v>0</v>
      </c>
      <c r="AN10" s="21">
        <f t="shared" si="26"/>
        <v>0</v>
      </c>
      <c r="AO10" s="21">
        <f t="shared" si="27"/>
        <v>0</v>
      </c>
      <c r="AP10" s="21">
        <f t="shared" si="28"/>
        <v>0</v>
      </c>
      <c r="AQ10" s="21">
        <f t="shared" si="29"/>
        <v>0</v>
      </c>
      <c r="AR10" s="21">
        <f t="shared" si="30"/>
        <v>0</v>
      </c>
      <c r="AS10" s="21">
        <f t="shared" si="31"/>
        <v>0</v>
      </c>
      <c r="AT10" s="35"/>
      <c r="AU10" s="27">
        <f t="shared" si="32"/>
        <v>0</v>
      </c>
      <c r="AV10" s="27">
        <f t="shared" si="33"/>
        <v>0</v>
      </c>
      <c r="AW10" s="27">
        <f t="shared" si="34"/>
        <v>0</v>
      </c>
      <c r="AX10" s="27">
        <f t="shared" si="35"/>
        <v>0</v>
      </c>
      <c r="AY10" s="27">
        <f t="shared" si="36"/>
        <v>0</v>
      </c>
      <c r="AZ10" s="27">
        <f t="shared" si="37"/>
        <v>0</v>
      </c>
      <c r="BA10" s="27">
        <f t="shared" si="38"/>
        <v>0</v>
      </c>
      <c r="BB10" s="27">
        <f t="shared" si="39"/>
        <v>0</v>
      </c>
      <c r="BC10" s="27">
        <f t="shared" si="40"/>
        <v>0</v>
      </c>
      <c r="BD10" s="27">
        <f t="shared" si="41"/>
        <v>0</v>
      </c>
      <c r="BE10" s="27">
        <f t="shared" si="42"/>
        <v>0</v>
      </c>
      <c r="BF10" s="27">
        <f t="shared" si="43"/>
        <v>0</v>
      </c>
      <c r="BG10" s="27">
        <f t="shared" si="44"/>
        <v>0</v>
      </c>
      <c r="BH10" s="27">
        <f t="shared" si="45"/>
        <v>0</v>
      </c>
      <c r="BI10" s="27">
        <f t="shared" si="46"/>
        <v>0</v>
      </c>
      <c r="BJ10" s="27">
        <f t="shared" si="47"/>
        <v>0</v>
      </c>
      <c r="BK10" s="27">
        <f t="shared" si="48"/>
        <v>0</v>
      </c>
      <c r="BL10" s="27">
        <f t="shared" si="49"/>
        <v>0</v>
      </c>
      <c r="BM10" s="27">
        <f t="shared" si="50"/>
        <v>0</v>
      </c>
      <c r="BN10" s="27">
        <f t="shared" si="51"/>
        <v>0</v>
      </c>
      <c r="BO10" s="27">
        <f t="shared" si="52"/>
        <v>0</v>
      </c>
      <c r="BP10" s="27">
        <f t="shared" si="53"/>
        <v>0</v>
      </c>
      <c r="BQ10" s="27">
        <f t="shared" si="54"/>
        <v>0</v>
      </c>
      <c r="BR10" s="27">
        <f t="shared" si="55"/>
        <v>0</v>
      </c>
      <c r="BS10" s="27">
        <f t="shared" si="56"/>
        <v>0</v>
      </c>
      <c r="BT10" s="27">
        <f t="shared" si="57"/>
        <v>0</v>
      </c>
      <c r="BU10" s="27">
        <f t="shared" si="58"/>
        <v>0</v>
      </c>
    </row>
    <row r="11" spans="1:73">
      <c r="A11" s="2">
        <v>8</v>
      </c>
      <c r="B11" s="3">
        <v>10</v>
      </c>
      <c r="E11" t="e">
        <f>VLOOKUP($C11,'Event Inputs'!$D$4:'Event Inputs'!$H$899,2,FALSE)</f>
        <v>#N/A</v>
      </c>
      <c r="F11" t="e">
        <f>VLOOKUP($C11,'Event Inputs'!$D$4:'Event Inputs'!$H$899,3,FALSE)</f>
        <v>#N/A</v>
      </c>
      <c r="G11" t="str">
        <f t="shared" si="0"/>
        <v/>
      </c>
      <c r="H11" s="2">
        <v>8</v>
      </c>
      <c r="I11" s="3">
        <v>10</v>
      </c>
      <c r="L11" t="e">
        <f>VLOOKUP($J11,'Event Inputs'!$D$4:'Event Inputs'!$H$899,2,FALSE)</f>
        <v>#N/A</v>
      </c>
      <c r="M11" t="e">
        <f>VLOOKUP($J11,'Event Inputs'!$D$4:'Event Inputs'!$H$899,3,FALSE)</f>
        <v>#N/A</v>
      </c>
      <c r="N11" t="str">
        <f t="shared" si="1"/>
        <v/>
      </c>
      <c r="O11" s="18" t="str">
        <f>'Event Inputs'!A11</f>
        <v>HY</v>
      </c>
      <c r="P11" s="15">
        <f t="shared" si="2"/>
        <v>0</v>
      </c>
      <c r="Q11" s="21">
        <f t="shared" si="3"/>
        <v>0</v>
      </c>
      <c r="R11" s="24">
        <f t="shared" si="4"/>
        <v>0</v>
      </c>
      <c r="S11" s="21">
        <f t="shared" si="5"/>
        <v>0</v>
      </c>
      <c r="T11" s="21">
        <f t="shared" si="6"/>
        <v>0</v>
      </c>
      <c r="U11" s="21">
        <f t="shared" si="7"/>
        <v>0</v>
      </c>
      <c r="V11" s="21">
        <f t="shared" si="8"/>
        <v>0</v>
      </c>
      <c r="W11" s="21">
        <f t="shared" si="9"/>
        <v>0</v>
      </c>
      <c r="X11" s="21">
        <f t="shared" si="10"/>
        <v>0</v>
      </c>
      <c r="Y11" s="21">
        <f t="shared" si="11"/>
        <v>0</v>
      </c>
      <c r="Z11" s="21">
        <f t="shared" si="12"/>
        <v>0</v>
      </c>
      <c r="AA11" s="21">
        <f t="shared" si="13"/>
        <v>0</v>
      </c>
      <c r="AB11" s="21">
        <f t="shared" si="14"/>
        <v>0</v>
      </c>
      <c r="AC11" s="21">
        <f t="shared" si="15"/>
        <v>0</v>
      </c>
      <c r="AD11" s="21">
        <f t="shared" si="16"/>
        <v>0</v>
      </c>
      <c r="AE11" s="21">
        <f t="shared" si="17"/>
        <v>0</v>
      </c>
      <c r="AF11" s="21">
        <f t="shared" si="18"/>
        <v>0</v>
      </c>
      <c r="AG11" s="21">
        <f t="shared" si="19"/>
        <v>0</v>
      </c>
      <c r="AH11" s="21">
        <f t="shared" si="20"/>
        <v>0</v>
      </c>
      <c r="AI11" s="21">
        <f t="shared" si="21"/>
        <v>0</v>
      </c>
      <c r="AJ11" s="21">
        <f t="shared" si="22"/>
        <v>0</v>
      </c>
      <c r="AK11" s="21">
        <f t="shared" si="23"/>
        <v>0</v>
      </c>
      <c r="AL11" s="21">
        <f t="shared" si="24"/>
        <v>0</v>
      </c>
      <c r="AM11" s="21">
        <f t="shared" si="25"/>
        <v>0</v>
      </c>
      <c r="AN11" s="21">
        <f t="shared" si="26"/>
        <v>0</v>
      </c>
      <c r="AO11" s="21">
        <f t="shared" si="27"/>
        <v>0</v>
      </c>
      <c r="AP11" s="21">
        <f t="shared" si="28"/>
        <v>0</v>
      </c>
      <c r="AQ11" s="21">
        <f t="shared" si="29"/>
        <v>0</v>
      </c>
      <c r="AR11" s="21">
        <f t="shared" si="30"/>
        <v>0</v>
      </c>
      <c r="AS11" s="21">
        <f t="shared" si="31"/>
        <v>0</v>
      </c>
      <c r="AT11" s="35"/>
      <c r="AU11" s="27">
        <f t="shared" si="32"/>
        <v>0</v>
      </c>
      <c r="AV11" s="27">
        <f t="shared" si="33"/>
        <v>0</v>
      </c>
      <c r="AW11" s="27">
        <f t="shared" si="34"/>
        <v>0</v>
      </c>
      <c r="AX11" s="27">
        <f t="shared" si="35"/>
        <v>0</v>
      </c>
      <c r="AY11" s="27">
        <f t="shared" si="36"/>
        <v>0</v>
      </c>
      <c r="AZ11" s="27">
        <f t="shared" si="37"/>
        <v>0</v>
      </c>
      <c r="BA11" s="27">
        <f t="shared" si="38"/>
        <v>0</v>
      </c>
      <c r="BB11" s="27">
        <f t="shared" si="39"/>
        <v>0</v>
      </c>
      <c r="BC11" s="27">
        <f t="shared" si="40"/>
        <v>0</v>
      </c>
      <c r="BD11" s="27">
        <f t="shared" si="41"/>
        <v>0</v>
      </c>
      <c r="BE11" s="27">
        <f t="shared" si="42"/>
        <v>0</v>
      </c>
      <c r="BF11" s="27">
        <f t="shared" si="43"/>
        <v>0</v>
      </c>
      <c r="BG11" s="27">
        <f t="shared" si="44"/>
        <v>0</v>
      </c>
      <c r="BH11" s="27">
        <f t="shared" si="45"/>
        <v>0</v>
      </c>
      <c r="BI11" s="27">
        <f t="shared" si="46"/>
        <v>0</v>
      </c>
      <c r="BJ11" s="27">
        <f t="shared" si="47"/>
        <v>0</v>
      </c>
      <c r="BK11" s="27">
        <f t="shared" si="48"/>
        <v>0</v>
      </c>
      <c r="BL11" s="27">
        <f t="shared" si="49"/>
        <v>0</v>
      </c>
      <c r="BM11" s="27">
        <f t="shared" si="50"/>
        <v>0</v>
      </c>
      <c r="BN11" s="27">
        <f t="shared" si="51"/>
        <v>0</v>
      </c>
      <c r="BO11" s="27">
        <f t="shared" si="52"/>
        <v>0</v>
      </c>
      <c r="BP11" s="27">
        <f t="shared" si="53"/>
        <v>0</v>
      </c>
      <c r="BQ11" s="27">
        <f t="shared" si="54"/>
        <v>0</v>
      </c>
      <c r="BR11" s="27">
        <f t="shared" si="55"/>
        <v>0</v>
      </c>
      <c r="BS11" s="27">
        <f t="shared" si="56"/>
        <v>0</v>
      </c>
      <c r="BT11" s="27">
        <f t="shared" si="57"/>
        <v>0</v>
      </c>
      <c r="BU11" s="27">
        <f t="shared" si="58"/>
        <v>0</v>
      </c>
    </row>
    <row r="12" spans="1:73">
      <c r="A12" s="2">
        <v>9</v>
      </c>
      <c r="B12" s="3">
        <v>8</v>
      </c>
      <c r="E12" t="e">
        <f>VLOOKUP($C12,'Event Inputs'!$D$4:'Event Inputs'!$H$899,2,FALSE)</f>
        <v>#N/A</v>
      </c>
      <c r="F12" t="e">
        <f>VLOOKUP($C12,'Event Inputs'!$D$4:'Event Inputs'!$H$899,3,FALSE)</f>
        <v>#N/A</v>
      </c>
      <c r="G12" t="str">
        <f t="shared" si="0"/>
        <v/>
      </c>
      <c r="H12" s="2">
        <v>9</v>
      </c>
      <c r="I12" s="3">
        <v>8</v>
      </c>
      <c r="L12" t="e">
        <f>VLOOKUP($J12,'Event Inputs'!$D$4:'Event Inputs'!$H$899,2,FALSE)</f>
        <v>#N/A</v>
      </c>
      <c r="M12" t="e">
        <f>VLOOKUP($J12,'Event Inputs'!$D$4:'Event Inputs'!$H$899,3,FALSE)</f>
        <v>#N/A</v>
      </c>
      <c r="N12" t="str">
        <f t="shared" si="1"/>
        <v/>
      </c>
      <c r="O12" s="18">
        <f>'Event Inputs'!A12</f>
        <v>0</v>
      </c>
      <c r="P12" s="15">
        <f t="shared" si="2"/>
        <v>0</v>
      </c>
      <c r="Q12" s="21">
        <f t="shared" si="3"/>
        <v>0</v>
      </c>
      <c r="R12" s="24">
        <f t="shared" si="4"/>
        <v>0</v>
      </c>
      <c r="S12" s="21">
        <f t="shared" si="5"/>
        <v>0</v>
      </c>
      <c r="T12" s="21">
        <f t="shared" si="6"/>
        <v>0</v>
      </c>
      <c r="U12" s="21">
        <f t="shared" si="7"/>
        <v>0</v>
      </c>
      <c r="V12" s="21">
        <f t="shared" si="8"/>
        <v>0</v>
      </c>
      <c r="W12" s="21">
        <f t="shared" si="9"/>
        <v>0</v>
      </c>
      <c r="X12" s="21">
        <f t="shared" si="10"/>
        <v>0</v>
      </c>
      <c r="Y12" s="21">
        <f t="shared" si="11"/>
        <v>0</v>
      </c>
      <c r="Z12" s="21">
        <f t="shared" si="12"/>
        <v>0</v>
      </c>
      <c r="AA12" s="21">
        <f t="shared" si="13"/>
        <v>0</v>
      </c>
      <c r="AB12" s="21">
        <f t="shared" si="14"/>
        <v>0</v>
      </c>
      <c r="AC12" s="21">
        <f t="shared" si="15"/>
        <v>0</v>
      </c>
      <c r="AD12" s="21">
        <f t="shared" si="16"/>
        <v>0</v>
      </c>
      <c r="AE12" s="21">
        <f t="shared" si="17"/>
        <v>0</v>
      </c>
      <c r="AF12" s="21">
        <f t="shared" si="18"/>
        <v>0</v>
      </c>
      <c r="AG12" s="21">
        <f t="shared" si="19"/>
        <v>0</v>
      </c>
      <c r="AH12" s="21">
        <f t="shared" si="20"/>
        <v>0</v>
      </c>
      <c r="AI12" s="21">
        <f t="shared" si="21"/>
        <v>0</v>
      </c>
      <c r="AJ12" s="21">
        <f t="shared" si="22"/>
        <v>0</v>
      </c>
      <c r="AK12" s="21">
        <f t="shared" si="23"/>
        <v>0</v>
      </c>
      <c r="AL12" s="21">
        <f t="shared" si="24"/>
        <v>0</v>
      </c>
      <c r="AM12" s="21">
        <f t="shared" si="25"/>
        <v>0</v>
      </c>
      <c r="AN12" s="21">
        <f t="shared" si="26"/>
        <v>0</v>
      </c>
      <c r="AO12" s="21">
        <f t="shared" si="27"/>
        <v>0</v>
      </c>
      <c r="AP12" s="21">
        <f t="shared" si="28"/>
        <v>0</v>
      </c>
      <c r="AQ12" s="21">
        <f t="shared" si="29"/>
        <v>0</v>
      </c>
      <c r="AR12" s="21">
        <f t="shared" si="30"/>
        <v>0</v>
      </c>
      <c r="AS12" s="21">
        <f t="shared" si="31"/>
        <v>0</v>
      </c>
      <c r="AT12" s="35"/>
      <c r="AU12" s="27">
        <f t="shared" si="32"/>
        <v>0</v>
      </c>
      <c r="AV12" s="27">
        <f t="shared" si="33"/>
        <v>0</v>
      </c>
      <c r="AW12" s="27">
        <f t="shared" si="34"/>
        <v>0</v>
      </c>
      <c r="AX12" s="27">
        <f t="shared" si="35"/>
        <v>0</v>
      </c>
      <c r="AY12" s="27">
        <f t="shared" si="36"/>
        <v>0</v>
      </c>
      <c r="AZ12" s="27">
        <f t="shared" si="37"/>
        <v>0</v>
      </c>
      <c r="BA12" s="27">
        <f t="shared" si="38"/>
        <v>0</v>
      </c>
      <c r="BB12" s="27">
        <f t="shared" si="39"/>
        <v>0</v>
      </c>
      <c r="BC12" s="27">
        <f t="shared" si="40"/>
        <v>0</v>
      </c>
      <c r="BD12" s="27">
        <f t="shared" si="41"/>
        <v>0</v>
      </c>
      <c r="BE12" s="27">
        <f t="shared" si="42"/>
        <v>0</v>
      </c>
      <c r="BF12" s="27">
        <f t="shared" si="43"/>
        <v>0</v>
      </c>
      <c r="BG12" s="27">
        <f t="shared" si="44"/>
        <v>0</v>
      </c>
      <c r="BH12" s="27">
        <f t="shared" si="45"/>
        <v>0</v>
      </c>
      <c r="BI12" s="27">
        <f t="shared" si="46"/>
        <v>0</v>
      </c>
      <c r="BJ12" s="27">
        <f t="shared" si="47"/>
        <v>0</v>
      </c>
      <c r="BK12" s="27">
        <f t="shared" si="48"/>
        <v>0</v>
      </c>
      <c r="BL12" s="27">
        <f t="shared" si="49"/>
        <v>0</v>
      </c>
      <c r="BM12" s="27">
        <f t="shared" si="50"/>
        <v>0</v>
      </c>
      <c r="BN12" s="27">
        <f t="shared" si="51"/>
        <v>0</v>
      </c>
      <c r="BO12" s="27">
        <f t="shared" si="52"/>
        <v>0</v>
      </c>
      <c r="BP12" s="27">
        <f t="shared" si="53"/>
        <v>0</v>
      </c>
      <c r="BQ12" s="27">
        <f t="shared" si="54"/>
        <v>0</v>
      </c>
      <c r="BR12" s="27">
        <f t="shared" si="55"/>
        <v>0</v>
      </c>
      <c r="BS12" s="27">
        <f t="shared" si="56"/>
        <v>0</v>
      </c>
      <c r="BT12" s="27">
        <f t="shared" si="57"/>
        <v>0</v>
      </c>
      <c r="BU12" s="27">
        <f t="shared" si="58"/>
        <v>0</v>
      </c>
    </row>
    <row r="13" spans="1:73">
      <c r="A13" s="2">
        <v>10</v>
      </c>
      <c r="B13" s="3">
        <v>7</v>
      </c>
      <c r="E13" t="e">
        <f>VLOOKUP($C13,'Event Inputs'!$D$4:'Event Inputs'!$H$899,2,FALSE)</f>
        <v>#N/A</v>
      </c>
      <c r="F13" t="e">
        <f>VLOOKUP($C13,'Event Inputs'!$D$4:'Event Inputs'!$H$899,3,FALSE)</f>
        <v>#N/A</v>
      </c>
      <c r="G13" t="str">
        <f t="shared" si="0"/>
        <v/>
      </c>
      <c r="H13" s="2">
        <v>10</v>
      </c>
      <c r="I13" s="3">
        <v>7</v>
      </c>
      <c r="L13" t="e">
        <f>VLOOKUP($J13,'Event Inputs'!$D$4:'Event Inputs'!$H$899,2,FALSE)</f>
        <v>#N/A</v>
      </c>
      <c r="M13" t="e">
        <f>VLOOKUP($J13,'Event Inputs'!$D$4:'Event Inputs'!$H$899,3,FALSE)</f>
        <v>#N/A</v>
      </c>
      <c r="N13" t="str">
        <f t="shared" si="1"/>
        <v/>
      </c>
      <c r="O13" s="18">
        <f>'Event Inputs'!A13</f>
        <v>0</v>
      </c>
      <c r="P13" s="15">
        <f t="shared" si="2"/>
        <v>0</v>
      </c>
      <c r="Q13" s="21">
        <f t="shared" si="3"/>
        <v>0</v>
      </c>
      <c r="R13" s="24">
        <f t="shared" si="4"/>
        <v>0</v>
      </c>
      <c r="S13" s="21">
        <f t="shared" si="5"/>
        <v>0</v>
      </c>
      <c r="T13" s="21">
        <f t="shared" si="6"/>
        <v>0</v>
      </c>
      <c r="U13" s="21">
        <f t="shared" si="7"/>
        <v>0</v>
      </c>
      <c r="V13" s="21">
        <f t="shared" si="8"/>
        <v>0</v>
      </c>
      <c r="W13" s="21">
        <f t="shared" si="9"/>
        <v>0</v>
      </c>
      <c r="X13" s="21">
        <f t="shared" si="10"/>
        <v>0</v>
      </c>
      <c r="Y13" s="21">
        <f t="shared" si="11"/>
        <v>0</v>
      </c>
      <c r="Z13" s="21">
        <f t="shared" si="12"/>
        <v>0</v>
      </c>
      <c r="AA13" s="21">
        <f t="shared" si="13"/>
        <v>0</v>
      </c>
      <c r="AB13" s="21">
        <f t="shared" si="14"/>
        <v>0</v>
      </c>
      <c r="AC13" s="21">
        <f t="shared" si="15"/>
        <v>0</v>
      </c>
      <c r="AD13" s="21">
        <f t="shared" si="16"/>
        <v>0</v>
      </c>
      <c r="AE13" s="21">
        <f t="shared" si="17"/>
        <v>0</v>
      </c>
      <c r="AF13" s="21">
        <f t="shared" si="18"/>
        <v>0</v>
      </c>
      <c r="AG13" s="21">
        <f t="shared" si="19"/>
        <v>0</v>
      </c>
      <c r="AH13" s="21">
        <f t="shared" si="20"/>
        <v>0</v>
      </c>
      <c r="AI13" s="21">
        <f t="shared" si="21"/>
        <v>0</v>
      </c>
      <c r="AJ13" s="21">
        <f t="shared" si="22"/>
        <v>0</v>
      </c>
      <c r="AK13" s="21">
        <f t="shared" si="23"/>
        <v>0</v>
      </c>
      <c r="AL13" s="21">
        <f t="shared" si="24"/>
        <v>0</v>
      </c>
      <c r="AM13" s="21">
        <f t="shared" si="25"/>
        <v>0</v>
      </c>
      <c r="AN13" s="21">
        <f t="shared" si="26"/>
        <v>0</v>
      </c>
      <c r="AO13" s="21">
        <f t="shared" si="27"/>
        <v>0</v>
      </c>
      <c r="AP13" s="21">
        <f t="shared" si="28"/>
        <v>0</v>
      </c>
      <c r="AQ13" s="21">
        <f t="shared" si="29"/>
        <v>0</v>
      </c>
      <c r="AR13" s="21">
        <f t="shared" si="30"/>
        <v>0</v>
      </c>
      <c r="AS13" s="21">
        <f t="shared" si="31"/>
        <v>0</v>
      </c>
      <c r="AT13" s="35"/>
      <c r="AU13" s="27">
        <f t="shared" si="32"/>
        <v>0</v>
      </c>
      <c r="AV13" s="27">
        <f t="shared" si="33"/>
        <v>0</v>
      </c>
      <c r="AW13" s="27">
        <f t="shared" si="34"/>
        <v>0</v>
      </c>
      <c r="AX13" s="27">
        <f t="shared" si="35"/>
        <v>0</v>
      </c>
      <c r="AY13" s="27">
        <f t="shared" si="36"/>
        <v>0</v>
      </c>
      <c r="AZ13" s="27">
        <f t="shared" si="37"/>
        <v>0</v>
      </c>
      <c r="BA13" s="27">
        <f t="shared" si="38"/>
        <v>0</v>
      </c>
      <c r="BB13" s="27">
        <f t="shared" si="39"/>
        <v>0</v>
      </c>
      <c r="BC13" s="27">
        <f t="shared" si="40"/>
        <v>0</v>
      </c>
      <c r="BD13" s="27">
        <f t="shared" si="41"/>
        <v>0</v>
      </c>
      <c r="BE13" s="27">
        <f t="shared" si="42"/>
        <v>0</v>
      </c>
      <c r="BF13" s="27">
        <f t="shared" si="43"/>
        <v>0</v>
      </c>
      <c r="BG13" s="27">
        <f t="shared" si="44"/>
        <v>0</v>
      </c>
      <c r="BH13" s="27">
        <f t="shared" si="45"/>
        <v>0</v>
      </c>
      <c r="BI13" s="27">
        <f t="shared" si="46"/>
        <v>0</v>
      </c>
      <c r="BJ13" s="27">
        <f t="shared" si="47"/>
        <v>0</v>
      </c>
      <c r="BK13" s="27">
        <f t="shared" si="48"/>
        <v>0</v>
      </c>
      <c r="BL13" s="27">
        <f t="shared" si="49"/>
        <v>0</v>
      </c>
      <c r="BM13" s="27">
        <f t="shared" si="50"/>
        <v>0</v>
      </c>
      <c r="BN13" s="27">
        <f t="shared" si="51"/>
        <v>0</v>
      </c>
      <c r="BO13" s="27">
        <f t="shared" si="52"/>
        <v>0</v>
      </c>
      <c r="BP13" s="27">
        <f t="shared" si="53"/>
        <v>0</v>
      </c>
      <c r="BQ13" s="27">
        <f t="shared" si="54"/>
        <v>0</v>
      </c>
      <c r="BR13" s="27">
        <f t="shared" si="55"/>
        <v>0</v>
      </c>
      <c r="BS13" s="27">
        <f t="shared" si="56"/>
        <v>0</v>
      </c>
      <c r="BT13" s="27">
        <f t="shared" si="57"/>
        <v>0</v>
      </c>
      <c r="BU13" s="27">
        <f t="shared" si="58"/>
        <v>0</v>
      </c>
    </row>
    <row r="14" spans="1:73">
      <c r="A14" s="2">
        <v>11</v>
      </c>
      <c r="B14" s="3">
        <v>6</v>
      </c>
      <c r="E14" t="e">
        <f>VLOOKUP($C14,'Event Inputs'!$D$4:'Event Inputs'!$H$899,2,FALSE)</f>
        <v>#N/A</v>
      </c>
      <c r="F14" t="e">
        <f>VLOOKUP($C14,'Event Inputs'!$D$4:'Event Inputs'!$H$899,3,FALSE)</f>
        <v>#N/A</v>
      </c>
      <c r="G14" t="str">
        <f t="shared" si="0"/>
        <v/>
      </c>
      <c r="H14" s="2">
        <v>11</v>
      </c>
      <c r="I14" s="3">
        <v>6</v>
      </c>
      <c r="L14" t="e">
        <f>VLOOKUP($J14,'Event Inputs'!$D$4:'Event Inputs'!$H$899,2,FALSE)</f>
        <v>#N/A</v>
      </c>
      <c r="M14" t="e">
        <f>VLOOKUP($J14,'Event Inputs'!$D$4:'Event Inputs'!$H$899,3,FALSE)</f>
        <v>#N/A</v>
      </c>
      <c r="N14" t="str">
        <f t="shared" si="1"/>
        <v/>
      </c>
      <c r="O14" s="18">
        <f>'Event Inputs'!A14</f>
        <v>0</v>
      </c>
      <c r="P14" s="15">
        <f t="shared" si="2"/>
        <v>0</v>
      </c>
      <c r="Q14" s="21">
        <f t="shared" si="3"/>
        <v>0</v>
      </c>
      <c r="R14" s="24">
        <f t="shared" si="4"/>
        <v>0</v>
      </c>
      <c r="S14" s="21">
        <f t="shared" si="5"/>
        <v>0</v>
      </c>
      <c r="T14" s="21">
        <f t="shared" si="6"/>
        <v>0</v>
      </c>
      <c r="U14" s="21">
        <f t="shared" si="7"/>
        <v>0</v>
      </c>
      <c r="V14" s="21">
        <f t="shared" si="8"/>
        <v>0</v>
      </c>
      <c r="W14" s="21">
        <f t="shared" si="9"/>
        <v>0</v>
      </c>
      <c r="X14" s="21">
        <f t="shared" si="10"/>
        <v>0</v>
      </c>
      <c r="Y14" s="21">
        <f t="shared" si="11"/>
        <v>0</v>
      </c>
      <c r="Z14" s="21">
        <f t="shared" si="12"/>
        <v>0</v>
      </c>
      <c r="AA14" s="21">
        <f t="shared" si="13"/>
        <v>0</v>
      </c>
      <c r="AB14" s="21">
        <f t="shared" si="14"/>
        <v>0</v>
      </c>
      <c r="AC14" s="21">
        <f t="shared" si="15"/>
        <v>0</v>
      </c>
      <c r="AD14" s="21">
        <f t="shared" si="16"/>
        <v>0</v>
      </c>
      <c r="AE14" s="21">
        <f t="shared" si="17"/>
        <v>0</v>
      </c>
      <c r="AF14" s="21">
        <f t="shared" si="18"/>
        <v>0</v>
      </c>
      <c r="AG14" s="21">
        <f t="shared" si="19"/>
        <v>0</v>
      </c>
      <c r="AH14" s="21">
        <f t="shared" si="20"/>
        <v>0</v>
      </c>
      <c r="AI14" s="21">
        <f t="shared" si="21"/>
        <v>0</v>
      </c>
      <c r="AJ14" s="21">
        <f t="shared" si="22"/>
        <v>0</v>
      </c>
      <c r="AK14" s="21">
        <f t="shared" si="23"/>
        <v>0</v>
      </c>
      <c r="AL14" s="21">
        <f t="shared" si="24"/>
        <v>0</v>
      </c>
      <c r="AM14" s="21">
        <f t="shared" si="25"/>
        <v>0</v>
      </c>
      <c r="AN14" s="21">
        <f t="shared" si="26"/>
        <v>0</v>
      </c>
      <c r="AO14" s="21">
        <f t="shared" si="27"/>
        <v>0</v>
      </c>
      <c r="AP14" s="21">
        <f t="shared" si="28"/>
        <v>0</v>
      </c>
      <c r="AQ14" s="21">
        <f t="shared" si="29"/>
        <v>0</v>
      </c>
      <c r="AR14" s="21">
        <f t="shared" si="30"/>
        <v>0</v>
      </c>
      <c r="AS14" s="21">
        <f t="shared" si="31"/>
        <v>0</v>
      </c>
      <c r="AT14" s="35"/>
      <c r="AU14" s="27">
        <f t="shared" si="32"/>
        <v>0</v>
      </c>
      <c r="AV14" s="27">
        <f t="shared" si="33"/>
        <v>0</v>
      </c>
      <c r="AW14" s="27">
        <f t="shared" si="34"/>
        <v>0</v>
      </c>
      <c r="AX14" s="27">
        <f t="shared" si="35"/>
        <v>0</v>
      </c>
      <c r="AY14" s="27">
        <f t="shared" si="36"/>
        <v>0</v>
      </c>
      <c r="AZ14" s="27">
        <f t="shared" si="37"/>
        <v>0</v>
      </c>
      <c r="BA14" s="27">
        <f t="shared" si="38"/>
        <v>0</v>
      </c>
      <c r="BB14" s="27">
        <f t="shared" si="39"/>
        <v>0</v>
      </c>
      <c r="BC14" s="27">
        <f t="shared" si="40"/>
        <v>0</v>
      </c>
      <c r="BD14" s="27">
        <f t="shared" si="41"/>
        <v>0</v>
      </c>
      <c r="BE14" s="27">
        <f t="shared" si="42"/>
        <v>0</v>
      </c>
      <c r="BF14" s="27">
        <f t="shared" si="43"/>
        <v>0</v>
      </c>
      <c r="BG14" s="27">
        <f t="shared" si="44"/>
        <v>0</v>
      </c>
      <c r="BH14" s="27">
        <f t="shared" si="45"/>
        <v>0</v>
      </c>
      <c r="BI14" s="27">
        <f t="shared" si="46"/>
        <v>0</v>
      </c>
      <c r="BJ14" s="27">
        <f t="shared" si="47"/>
        <v>0</v>
      </c>
      <c r="BK14" s="27">
        <f t="shared" si="48"/>
        <v>0</v>
      </c>
      <c r="BL14" s="27">
        <f t="shared" si="49"/>
        <v>0</v>
      </c>
      <c r="BM14" s="27">
        <f t="shared" si="50"/>
        <v>0</v>
      </c>
      <c r="BN14" s="27">
        <f t="shared" si="51"/>
        <v>0</v>
      </c>
      <c r="BO14" s="27">
        <f t="shared" si="52"/>
        <v>0</v>
      </c>
      <c r="BP14" s="27">
        <f t="shared" si="53"/>
        <v>0</v>
      </c>
      <c r="BQ14" s="27">
        <f t="shared" si="54"/>
        <v>0</v>
      </c>
      <c r="BR14" s="27">
        <f t="shared" si="55"/>
        <v>0</v>
      </c>
      <c r="BS14" s="27">
        <f t="shared" si="56"/>
        <v>0</v>
      </c>
      <c r="BT14" s="27">
        <f t="shared" si="57"/>
        <v>0</v>
      </c>
      <c r="BU14" s="27">
        <f t="shared" si="58"/>
        <v>0</v>
      </c>
    </row>
    <row r="15" spans="1:73">
      <c r="A15" s="2">
        <v>12</v>
      </c>
      <c r="B15" s="3">
        <v>5</v>
      </c>
      <c r="E15" t="e">
        <f>VLOOKUP($C15,'Event Inputs'!$D$4:'Event Inputs'!$H$899,2,FALSE)</f>
        <v>#N/A</v>
      </c>
      <c r="F15" t="e">
        <f>VLOOKUP($C15,'Event Inputs'!$D$4:'Event Inputs'!$H$899,3,FALSE)</f>
        <v>#N/A</v>
      </c>
      <c r="G15" t="str">
        <f t="shared" si="0"/>
        <v/>
      </c>
      <c r="H15" s="2">
        <v>12</v>
      </c>
      <c r="I15" s="3">
        <v>5</v>
      </c>
      <c r="L15" t="e">
        <f>VLOOKUP($J15,'Event Inputs'!$D$4:'Event Inputs'!$H$899,2,FALSE)</f>
        <v>#N/A</v>
      </c>
      <c r="M15" t="e">
        <f>VLOOKUP($J15,'Event Inputs'!$D$4:'Event Inputs'!$H$899,3,FALSE)</f>
        <v>#N/A</v>
      </c>
      <c r="N15" t="str">
        <f t="shared" si="1"/>
        <v/>
      </c>
      <c r="O15" s="18">
        <f>'Event Inputs'!A15</f>
        <v>0</v>
      </c>
      <c r="P15" s="15">
        <f t="shared" si="2"/>
        <v>0</v>
      </c>
      <c r="Q15" s="21">
        <f t="shared" si="3"/>
        <v>0</v>
      </c>
      <c r="R15" s="24">
        <f t="shared" si="4"/>
        <v>0</v>
      </c>
      <c r="S15" s="21">
        <f t="shared" si="5"/>
        <v>0</v>
      </c>
      <c r="T15" s="21">
        <f t="shared" si="6"/>
        <v>0</v>
      </c>
      <c r="U15" s="21">
        <f t="shared" si="7"/>
        <v>0</v>
      </c>
      <c r="V15" s="21">
        <f t="shared" si="8"/>
        <v>0</v>
      </c>
      <c r="W15" s="21">
        <f t="shared" si="9"/>
        <v>0</v>
      </c>
      <c r="X15" s="21">
        <f t="shared" si="10"/>
        <v>0</v>
      </c>
      <c r="Y15" s="21">
        <f t="shared" si="11"/>
        <v>0</v>
      </c>
      <c r="Z15" s="21">
        <f t="shared" si="12"/>
        <v>0</v>
      </c>
      <c r="AA15" s="21">
        <f t="shared" si="13"/>
        <v>0</v>
      </c>
      <c r="AB15" s="21">
        <f t="shared" si="14"/>
        <v>0</v>
      </c>
      <c r="AC15" s="21">
        <f t="shared" si="15"/>
        <v>0</v>
      </c>
      <c r="AD15" s="21">
        <f t="shared" si="16"/>
        <v>0</v>
      </c>
      <c r="AE15" s="21">
        <f t="shared" si="17"/>
        <v>0</v>
      </c>
      <c r="AF15" s="21">
        <f t="shared" si="18"/>
        <v>0</v>
      </c>
      <c r="AG15" s="21">
        <f t="shared" si="19"/>
        <v>0</v>
      </c>
      <c r="AH15" s="21">
        <f t="shared" si="20"/>
        <v>0</v>
      </c>
      <c r="AI15" s="21">
        <f t="shared" si="21"/>
        <v>0</v>
      </c>
      <c r="AJ15" s="21">
        <f t="shared" si="22"/>
        <v>0</v>
      </c>
      <c r="AK15" s="21">
        <f t="shared" si="23"/>
        <v>0</v>
      </c>
      <c r="AL15" s="21">
        <f t="shared" si="24"/>
        <v>0</v>
      </c>
      <c r="AM15" s="21">
        <f t="shared" si="25"/>
        <v>0</v>
      </c>
      <c r="AN15" s="21">
        <f t="shared" si="26"/>
        <v>0</v>
      </c>
      <c r="AO15" s="21">
        <f t="shared" si="27"/>
        <v>0</v>
      </c>
      <c r="AP15" s="21">
        <f t="shared" si="28"/>
        <v>0</v>
      </c>
      <c r="AQ15" s="21">
        <f t="shared" si="29"/>
        <v>0</v>
      </c>
      <c r="AR15" s="21">
        <f t="shared" si="30"/>
        <v>0</v>
      </c>
      <c r="AS15" s="21">
        <f t="shared" si="31"/>
        <v>0</v>
      </c>
      <c r="AT15" s="35"/>
      <c r="AU15" s="27">
        <f t="shared" si="32"/>
        <v>0</v>
      </c>
      <c r="AV15" s="27">
        <f t="shared" si="33"/>
        <v>0</v>
      </c>
      <c r="AW15" s="27">
        <f t="shared" si="34"/>
        <v>0</v>
      </c>
      <c r="AX15" s="27">
        <f t="shared" si="35"/>
        <v>0</v>
      </c>
      <c r="AY15" s="27">
        <f t="shared" si="36"/>
        <v>0</v>
      </c>
      <c r="AZ15" s="27">
        <f t="shared" si="37"/>
        <v>0</v>
      </c>
      <c r="BA15" s="27">
        <f t="shared" si="38"/>
        <v>0</v>
      </c>
      <c r="BB15" s="27">
        <f t="shared" si="39"/>
        <v>0</v>
      </c>
      <c r="BC15" s="27">
        <f t="shared" si="40"/>
        <v>0</v>
      </c>
      <c r="BD15" s="27">
        <f t="shared" si="41"/>
        <v>0</v>
      </c>
      <c r="BE15" s="27">
        <f t="shared" si="42"/>
        <v>0</v>
      </c>
      <c r="BF15" s="27">
        <f t="shared" si="43"/>
        <v>0</v>
      </c>
      <c r="BG15" s="27">
        <f t="shared" si="44"/>
        <v>0</v>
      </c>
      <c r="BH15" s="27">
        <f t="shared" si="45"/>
        <v>0</v>
      </c>
      <c r="BI15" s="27">
        <f t="shared" si="46"/>
        <v>0</v>
      </c>
      <c r="BJ15" s="27">
        <f t="shared" si="47"/>
        <v>0</v>
      </c>
      <c r="BK15" s="27">
        <f t="shared" si="48"/>
        <v>0</v>
      </c>
      <c r="BL15" s="27">
        <f t="shared" si="49"/>
        <v>0</v>
      </c>
      <c r="BM15" s="27">
        <f t="shared" si="50"/>
        <v>0</v>
      </c>
      <c r="BN15" s="27">
        <f t="shared" si="51"/>
        <v>0</v>
      </c>
      <c r="BO15" s="27">
        <f t="shared" si="52"/>
        <v>0</v>
      </c>
      <c r="BP15" s="27">
        <f t="shared" si="53"/>
        <v>0</v>
      </c>
      <c r="BQ15" s="27">
        <f t="shared" si="54"/>
        <v>0</v>
      </c>
      <c r="BR15" s="27">
        <f t="shared" si="55"/>
        <v>0</v>
      </c>
      <c r="BS15" s="27">
        <f t="shared" si="56"/>
        <v>0</v>
      </c>
      <c r="BT15" s="27">
        <f t="shared" si="57"/>
        <v>0</v>
      </c>
      <c r="BU15" s="27">
        <f t="shared" si="58"/>
        <v>0</v>
      </c>
    </row>
    <row r="16" spans="1:73">
      <c r="A16" s="2">
        <v>13</v>
      </c>
      <c r="B16" s="3">
        <v>4</v>
      </c>
      <c r="E16" t="e">
        <f>VLOOKUP($C16,'Event Inputs'!$D$4:'Event Inputs'!$H$899,2,FALSE)</f>
        <v>#N/A</v>
      </c>
      <c r="F16" t="e">
        <f>VLOOKUP($C16,'Event Inputs'!$D$4:'Event Inputs'!$H$899,3,FALSE)</f>
        <v>#N/A</v>
      </c>
      <c r="G16" t="str">
        <f t="shared" si="0"/>
        <v/>
      </c>
      <c r="H16" s="2">
        <v>13</v>
      </c>
      <c r="I16" s="3">
        <v>4</v>
      </c>
      <c r="L16" t="e">
        <f>VLOOKUP($J16,'Event Inputs'!$D$4:'Event Inputs'!$H$899,2,FALSE)</f>
        <v>#N/A</v>
      </c>
      <c r="M16" t="e">
        <f>VLOOKUP($J16,'Event Inputs'!$D$4:'Event Inputs'!$H$899,3,FALSE)</f>
        <v>#N/A</v>
      </c>
      <c r="N16" t="str">
        <f t="shared" si="1"/>
        <v/>
      </c>
      <c r="O16" s="18">
        <f>'Event Inputs'!A16</f>
        <v>0</v>
      </c>
      <c r="P16" s="15">
        <f t="shared" si="2"/>
        <v>0</v>
      </c>
      <c r="Q16" s="21">
        <f t="shared" si="3"/>
        <v>0</v>
      </c>
      <c r="R16" s="24">
        <f t="shared" si="4"/>
        <v>0</v>
      </c>
      <c r="S16" s="21">
        <f t="shared" si="5"/>
        <v>0</v>
      </c>
      <c r="T16" s="21">
        <f t="shared" si="6"/>
        <v>0</v>
      </c>
      <c r="U16" s="21">
        <f t="shared" si="7"/>
        <v>0</v>
      </c>
      <c r="V16" s="21">
        <f t="shared" si="8"/>
        <v>0</v>
      </c>
      <c r="W16" s="21">
        <f t="shared" si="9"/>
        <v>0</v>
      </c>
      <c r="X16" s="21">
        <f t="shared" si="10"/>
        <v>0</v>
      </c>
      <c r="Y16" s="21">
        <f t="shared" si="11"/>
        <v>0</v>
      </c>
      <c r="Z16" s="21">
        <f t="shared" si="12"/>
        <v>0</v>
      </c>
      <c r="AA16" s="21">
        <f t="shared" si="13"/>
        <v>0</v>
      </c>
      <c r="AB16" s="21">
        <f t="shared" si="14"/>
        <v>0</v>
      </c>
      <c r="AC16" s="21">
        <f t="shared" si="15"/>
        <v>0</v>
      </c>
      <c r="AD16" s="21">
        <f t="shared" si="16"/>
        <v>0</v>
      </c>
      <c r="AE16" s="21">
        <f t="shared" si="17"/>
        <v>0</v>
      </c>
      <c r="AF16" s="21">
        <f t="shared" si="18"/>
        <v>0</v>
      </c>
      <c r="AG16" s="21">
        <f t="shared" si="19"/>
        <v>0</v>
      </c>
      <c r="AH16" s="21">
        <f t="shared" si="20"/>
        <v>0</v>
      </c>
      <c r="AI16" s="21">
        <f t="shared" si="21"/>
        <v>0</v>
      </c>
      <c r="AJ16" s="21">
        <f t="shared" si="22"/>
        <v>0</v>
      </c>
      <c r="AK16" s="21">
        <f t="shared" si="23"/>
        <v>0</v>
      </c>
      <c r="AL16" s="21">
        <f t="shared" si="24"/>
        <v>0</v>
      </c>
      <c r="AM16" s="21">
        <f t="shared" si="25"/>
        <v>0</v>
      </c>
      <c r="AN16" s="21">
        <f t="shared" si="26"/>
        <v>0</v>
      </c>
      <c r="AO16" s="21">
        <f t="shared" si="27"/>
        <v>0</v>
      </c>
      <c r="AP16" s="21">
        <f t="shared" si="28"/>
        <v>0</v>
      </c>
      <c r="AQ16" s="21">
        <f t="shared" si="29"/>
        <v>0</v>
      </c>
      <c r="AR16" s="21">
        <f t="shared" si="30"/>
        <v>0</v>
      </c>
      <c r="AS16" s="21">
        <f t="shared" si="31"/>
        <v>0</v>
      </c>
      <c r="AT16" s="35"/>
      <c r="AU16" s="27">
        <f t="shared" si="32"/>
        <v>0</v>
      </c>
      <c r="AV16" s="27">
        <f t="shared" si="33"/>
        <v>0</v>
      </c>
      <c r="AW16" s="27">
        <f t="shared" si="34"/>
        <v>0</v>
      </c>
      <c r="AX16" s="27">
        <f t="shared" si="35"/>
        <v>0</v>
      </c>
      <c r="AY16" s="27">
        <f t="shared" si="36"/>
        <v>0</v>
      </c>
      <c r="AZ16" s="27">
        <f t="shared" si="37"/>
        <v>0</v>
      </c>
      <c r="BA16" s="27">
        <f t="shared" si="38"/>
        <v>0</v>
      </c>
      <c r="BB16" s="27">
        <f t="shared" si="39"/>
        <v>0</v>
      </c>
      <c r="BC16" s="27">
        <f t="shared" si="40"/>
        <v>0</v>
      </c>
      <c r="BD16" s="27">
        <f t="shared" si="41"/>
        <v>0</v>
      </c>
      <c r="BE16" s="27">
        <f t="shared" si="42"/>
        <v>0</v>
      </c>
      <c r="BF16" s="27">
        <f t="shared" si="43"/>
        <v>0</v>
      </c>
      <c r="BG16" s="27">
        <f t="shared" si="44"/>
        <v>0</v>
      </c>
      <c r="BH16" s="27">
        <f t="shared" si="45"/>
        <v>0</v>
      </c>
      <c r="BI16" s="27">
        <f t="shared" si="46"/>
        <v>0</v>
      </c>
      <c r="BJ16" s="27">
        <f t="shared" si="47"/>
        <v>0</v>
      </c>
      <c r="BK16" s="27">
        <f t="shared" si="48"/>
        <v>0</v>
      </c>
      <c r="BL16" s="27">
        <f t="shared" si="49"/>
        <v>0</v>
      </c>
      <c r="BM16" s="27">
        <f t="shared" si="50"/>
        <v>0</v>
      </c>
      <c r="BN16" s="27">
        <f t="shared" si="51"/>
        <v>0</v>
      </c>
      <c r="BO16" s="27">
        <f t="shared" si="52"/>
        <v>0</v>
      </c>
      <c r="BP16" s="27">
        <f t="shared" si="53"/>
        <v>0</v>
      </c>
      <c r="BQ16" s="27">
        <f t="shared" si="54"/>
        <v>0</v>
      </c>
      <c r="BR16" s="27">
        <f t="shared" si="55"/>
        <v>0</v>
      </c>
      <c r="BS16" s="27">
        <f t="shared" si="56"/>
        <v>0</v>
      </c>
      <c r="BT16" s="27">
        <f t="shared" si="57"/>
        <v>0</v>
      </c>
      <c r="BU16" s="27">
        <f t="shared" si="58"/>
        <v>0</v>
      </c>
    </row>
    <row r="17" spans="1:73">
      <c r="A17" s="2">
        <v>14</v>
      </c>
      <c r="B17" s="3">
        <v>3</v>
      </c>
      <c r="E17" t="e">
        <f>VLOOKUP($C17,'Event Inputs'!$D$4:'Event Inputs'!$H$899,2,FALSE)</f>
        <v>#N/A</v>
      </c>
      <c r="F17" t="e">
        <f>VLOOKUP($C17,'Event Inputs'!$D$4:'Event Inputs'!$H$899,3,FALSE)</f>
        <v>#N/A</v>
      </c>
      <c r="G17" t="str">
        <f t="shared" si="0"/>
        <v/>
      </c>
      <c r="H17" s="2">
        <v>14</v>
      </c>
      <c r="I17" s="3">
        <v>3</v>
      </c>
      <c r="L17" t="e">
        <f>VLOOKUP($J17,'Event Inputs'!$D$4:'Event Inputs'!$H$899,2,FALSE)</f>
        <v>#N/A</v>
      </c>
      <c r="M17" t="e">
        <f>VLOOKUP($J17,'Event Inputs'!$D$4:'Event Inputs'!$H$899,3,FALSE)</f>
        <v>#N/A</v>
      </c>
      <c r="N17" t="str">
        <f t="shared" si="1"/>
        <v/>
      </c>
      <c r="O17" s="18">
        <f>'Event Inputs'!A17</f>
        <v>0</v>
      </c>
      <c r="P17" s="15">
        <f t="shared" si="2"/>
        <v>0</v>
      </c>
      <c r="Q17" s="21">
        <f t="shared" si="3"/>
        <v>0</v>
      </c>
      <c r="R17" s="24">
        <f t="shared" si="4"/>
        <v>0</v>
      </c>
      <c r="S17" s="21">
        <f t="shared" si="5"/>
        <v>0</v>
      </c>
      <c r="T17" s="21">
        <f t="shared" si="6"/>
        <v>0</v>
      </c>
      <c r="U17" s="21">
        <f t="shared" si="7"/>
        <v>0</v>
      </c>
      <c r="V17" s="21">
        <f t="shared" si="8"/>
        <v>0</v>
      </c>
      <c r="W17" s="21">
        <f t="shared" si="9"/>
        <v>0</v>
      </c>
      <c r="X17" s="21">
        <f t="shared" si="10"/>
        <v>0</v>
      </c>
      <c r="Y17" s="21">
        <f t="shared" si="11"/>
        <v>0</v>
      </c>
      <c r="Z17" s="21">
        <f t="shared" si="12"/>
        <v>0</v>
      </c>
      <c r="AA17" s="21">
        <f t="shared" si="13"/>
        <v>0</v>
      </c>
      <c r="AB17" s="21">
        <f t="shared" si="14"/>
        <v>0</v>
      </c>
      <c r="AC17" s="21">
        <f t="shared" si="15"/>
        <v>0</v>
      </c>
      <c r="AD17" s="21">
        <f t="shared" si="16"/>
        <v>0</v>
      </c>
      <c r="AE17" s="21">
        <f t="shared" si="17"/>
        <v>0</v>
      </c>
      <c r="AF17" s="21">
        <f t="shared" si="18"/>
        <v>0</v>
      </c>
      <c r="AG17" s="21">
        <f t="shared" si="19"/>
        <v>0</v>
      </c>
      <c r="AH17" s="21">
        <f t="shared" si="20"/>
        <v>0</v>
      </c>
      <c r="AI17" s="21">
        <f t="shared" si="21"/>
        <v>0</v>
      </c>
      <c r="AJ17" s="21">
        <f t="shared" si="22"/>
        <v>0</v>
      </c>
      <c r="AK17" s="21">
        <f t="shared" si="23"/>
        <v>0</v>
      </c>
      <c r="AL17" s="21">
        <f t="shared" si="24"/>
        <v>0</v>
      </c>
      <c r="AM17" s="21">
        <f t="shared" si="25"/>
        <v>0</v>
      </c>
      <c r="AN17" s="21">
        <f t="shared" si="26"/>
        <v>0</v>
      </c>
      <c r="AO17" s="21">
        <f t="shared" si="27"/>
        <v>0</v>
      </c>
      <c r="AP17" s="21">
        <f t="shared" si="28"/>
        <v>0</v>
      </c>
      <c r="AQ17" s="21">
        <f t="shared" si="29"/>
        <v>0</v>
      </c>
      <c r="AR17" s="21">
        <f t="shared" si="30"/>
        <v>0</v>
      </c>
      <c r="AS17" s="21">
        <f t="shared" si="31"/>
        <v>0</v>
      </c>
      <c r="AT17" s="35"/>
      <c r="AU17" s="27">
        <f t="shared" si="32"/>
        <v>0</v>
      </c>
      <c r="AV17" s="27">
        <f t="shared" si="33"/>
        <v>0</v>
      </c>
      <c r="AW17" s="27">
        <f t="shared" si="34"/>
        <v>0</v>
      </c>
      <c r="AX17" s="27">
        <f t="shared" si="35"/>
        <v>0</v>
      </c>
      <c r="AY17" s="27">
        <f t="shared" si="36"/>
        <v>0</v>
      </c>
      <c r="AZ17" s="27">
        <f t="shared" si="37"/>
        <v>0</v>
      </c>
      <c r="BA17" s="27">
        <f t="shared" si="38"/>
        <v>0</v>
      </c>
      <c r="BB17" s="27">
        <f t="shared" si="39"/>
        <v>0</v>
      </c>
      <c r="BC17" s="27">
        <f t="shared" si="40"/>
        <v>0</v>
      </c>
      <c r="BD17" s="27">
        <f t="shared" si="41"/>
        <v>0</v>
      </c>
      <c r="BE17" s="27">
        <f t="shared" si="42"/>
        <v>0</v>
      </c>
      <c r="BF17" s="27">
        <f t="shared" si="43"/>
        <v>0</v>
      </c>
      <c r="BG17" s="27">
        <f t="shared" si="44"/>
        <v>0</v>
      </c>
      <c r="BH17" s="27">
        <f t="shared" si="45"/>
        <v>0</v>
      </c>
      <c r="BI17" s="27">
        <f t="shared" si="46"/>
        <v>0</v>
      </c>
      <c r="BJ17" s="27">
        <f t="shared" si="47"/>
        <v>0</v>
      </c>
      <c r="BK17" s="27">
        <f t="shared" si="48"/>
        <v>0</v>
      </c>
      <c r="BL17" s="27">
        <f t="shared" si="49"/>
        <v>0</v>
      </c>
      <c r="BM17" s="27">
        <f t="shared" si="50"/>
        <v>0</v>
      </c>
      <c r="BN17" s="27">
        <f t="shared" si="51"/>
        <v>0</v>
      </c>
      <c r="BO17" s="27">
        <f t="shared" si="52"/>
        <v>0</v>
      </c>
      <c r="BP17" s="27">
        <f t="shared" si="53"/>
        <v>0</v>
      </c>
      <c r="BQ17" s="27">
        <f t="shared" si="54"/>
        <v>0</v>
      </c>
      <c r="BR17" s="27">
        <f t="shared" si="55"/>
        <v>0</v>
      </c>
      <c r="BS17" s="27">
        <f t="shared" si="56"/>
        <v>0</v>
      </c>
      <c r="BT17" s="27">
        <f t="shared" si="57"/>
        <v>0</v>
      </c>
      <c r="BU17" s="27">
        <f t="shared" si="58"/>
        <v>0</v>
      </c>
    </row>
    <row r="18" spans="1:73">
      <c r="A18" s="2">
        <v>15</v>
      </c>
      <c r="B18" s="3">
        <v>2</v>
      </c>
      <c r="E18" t="e">
        <f>VLOOKUP($C18,'Event Inputs'!$D$4:'Event Inputs'!$H$899,2,FALSE)</f>
        <v>#N/A</v>
      </c>
      <c r="F18" t="e">
        <f>VLOOKUP($C18,'Event Inputs'!$D$4:'Event Inputs'!$H$899,3,FALSE)</f>
        <v>#N/A</v>
      </c>
      <c r="G18" t="str">
        <f t="shared" si="0"/>
        <v/>
      </c>
      <c r="H18" s="2">
        <v>15</v>
      </c>
      <c r="I18" s="3">
        <v>2</v>
      </c>
      <c r="L18" t="e">
        <f>VLOOKUP($J18,'Event Inputs'!$D$4:'Event Inputs'!$H$899,2,FALSE)</f>
        <v>#N/A</v>
      </c>
      <c r="M18" t="e">
        <f>VLOOKUP($J18,'Event Inputs'!$D$4:'Event Inputs'!$H$899,3,FALSE)</f>
        <v>#N/A</v>
      </c>
      <c r="N18" t="str">
        <f t="shared" si="1"/>
        <v/>
      </c>
      <c r="O18" s="18">
        <f>'Event Inputs'!A18</f>
        <v>0</v>
      </c>
      <c r="P18" s="15">
        <f t="shared" si="2"/>
        <v>0</v>
      </c>
      <c r="Q18" s="21">
        <f t="shared" si="3"/>
        <v>0</v>
      </c>
      <c r="R18" s="24">
        <f t="shared" si="4"/>
        <v>0</v>
      </c>
      <c r="S18" s="21">
        <f t="shared" si="5"/>
        <v>0</v>
      </c>
      <c r="T18" s="21">
        <f t="shared" si="6"/>
        <v>0</v>
      </c>
      <c r="U18" s="21">
        <f t="shared" si="7"/>
        <v>0</v>
      </c>
      <c r="V18" s="21">
        <f t="shared" si="8"/>
        <v>0</v>
      </c>
      <c r="W18" s="21">
        <f t="shared" si="9"/>
        <v>0</v>
      </c>
      <c r="X18" s="21">
        <f t="shared" si="10"/>
        <v>0</v>
      </c>
      <c r="Y18" s="21">
        <f t="shared" si="11"/>
        <v>0</v>
      </c>
      <c r="Z18" s="21">
        <f t="shared" si="12"/>
        <v>0</v>
      </c>
      <c r="AA18" s="21">
        <f t="shared" si="13"/>
        <v>0</v>
      </c>
      <c r="AB18" s="21">
        <f t="shared" si="14"/>
        <v>0</v>
      </c>
      <c r="AC18" s="21">
        <f t="shared" si="15"/>
        <v>0</v>
      </c>
      <c r="AD18" s="21">
        <f t="shared" si="16"/>
        <v>0</v>
      </c>
      <c r="AE18" s="21">
        <f t="shared" si="17"/>
        <v>0</v>
      </c>
      <c r="AF18" s="21">
        <f t="shared" si="18"/>
        <v>0</v>
      </c>
      <c r="AG18" s="21">
        <f t="shared" si="19"/>
        <v>0</v>
      </c>
      <c r="AH18" s="21">
        <f t="shared" si="20"/>
        <v>0</v>
      </c>
      <c r="AI18" s="21">
        <f t="shared" si="21"/>
        <v>0</v>
      </c>
      <c r="AJ18" s="21">
        <f t="shared" si="22"/>
        <v>0</v>
      </c>
      <c r="AK18" s="21">
        <f t="shared" si="23"/>
        <v>0</v>
      </c>
      <c r="AL18" s="21">
        <f t="shared" si="24"/>
        <v>0</v>
      </c>
      <c r="AM18" s="21">
        <f t="shared" si="25"/>
        <v>0</v>
      </c>
      <c r="AN18" s="21">
        <f t="shared" si="26"/>
        <v>0</v>
      </c>
      <c r="AO18" s="21">
        <f t="shared" si="27"/>
        <v>0</v>
      </c>
      <c r="AP18" s="21">
        <f t="shared" si="28"/>
        <v>0</v>
      </c>
      <c r="AQ18" s="21">
        <f t="shared" si="29"/>
        <v>0</v>
      </c>
      <c r="AR18" s="21">
        <f t="shared" si="30"/>
        <v>0</v>
      </c>
      <c r="AS18" s="21">
        <f t="shared" si="31"/>
        <v>0</v>
      </c>
      <c r="AT18" s="35"/>
      <c r="AU18" s="27">
        <f t="shared" si="32"/>
        <v>0</v>
      </c>
      <c r="AV18" s="27">
        <f t="shared" si="33"/>
        <v>0</v>
      </c>
      <c r="AW18" s="27">
        <f t="shared" si="34"/>
        <v>0</v>
      </c>
      <c r="AX18" s="27">
        <f t="shared" si="35"/>
        <v>0</v>
      </c>
      <c r="AY18" s="27">
        <f t="shared" si="36"/>
        <v>0</v>
      </c>
      <c r="AZ18" s="27">
        <f t="shared" si="37"/>
        <v>0</v>
      </c>
      <c r="BA18" s="27">
        <f t="shared" si="38"/>
        <v>0</v>
      </c>
      <c r="BB18" s="27">
        <f t="shared" si="39"/>
        <v>0</v>
      </c>
      <c r="BC18" s="27">
        <f t="shared" si="40"/>
        <v>0</v>
      </c>
      <c r="BD18" s="27">
        <f t="shared" si="41"/>
        <v>0</v>
      </c>
      <c r="BE18" s="27">
        <f t="shared" si="42"/>
        <v>0</v>
      </c>
      <c r="BF18" s="27">
        <f t="shared" si="43"/>
        <v>0</v>
      </c>
      <c r="BG18" s="27">
        <f t="shared" si="44"/>
        <v>0</v>
      </c>
      <c r="BH18" s="27">
        <f t="shared" si="45"/>
        <v>0</v>
      </c>
      <c r="BI18" s="27">
        <f t="shared" si="46"/>
        <v>0</v>
      </c>
      <c r="BJ18" s="27">
        <f t="shared" si="47"/>
        <v>0</v>
      </c>
      <c r="BK18" s="27">
        <f t="shared" si="48"/>
        <v>0</v>
      </c>
      <c r="BL18" s="27">
        <f t="shared" si="49"/>
        <v>0</v>
      </c>
      <c r="BM18" s="27">
        <f t="shared" si="50"/>
        <v>0</v>
      </c>
      <c r="BN18" s="27">
        <f t="shared" si="51"/>
        <v>0</v>
      </c>
      <c r="BO18" s="27">
        <f t="shared" si="52"/>
        <v>0</v>
      </c>
      <c r="BP18" s="27">
        <f t="shared" si="53"/>
        <v>0</v>
      </c>
      <c r="BQ18" s="27">
        <f t="shared" si="54"/>
        <v>0</v>
      </c>
      <c r="BR18" s="27">
        <f t="shared" si="55"/>
        <v>0</v>
      </c>
      <c r="BS18" s="27">
        <f t="shared" si="56"/>
        <v>0</v>
      </c>
      <c r="BT18" s="27">
        <f t="shared" si="57"/>
        <v>0</v>
      </c>
      <c r="BU18" s="27">
        <f t="shared" si="58"/>
        <v>0</v>
      </c>
    </row>
    <row r="19" spans="1:73">
      <c r="A19" s="2">
        <v>16</v>
      </c>
      <c r="B19" s="3">
        <v>1</v>
      </c>
      <c r="E19" t="e">
        <f>VLOOKUP($C19,'Event Inputs'!$D$4:'Event Inputs'!$H$899,2,FALSE)</f>
        <v>#N/A</v>
      </c>
      <c r="F19" t="e">
        <f>VLOOKUP($C19,'Event Inputs'!$D$4:'Event Inputs'!$H$899,3,FALSE)</f>
        <v>#N/A</v>
      </c>
      <c r="G19" t="str">
        <f t="shared" si="0"/>
        <v/>
      </c>
      <c r="H19" s="2">
        <v>16</v>
      </c>
      <c r="I19" s="3">
        <v>1</v>
      </c>
      <c r="L19" t="e">
        <f>VLOOKUP($J19,'Event Inputs'!$D$4:'Event Inputs'!$H$899,2,FALSE)</f>
        <v>#N/A</v>
      </c>
      <c r="M19" t="e">
        <f>VLOOKUP($J19,'Event Inputs'!$D$4:'Event Inputs'!$H$899,3,FALSE)</f>
        <v>#N/A</v>
      </c>
      <c r="N19" t="str">
        <f t="shared" si="1"/>
        <v/>
      </c>
      <c r="O19" s="18">
        <f>'Event Inputs'!A19</f>
        <v>0</v>
      </c>
      <c r="P19" s="15">
        <f t="shared" si="2"/>
        <v>0</v>
      </c>
      <c r="Q19" s="21">
        <f t="shared" si="3"/>
        <v>0</v>
      </c>
      <c r="R19" s="24">
        <f t="shared" si="4"/>
        <v>0</v>
      </c>
      <c r="S19" s="21">
        <f t="shared" si="5"/>
        <v>0</v>
      </c>
      <c r="T19" s="21">
        <f t="shared" si="6"/>
        <v>0</v>
      </c>
      <c r="U19" s="21">
        <f t="shared" si="7"/>
        <v>0</v>
      </c>
      <c r="V19" s="21">
        <f t="shared" si="8"/>
        <v>0</v>
      </c>
      <c r="W19" s="21">
        <f t="shared" si="9"/>
        <v>0</v>
      </c>
      <c r="X19" s="21">
        <f t="shared" si="10"/>
        <v>0</v>
      </c>
      <c r="Y19" s="21">
        <f t="shared" si="11"/>
        <v>0</v>
      </c>
      <c r="Z19" s="21">
        <f t="shared" si="12"/>
        <v>0</v>
      </c>
      <c r="AA19" s="21">
        <f t="shared" si="13"/>
        <v>0</v>
      </c>
      <c r="AB19" s="21">
        <f t="shared" si="14"/>
        <v>0</v>
      </c>
      <c r="AC19" s="21">
        <f t="shared" si="15"/>
        <v>0</v>
      </c>
      <c r="AD19" s="21">
        <f t="shared" si="16"/>
        <v>0</v>
      </c>
      <c r="AE19" s="21">
        <f t="shared" si="17"/>
        <v>0</v>
      </c>
      <c r="AF19" s="21">
        <f t="shared" si="18"/>
        <v>0</v>
      </c>
      <c r="AG19" s="21">
        <f t="shared" si="19"/>
        <v>0</v>
      </c>
      <c r="AH19" s="21">
        <f t="shared" si="20"/>
        <v>0</v>
      </c>
      <c r="AI19" s="21">
        <f t="shared" si="21"/>
        <v>0</v>
      </c>
      <c r="AJ19" s="21">
        <f t="shared" si="22"/>
        <v>0</v>
      </c>
      <c r="AK19" s="21">
        <f t="shared" si="23"/>
        <v>0</v>
      </c>
      <c r="AL19" s="21">
        <f t="shared" si="24"/>
        <v>0</v>
      </c>
      <c r="AM19" s="21">
        <f t="shared" si="25"/>
        <v>0</v>
      </c>
      <c r="AN19" s="21">
        <f t="shared" si="26"/>
        <v>0</v>
      </c>
      <c r="AO19" s="21">
        <f t="shared" si="27"/>
        <v>0</v>
      </c>
      <c r="AP19" s="21">
        <f t="shared" si="28"/>
        <v>0</v>
      </c>
      <c r="AQ19" s="21">
        <f t="shared" si="29"/>
        <v>0</v>
      </c>
      <c r="AR19" s="21">
        <f t="shared" si="30"/>
        <v>0</v>
      </c>
      <c r="AS19" s="21">
        <f t="shared" si="31"/>
        <v>0</v>
      </c>
      <c r="AT19" s="35"/>
      <c r="AU19" s="27">
        <f t="shared" si="32"/>
        <v>0</v>
      </c>
      <c r="AV19" s="27">
        <f t="shared" si="33"/>
        <v>0</v>
      </c>
      <c r="AW19" s="27">
        <f t="shared" si="34"/>
        <v>0</v>
      </c>
      <c r="AX19" s="27">
        <f t="shared" si="35"/>
        <v>0</v>
      </c>
      <c r="AY19" s="27">
        <f t="shared" si="36"/>
        <v>0</v>
      </c>
      <c r="AZ19" s="27">
        <f t="shared" si="37"/>
        <v>0</v>
      </c>
      <c r="BA19" s="27">
        <f t="shared" si="38"/>
        <v>0</v>
      </c>
      <c r="BB19" s="27">
        <f t="shared" si="39"/>
        <v>0</v>
      </c>
      <c r="BC19" s="27">
        <f t="shared" si="40"/>
        <v>0</v>
      </c>
      <c r="BD19" s="27">
        <f t="shared" si="41"/>
        <v>0</v>
      </c>
      <c r="BE19" s="27">
        <f t="shared" si="42"/>
        <v>0</v>
      </c>
      <c r="BF19" s="27">
        <f t="shared" si="43"/>
        <v>0</v>
      </c>
      <c r="BG19" s="27">
        <f t="shared" si="44"/>
        <v>0</v>
      </c>
      <c r="BH19" s="27">
        <f t="shared" si="45"/>
        <v>0</v>
      </c>
      <c r="BI19" s="27">
        <f t="shared" si="46"/>
        <v>0</v>
      </c>
      <c r="BJ19" s="27">
        <f t="shared" si="47"/>
        <v>0</v>
      </c>
      <c r="BK19" s="27">
        <f t="shared" si="48"/>
        <v>0</v>
      </c>
      <c r="BL19" s="27">
        <f t="shared" si="49"/>
        <v>0</v>
      </c>
      <c r="BM19" s="27">
        <f t="shared" si="50"/>
        <v>0</v>
      </c>
      <c r="BN19" s="27">
        <f t="shared" si="51"/>
        <v>0</v>
      </c>
      <c r="BO19" s="27">
        <f t="shared" si="52"/>
        <v>0</v>
      </c>
      <c r="BP19" s="27">
        <f t="shared" si="53"/>
        <v>0</v>
      </c>
      <c r="BQ19" s="27">
        <f t="shared" si="54"/>
        <v>0</v>
      </c>
      <c r="BR19" s="27">
        <f t="shared" si="55"/>
        <v>0</v>
      </c>
      <c r="BS19" s="27">
        <f t="shared" si="56"/>
        <v>0</v>
      </c>
      <c r="BT19" s="27">
        <f t="shared" si="57"/>
        <v>0</v>
      </c>
      <c r="BU19" s="27">
        <f t="shared" si="58"/>
        <v>0</v>
      </c>
    </row>
    <row r="20" spans="1:73">
      <c r="B20" s="3"/>
      <c r="E20" t="e">
        <f>VLOOKUP($C20,'Event Inputs'!$D$4:'Event Inputs'!$H$899,2,FALSE)</f>
        <v>#N/A</v>
      </c>
      <c r="F20" t="e">
        <f>VLOOKUP($C20,'Event Inputs'!$D$4:'Event Inputs'!$H$899,3,FALSE)</f>
        <v>#N/A</v>
      </c>
      <c r="G20" t="str">
        <f t="shared" si="0"/>
        <v/>
      </c>
      <c r="H20" s="3"/>
      <c r="I20" s="3"/>
      <c r="L20" t="e">
        <f>VLOOKUP($J20,'Event Inputs'!$D$4:'Event Inputs'!$H$899,2,FALSE)</f>
        <v>#N/A</v>
      </c>
      <c r="M20" t="e">
        <f>VLOOKUP($J20,'Event Inputs'!$D$4:'Event Inputs'!$H$899,3,FALSE)</f>
        <v>#N/A</v>
      </c>
      <c r="N20" t="str">
        <f t="shared" si="1"/>
        <v/>
      </c>
      <c r="O20" s="18">
        <f>'Event Inputs'!A20</f>
        <v>0</v>
      </c>
      <c r="P20" s="15">
        <f t="shared" si="2"/>
        <v>0</v>
      </c>
      <c r="Q20" s="21">
        <f t="shared" si="3"/>
        <v>0</v>
      </c>
      <c r="R20" s="24">
        <f t="shared" si="4"/>
        <v>0</v>
      </c>
      <c r="S20" s="21">
        <f t="shared" si="5"/>
        <v>0</v>
      </c>
      <c r="T20" s="21">
        <f t="shared" si="6"/>
        <v>0</v>
      </c>
      <c r="U20" s="21">
        <f t="shared" si="7"/>
        <v>0</v>
      </c>
      <c r="V20" s="21">
        <f t="shared" si="8"/>
        <v>0</v>
      </c>
      <c r="W20" s="21">
        <f t="shared" si="9"/>
        <v>0</v>
      </c>
      <c r="X20" s="21">
        <f t="shared" si="10"/>
        <v>0</v>
      </c>
      <c r="Y20" s="21">
        <f t="shared" si="11"/>
        <v>0</v>
      </c>
      <c r="Z20" s="21">
        <f t="shared" si="12"/>
        <v>0</v>
      </c>
      <c r="AA20" s="21">
        <f t="shared" si="13"/>
        <v>0</v>
      </c>
      <c r="AB20" s="21">
        <f t="shared" si="14"/>
        <v>0</v>
      </c>
      <c r="AC20" s="21">
        <f t="shared" si="15"/>
        <v>0</v>
      </c>
      <c r="AD20" s="21">
        <f t="shared" si="16"/>
        <v>0</v>
      </c>
      <c r="AE20" s="21">
        <f t="shared" si="17"/>
        <v>0</v>
      </c>
      <c r="AF20" s="21">
        <f t="shared" si="18"/>
        <v>0</v>
      </c>
      <c r="AG20" s="21">
        <f t="shared" si="19"/>
        <v>0</v>
      </c>
      <c r="AH20" s="21">
        <f t="shared" si="20"/>
        <v>0</v>
      </c>
      <c r="AI20" s="21">
        <f t="shared" si="21"/>
        <v>0</v>
      </c>
      <c r="AJ20" s="21">
        <f t="shared" si="22"/>
        <v>0</v>
      </c>
      <c r="AK20" s="21">
        <f t="shared" si="23"/>
        <v>0</v>
      </c>
      <c r="AL20" s="21">
        <f t="shared" si="24"/>
        <v>0</v>
      </c>
      <c r="AM20" s="21">
        <f t="shared" si="25"/>
        <v>0</v>
      </c>
      <c r="AN20" s="21">
        <f t="shared" si="26"/>
        <v>0</v>
      </c>
      <c r="AO20" s="21">
        <f t="shared" si="27"/>
        <v>0</v>
      </c>
      <c r="AP20" s="21">
        <f t="shared" si="28"/>
        <v>0</v>
      </c>
      <c r="AQ20" s="21">
        <f t="shared" si="29"/>
        <v>0</v>
      </c>
      <c r="AR20" s="21">
        <f t="shared" si="30"/>
        <v>0</v>
      </c>
      <c r="AS20" s="21">
        <f t="shared" si="31"/>
        <v>0</v>
      </c>
      <c r="AT20" s="35"/>
      <c r="AU20" s="27">
        <f t="shared" si="32"/>
        <v>0</v>
      </c>
      <c r="AV20" s="27">
        <f t="shared" si="33"/>
        <v>0</v>
      </c>
      <c r="AW20" s="27">
        <f t="shared" si="34"/>
        <v>0</v>
      </c>
      <c r="AX20" s="27">
        <f t="shared" si="35"/>
        <v>0</v>
      </c>
      <c r="AY20" s="27">
        <f t="shared" si="36"/>
        <v>0</v>
      </c>
      <c r="AZ20" s="27">
        <f t="shared" si="37"/>
        <v>0</v>
      </c>
      <c r="BA20" s="27">
        <f t="shared" si="38"/>
        <v>0</v>
      </c>
      <c r="BB20" s="27">
        <f t="shared" si="39"/>
        <v>0</v>
      </c>
      <c r="BC20" s="27">
        <f t="shared" si="40"/>
        <v>0</v>
      </c>
      <c r="BD20" s="27">
        <f t="shared" si="41"/>
        <v>0</v>
      </c>
      <c r="BE20" s="27">
        <f t="shared" si="42"/>
        <v>0</v>
      </c>
      <c r="BF20" s="27">
        <f t="shared" si="43"/>
        <v>0</v>
      </c>
      <c r="BG20" s="27">
        <f t="shared" si="44"/>
        <v>0</v>
      </c>
      <c r="BH20" s="27">
        <f t="shared" si="45"/>
        <v>0</v>
      </c>
      <c r="BI20" s="27">
        <f t="shared" si="46"/>
        <v>0</v>
      </c>
      <c r="BJ20" s="27">
        <f t="shared" si="47"/>
        <v>0</v>
      </c>
      <c r="BK20" s="27">
        <f t="shared" si="48"/>
        <v>0</v>
      </c>
      <c r="BL20" s="27">
        <f t="shared" si="49"/>
        <v>0</v>
      </c>
      <c r="BM20" s="27">
        <f t="shared" si="50"/>
        <v>0</v>
      </c>
      <c r="BN20" s="27">
        <f t="shared" si="51"/>
        <v>0</v>
      </c>
      <c r="BO20" s="27">
        <f t="shared" si="52"/>
        <v>0</v>
      </c>
      <c r="BP20" s="27">
        <f t="shared" si="53"/>
        <v>0</v>
      </c>
      <c r="BQ20" s="27">
        <f t="shared" si="54"/>
        <v>0</v>
      </c>
      <c r="BR20" s="27">
        <f t="shared" si="55"/>
        <v>0</v>
      </c>
      <c r="BS20" s="27">
        <f t="shared" si="56"/>
        <v>0</v>
      </c>
      <c r="BT20" s="27">
        <f t="shared" si="57"/>
        <v>0</v>
      </c>
      <c r="BU20" s="27">
        <f t="shared" si="58"/>
        <v>0</v>
      </c>
    </row>
    <row r="21" spans="1:73">
      <c r="B21" s="3"/>
      <c r="E21" t="e">
        <f>VLOOKUP($C21,'Event Inputs'!$D$4:'Event Inputs'!$H$899,2,FALSE)</f>
        <v>#N/A</v>
      </c>
      <c r="F21" t="e">
        <f>VLOOKUP($C21,'Event Inputs'!$D$4:'Event Inputs'!$H$899,3,FALSE)</f>
        <v>#N/A</v>
      </c>
      <c r="G21" t="str">
        <f t="shared" si="0"/>
        <v/>
      </c>
      <c r="H21" s="3"/>
      <c r="I21" s="3"/>
      <c r="L21" t="e">
        <f>VLOOKUP($J21,'Event Inputs'!$D$4:'Event Inputs'!$H$899,2,FALSE)</f>
        <v>#N/A</v>
      </c>
      <c r="M21" t="e">
        <f>VLOOKUP($J21,'Event Inputs'!$D$4:'Event Inputs'!$H$899,3,FALSE)</f>
        <v>#N/A</v>
      </c>
      <c r="N21" t="str">
        <f t="shared" si="1"/>
        <v/>
      </c>
      <c r="O21" s="18">
        <f>'Event Inputs'!A21</f>
        <v>0</v>
      </c>
      <c r="P21" s="15">
        <f t="shared" si="2"/>
        <v>0</v>
      </c>
      <c r="Q21" s="21">
        <f t="shared" si="3"/>
        <v>0</v>
      </c>
      <c r="R21" s="24">
        <f t="shared" si="4"/>
        <v>0</v>
      </c>
      <c r="S21" s="21">
        <f t="shared" si="5"/>
        <v>0</v>
      </c>
      <c r="T21" s="21">
        <f t="shared" si="6"/>
        <v>0</v>
      </c>
      <c r="U21" s="21">
        <f t="shared" si="7"/>
        <v>0</v>
      </c>
      <c r="V21" s="21">
        <f t="shared" si="8"/>
        <v>0</v>
      </c>
      <c r="W21" s="21">
        <f t="shared" si="9"/>
        <v>0</v>
      </c>
      <c r="X21" s="21">
        <f t="shared" si="10"/>
        <v>0</v>
      </c>
      <c r="Y21" s="21">
        <f t="shared" si="11"/>
        <v>0</v>
      </c>
      <c r="Z21" s="21">
        <f t="shared" si="12"/>
        <v>0</v>
      </c>
      <c r="AA21" s="21">
        <f t="shared" si="13"/>
        <v>0</v>
      </c>
      <c r="AB21" s="21">
        <f t="shared" si="14"/>
        <v>0</v>
      </c>
      <c r="AC21" s="21">
        <f t="shared" si="15"/>
        <v>0</v>
      </c>
      <c r="AD21" s="21">
        <f t="shared" si="16"/>
        <v>0</v>
      </c>
      <c r="AE21" s="21">
        <f t="shared" si="17"/>
        <v>0</v>
      </c>
      <c r="AF21" s="21">
        <f t="shared" si="18"/>
        <v>0</v>
      </c>
      <c r="AG21" s="21">
        <f t="shared" si="19"/>
        <v>0</v>
      </c>
      <c r="AH21" s="21">
        <f t="shared" si="20"/>
        <v>0</v>
      </c>
      <c r="AI21" s="21">
        <f t="shared" si="21"/>
        <v>0</v>
      </c>
      <c r="AJ21" s="21">
        <f t="shared" si="22"/>
        <v>0</v>
      </c>
      <c r="AK21" s="21">
        <f t="shared" si="23"/>
        <v>0</v>
      </c>
      <c r="AL21" s="21">
        <f t="shared" si="24"/>
        <v>0</v>
      </c>
      <c r="AM21" s="21">
        <f t="shared" si="25"/>
        <v>0</v>
      </c>
      <c r="AN21" s="21">
        <f t="shared" si="26"/>
        <v>0</v>
      </c>
      <c r="AO21" s="21">
        <f t="shared" si="27"/>
        <v>0</v>
      </c>
      <c r="AP21" s="21">
        <f t="shared" si="28"/>
        <v>0</v>
      </c>
      <c r="AQ21" s="21">
        <f t="shared" si="29"/>
        <v>0</v>
      </c>
      <c r="AR21" s="21">
        <f t="shared" si="30"/>
        <v>0</v>
      </c>
      <c r="AS21" s="21">
        <f t="shared" si="31"/>
        <v>0</v>
      </c>
      <c r="AT21" s="35"/>
      <c r="AU21" s="27">
        <f t="shared" si="32"/>
        <v>0</v>
      </c>
      <c r="AV21" s="27">
        <f t="shared" si="33"/>
        <v>0</v>
      </c>
      <c r="AW21" s="27">
        <f t="shared" si="34"/>
        <v>0</v>
      </c>
      <c r="AX21" s="27">
        <f t="shared" si="35"/>
        <v>0</v>
      </c>
      <c r="AY21" s="27">
        <f t="shared" si="36"/>
        <v>0</v>
      </c>
      <c r="AZ21" s="27">
        <f t="shared" si="37"/>
        <v>0</v>
      </c>
      <c r="BA21" s="27">
        <f t="shared" si="38"/>
        <v>0</v>
      </c>
      <c r="BB21" s="27">
        <f t="shared" si="39"/>
        <v>0</v>
      </c>
      <c r="BC21" s="27">
        <f t="shared" si="40"/>
        <v>0</v>
      </c>
      <c r="BD21" s="27">
        <f t="shared" si="41"/>
        <v>0</v>
      </c>
      <c r="BE21" s="27">
        <f t="shared" si="42"/>
        <v>0</v>
      </c>
      <c r="BF21" s="27">
        <f t="shared" si="43"/>
        <v>0</v>
      </c>
      <c r="BG21" s="27">
        <f t="shared" si="44"/>
        <v>0</v>
      </c>
      <c r="BH21" s="27">
        <f t="shared" si="45"/>
        <v>0</v>
      </c>
      <c r="BI21" s="27">
        <f t="shared" si="46"/>
        <v>0</v>
      </c>
      <c r="BJ21" s="27">
        <f t="shared" si="47"/>
        <v>0</v>
      </c>
      <c r="BK21" s="27">
        <f t="shared" si="48"/>
        <v>0</v>
      </c>
      <c r="BL21" s="27">
        <f t="shared" si="49"/>
        <v>0</v>
      </c>
      <c r="BM21" s="27">
        <f t="shared" si="50"/>
        <v>0</v>
      </c>
      <c r="BN21" s="27">
        <f t="shared" si="51"/>
        <v>0</v>
      </c>
      <c r="BO21" s="27">
        <f t="shared" si="52"/>
        <v>0</v>
      </c>
      <c r="BP21" s="27">
        <f t="shared" si="53"/>
        <v>0</v>
      </c>
      <c r="BQ21" s="27">
        <f t="shared" si="54"/>
        <v>0</v>
      </c>
      <c r="BR21" s="27">
        <f t="shared" si="55"/>
        <v>0</v>
      </c>
      <c r="BS21" s="27">
        <f t="shared" si="56"/>
        <v>0</v>
      </c>
      <c r="BT21" s="27">
        <f t="shared" si="57"/>
        <v>0</v>
      </c>
      <c r="BU21" s="27">
        <f t="shared" si="58"/>
        <v>0</v>
      </c>
    </row>
    <row r="22" spans="1:73">
      <c r="B22" s="3"/>
      <c r="E22" t="e">
        <f>VLOOKUP($C22,'Event Inputs'!$D$4:'Event Inputs'!$H$899,2,FALSE)</f>
        <v>#N/A</v>
      </c>
      <c r="F22" t="e">
        <f>VLOOKUP($C22,'Event Inputs'!$D$4:'Event Inputs'!$H$899,3,FALSE)</f>
        <v>#N/A</v>
      </c>
      <c r="G22" t="str">
        <f t="shared" si="0"/>
        <v/>
      </c>
      <c r="H22" s="3"/>
      <c r="I22" s="3"/>
      <c r="L22" t="e">
        <f>VLOOKUP($J22,'Event Inputs'!$D$4:'Event Inputs'!$H$899,2,FALSE)</f>
        <v>#N/A</v>
      </c>
      <c r="M22" t="e">
        <f>VLOOKUP($J22,'Event Inputs'!$D$4:'Event Inputs'!$H$899,3,FALSE)</f>
        <v>#N/A</v>
      </c>
      <c r="N22" t="str">
        <f t="shared" si="1"/>
        <v/>
      </c>
      <c r="O22" s="18">
        <f>'Event Inputs'!A22</f>
        <v>0</v>
      </c>
      <c r="P22" s="15">
        <f t="shared" si="2"/>
        <v>0</v>
      </c>
      <c r="Q22" s="21">
        <f t="shared" si="3"/>
        <v>0</v>
      </c>
      <c r="R22" s="24">
        <f t="shared" si="4"/>
        <v>0</v>
      </c>
      <c r="S22" s="21">
        <f t="shared" si="5"/>
        <v>0</v>
      </c>
      <c r="T22" s="21">
        <f t="shared" si="6"/>
        <v>0</v>
      </c>
      <c r="U22" s="21">
        <f t="shared" si="7"/>
        <v>0</v>
      </c>
      <c r="V22" s="21">
        <f t="shared" si="8"/>
        <v>0</v>
      </c>
      <c r="W22" s="21">
        <f t="shared" si="9"/>
        <v>0</v>
      </c>
      <c r="X22" s="21">
        <f t="shared" si="10"/>
        <v>0</v>
      </c>
      <c r="Y22" s="21">
        <f t="shared" si="11"/>
        <v>0</v>
      </c>
      <c r="Z22" s="21">
        <f t="shared" si="12"/>
        <v>0</v>
      </c>
      <c r="AA22" s="21">
        <f t="shared" si="13"/>
        <v>0</v>
      </c>
      <c r="AB22" s="21">
        <f t="shared" si="14"/>
        <v>0</v>
      </c>
      <c r="AC22" s="21">
        <f t="shared" si="15"/>
        <v>0</v>
      </c>
      <c r="AD22" s="21">
        <f t="shared" si="16"/>
        <v>0</v>
      </c>
      <c r="AE22" s="21">
        <f t="shared" si="17"/>
        <v>0</v>
      </c>
      <c r="AF22" s="21">
        <f t="shared" si="18"/>
        <v>0</v>
      </c>
      <c r="AG22" s="21">
        <f t="shared" si="19"/>
        <v>0</v>
      </c>
      <c r="AH22" s="21">
        <f t="shared" si="20"/>
        <v>0</v>
      </c>
      <c r="AI22" s="21">
        <f t="shared" si="21"/>
        <v>0</v>
      </c>
      <c r="AJ22" s="21">
        <f t="shared" si="22"/>
        <v>0</v>
      </c>
      <c r="AK22" s="21">
        <f t="shared" si="23"/>
        <v>0</v>
      </c>
      <c r="AL22" s="21">
        <f t="shared" si="24"/>
        <v>0</v>
      </c>
      <c r="AM22" s="21">
        <f t="shared" si="25"/>
        <v>0</v>
      </c>
      <c r="AN22" s="21">
        <f t="shared" si="26"/>
        <v>0</v>
      </c>
      <c r="AO22" s="21">
        <f t="shared" si="27"/>
        <v>0</v>
      </c>
      <c r="AP22" s="21">
        <f t="shared" si="28"/>
        <v>0</v>
      </c>
      <c r="AQ22" s="21">
        <f t="shared" si="29"/>
        <v>0</v>
      </c>
      <c r="AR22" s="21">
        <f t="shared" si="30"/>
        <v>0</v>
      </c>
      <c r="AS22" s="21">
        <f t="shared" si="31"/>
        <v>0</v>
      </c>
      <c r="AT22" s="35"/>
      <c r="AU22" s="27">
        <f t="shared" si="32"/>
        <v>0</v>
      </c>
      <c r="AV22" s="27">
        <f t="shared" si="33"/>
        <v>0</v>
      </c>
      <c r="AW22" s="27">
        <f t="shared" si="34"/>
        <v>0</v>
      </c>
      <c r="AX22" s="27">
        <f t="shared" si="35"/>
        <v>0</v>
      </c>
      <c r="AY22" s="27">
        <f t="shared" si="36"/>
        <v>0</v>
      </c>
      <c r="AZ22" s="27">
        <f t="shared" si="37"/>
        <v>0</v>
      </c>
      <c r="BA22" s="27">
        <f t="shared" si="38"/>
        <v>0</v>
      </c>
      <c r="BB22" s="27">
        <f t="shared" si="39"/>
        <v>0</v>
      </c>
      <c r="BC22" s="27">
        <f t="shared" si="40"/>
        <v>0</v>
      </c>
      <c r="BD22" s="27">
        <f t="shared" si="41"/>
        <v>0</v>
      </c>
      <c r="BE22" s="27">
        <f t="shared" si="42"/>
        <v>0</v>
      </c>
      <c r="BF22" s="27">
        <f t="shared" si="43"/>
        <v>0</v>
      </c>
      <c r="BG22" s="27">
        <f t="shared" si="44"/>
        <v>0</v>
      </c>
      <c r="BH22" s="27">
        <f t="shared" si="45"/>
        <v>0</v>
      </c>
      <c r="BI22" s="27">
        <f t="shared" si="46"/>
        <v>0</v>
      </c>
      <c r="BJ22" s="27">
        <f t="shared" si="47"/>
        <v>0</v>
      </c>
      <c r="BK22" s="27">
        <f t="shared" si="48"/>
        <v>0</v>
      </c>
      <c r="BL22" s="27">
        <f t="shared" si="49"/>
        <v>0</v>
      </c>
      <c r="BM22" s="27">
        <f t="shared" si="50"/>
        <v>0</v>
      </c>
      <c r="BN22" s="27">
        <f t="shared" si="51"/>
        <v>0</v>
      </c>
      <c r="BO22" s="27">
        <f t="shared" si="52"/>
        <v>0</v>
      </c>
      <c r="BP22" s="27">
        <f t="shared" si="53"/>
        <v>0</v>
      </c>
      <c r="BQ22" s="27">
        <f t="shared" si="54"/>
        <v>0</v>
      </c>
      <c r="BR22" s="27">
        <f t="shared" si="55"/>
        <v>0</v>
      </c>
      <c r="BS22" s="27">
        <f t="shared" si="56"/>
        <v>0</v>
      </c>
      <c r="BT22" s="27">
        <f t="shared" si="57"/>
        <v>0</v>
      </c>
      <c r="BU22" s="27">
        <f t="shared" si="58"/>
        <v>0</v>
      </c>
    </row>
    <row r="23" spans="1:73">
      <c r="E23" t="e">
        <f>VLOOKUP($C23,'Event Inputs'!$D$4:'Event Inputs'!$H$899,2,FALSE)</f>
        <v>#N/A</v>
      </c>
      <c r="F23" t="e">
        <f>VLOOKUP($C23,'Event Inputs'!$D$4:'Event Inputs'!$H$899,3,FALSE)</f>
        <v>#N/A</v>
      </c>
      <c r="G23" t="str">
        <f t="shared" si="0"/>
        <v/>
      </c>
      <c r="L23" t="e">
        <f>VLOOKUP($J23,'Event Inputs'!$D$4:'Event Inputs'!$H$899,2,FALSE)</f>
        <v>#N/A</v>
      </c>
      <c r="M23" t="e">
        <f>VLOOKUP($J23,'Event Inputs'!$D$4:'Event Inputs'!$H$899,3,FALSE)</f>
        <v>#N/A</v>
      </c>
      <c r="N23" t="str">
        <f t="shared" si="1"/>
        <v/>
      </c>
      <c r="O23" s="18">
        <f>'Event Inputs'!A23</f>
        <v>0</v>
      </c>
      <c r="P23" s="15">
        <f t="shared" si="2"/>
        <v>0</v>
      </c>
      <c r="Q23" s="21">
        <f t="shared" si="3"/>
        <v>0</v>
      </c>
      <c r="R23" s="24">
        <f t="shared" si="4"/>
        <v>0</v>
      </c>
      <c r="S23" s="21">
        <f t="shared" si="5"/>
        <v>0</v>
      </c>
      <c r="T23" s="21">
        <f t="shared" si="6"/>
        <v>0</v>
      </c>
      <c r="U23" s="21">
        <f t="shared" si="7"/>
        <v>0</v>
      </c>
      <c r="V23" s="21">
        <f t="shared" si="8"/>
        <v>0</v>
      </c>
      <c r="W23" s="21">
        <f t="shared" si="9"/>
        <v>0</v>
      </c>
      <c r="X23" s="21">
        <f t="shared" si="10"/>
        <v>0</v>
      </c>
      <c r="Y23" s="21">
        <f t="shared" si="11"/>
        <v>0</v>
      </c>
      <c r="Z23" s="21">
        <f t="shared" si="12"/>
        <v>0</v>
      </c>
      <c r="AA23" s="21">
        <f t="shared" si="13"/>
        <v>0</v>
      </c>
      <c r="AB23" s="21">
        <f t="shared" si="14"/>
        <v>0</v>
      </c>
      <c r="AC23" s="21">
        <f t="shared" si="15"/>
        <v>0</v>
      </c>
      <c r="AD23" s="21">
        <f t="shared" si="16"/>
        <v>0</v>
      </c>
      <c r="AE23" s="21">
        <f t="shared" si="17"/>
        <v>0</v>
      </c>
      <c r="AF23" s="21">
        <f t="shared" si="18"/>
        <v>0</v>
      </c>
      <c r="AG23" s="21">
        <f t="shared" si="19"/>
        <v>0</v>
      </c>
      <c r="AH23" s="21">
        <f t="shared" si="20"/>
        <v>0</v>
      </c>
      <c r="AI23" s="21">
        <f t="shared" si="21"/>
        <v>0</v>
      </c>
      <c r="AJ23" s="21">
        <f t="shared" si="22"/>
        <v>0</v>
      </c>
      <c r="AK23" s="21">
        <f t="shared" si="23"/>
        <v>0</v>
      </c>
      <c r="AL23" s="21">
        <f t="shared" si="24"/>
        <v>0</v>
      </c>
      <c r="AM23" s="21">
        <f t="shared" si="25"/>
        <v>0</v>
      </c>
      <c r="AN23" s="21">
        <f t="shared" si="26"/>
        <v>0</v>
      </c>
      <c r="AO23" s="21">
        <f t="shared" si="27"/>
        <v>0</v>
      </c>
      <c r="AP23" s="21">
        <f t="shared" si="28"/>
        <v>0</v>
      </c>
      <c r="AQ23" s="21">
        <f t="shared" si="29"/>
        <v>0</v>
      </c>
      <c r="AR23" s="21">
        <f t="shared" si="30"/>
        <v>0</v>
      </c>
      <c r="AS23" s="21">
        <f t="shared" si="31"/>
        <v>0</v>
      </c>
      <c r="AT23" s="35"/>
      <c r="AU23" s="27">
        <f t="shared" si="32"/>
        <v>0</v>
      </c>
      <c r="AV23" s="27">
        <f t="shared" si="33"/>
        <v>0</v>
      </c>
      <c r="AW23" s="27">
        <f t="shared" si="34"/>
        <v>0</v>
      </c>
      <c r="AX23" s="27">
        <f t="shared" si="35"/>
        <v>0</v>
      </c>
      <c r="AY23" s="27">
        <f t="shared" si="36"/>
        <v>0</v>
      </c>
      <c r="AZ23" s="27">
        <f t="shared" si="37"/>
        <v>0</v>
      </c>
      <c r="BA23" s="27">
        <f t="shared" si="38"/>
        <v>0</v>
      </c>
      <c r="BB23" s="27">
        <f t="shared" si="39"/>
        <v>0</v>
      </c>
      <c r="BC23" s="27">
        <f t="shared" si="40"/>
        <v>0</v>
      </c>
      <c r="BD23" s="27">
        <f t="shared" si="41"/>
        <v>0</v>
      </c>
      <c r="BE23" s="27">
        <f t="shared" si="42"/>
        <v>0</v>
      </c>
      <c r="BF23" s="27">
        <f t="shared" si="43"/>
        <v>0</v>
      </c>
      <c r="BG23" s="27">
        <f t="shared" si="44"/>
        <v>0</v>
      </c>
      <c r="BH23" s="27">
        <f t="shared" si="45"/>
        <v>0</v>
      </c>
      <c r="BI23" s="27">
        <f t="shared" si="46"/>
        <v>0</v>
      </c>
      <c r="BJ23" s="27">
        <f t="shared" si="47"/>
        <v>0</v>
      </c>
      <c r="BK23" s="27">
        <f t="shared" si="48"/>
        <v>0</v>
      </c>
      <c r="BL23" s="27">
        <f t="shared" si="49"/>
        <v>0</v>
      </c>
      <c r="BM23" s="27">
        <f t="shared" si="50"/>
        <v>0</v>
      </c>
      <c r="BN23" s="27">
        <f t="shared" si="51"/>
        <v>0</v>
      </c>
      <c r="BO23" s="27">
        <f t="shared" si="52"/>
        <v>0</v>
      </c>
      <c r="BP23" s="27">
        <f t="shared" si="53"/>
        <v>0</v>
      </c>
      <c r="BQ23" s="27">
        <f t="shared" si="54"/>
        <v>0</v>
      </c>
      <c r="BR23" s="27">
        <f t="shared" si="55"/>
        <v>0</v>
      </c>
      <c r="BS23" s="27">
        <f t="shared" si="56"/>
        <v>0</v>
      </c>
      <c r="BT23" s="27">
        <f t="shared" si="57"/>
        <v>0</v>
      </c>
      <c r="BU23" s="27">
        <f t="shared" si="58"/>
        <v>0</v>
      </c>
    </row>
    <row r="24" spans="1:73">
      <c r="E24" t="e">
        <f>VLOOKUP($C24,'Event Inputs'!$D$4:'Event Inputs'!$H$899,2,FALSE)</f>
        <v>#N/A</v>
      </c>
      <c r="F24" t="e">
        <f>VLOOKUP($C24,'Event Inputs'!$D$4:'Event Inputs'!$H$899,3,FALSE)</f>
        <v>#N/A</v>
      </c>
      <c r="G24" t="str">
        <f t="shared" si="0"/>
        <v/>
      </c>
      <c r="L24" t="e">
        <f>VLOOKUP($J24,'Event Inputs'!$D$4:'Event Inputs'!$H$899,2,FALSE)</f>
        <v>#N/A</v>
      </c>
      <c r="M24" t="e">
        <f>VLOOKUP($J24,'Event Inputs'!$D$4:'Event Inputs'!$H$899,3,FALSE)</f>
        <v>#N/A</v>
      </c>
      <c r="N24" t="str">
        <f t="shared" si="1"/>
        <v/>
      </c>
      <c r="O24" s="18">
        <f>'Event Inputs'!A24</f>
        <v>0</v>
      </c>
      <c r="P24" s="15">
        <f t="shared" si="2"/>
        <v>0</v>
      </c>
      <c r="Q24" s="21">
        <f t="shared" si="3"/>
        <v>0</v>
      </c>
      <c r="R24" s="24">
        <f t="shared" si="4"/>
        <v>0</v>
      </c>
      <c r="S24" s="21">
        <f t="shared" si="5"/>
        <v>0</v>
      </c>
      <c r="T24" s="21">
        <f t="shared" si="6"/>
        <v>0</v>
      </c>
      <c r="U24" s="21">
        <f t="shared" si="7"/>
        <v>0</v>
      </c>
      <c r="V24" s="21">
        <f t="shared" si="8"/>
        <v>0</v>
      </c>
      <c r="W24" s="21">
        <f t="shared" si="9"/>
        <v>0</v>
      </c>
      <c r="X24" s="21">
        <f t="shared" si="10"/>
        <v>0</v>
      </c>
      <c r="Y24" s="21">
        <f t="shared" si="11"/>
        <v>0</v>
      </c>
      <c r="Z24" s="21">
        <f t="shared" si="12"/>
        <v>0</v>
      </c>
      <c r="AA24" s="21">
        <f t="shared" si="13"/>
        <v>0</v>
      </c>
      <c r="AB24" s="21">
        <f t="shared" si="14"/>
        <v>0</v>
      </c>
      <c r="AC24" s="21">
        <f t="shared" si="15"/>
        <v>0</v>
      </c>
      <c r="AD24" s="21">
        <f t="shared" si="16"/>
        <v>0</v>
      </c>
      <c r="AE24" s="21">
        <f t="shared" si="17"/>
        <v>0</v>
      </c>
      <c r="AF24" s="21">
        <f t="shared" si="18"/>
        <v>0</v>
      </c>
      <c r="AG24" s="21">
        <f t="shared" si="19"/>
        <v>0</v>
      </c>
      <c r="AH24" s="21">
        <f t="shared" si="20"/>
        <v>0</v>
      </c>
      <c r="AI24" s="21">
        <f t="shared" si="21"/>
        <v>0</v>
      </c>
      <c r="AJ24" s="21">
        <f t="shared" si="22"/>
        <v>0</v>
      </c>
      <c r="AK24" s="21">
        <f t="shared" si="23"/>
        <v>0</v>
      </c>
      <c r="AL24" s="21">
        <f t="shared" si="24"/>
        <v>0</v>
      </c>
      <c r="AM24" s="21">
        <f t="shared" si="25"/>
        <v>0</v>
      </c>
      <c r="AN24" s="21">
        <f t="shared" si="26"/>
        <v>0</v>
      </c>
      <c r="AO24" s="21">
        <f t="shared" si="27"/>
        <v>0</v>
      </c>
      <c r="AP24" s="21">
        <f t="shared" si="28"/>
        <v>0</v>
      </c>
      <c r="AQ24" s="21">
        <f t="shared" si="29"/>
        <v>0</v>
      </c>
      <c r="AR24" s="21">
        <f t="shared" si="30"/>
        <v>0</v>
      </c>
      <c r="AS24" s="21">
        <f t="shared" si="31"/>
        <v>0</v>
      </c>
      <c r="AT24" s="35"/>
      <c r="AU24" s="27">
        <f t="shared" si="32"/>
        <v>0</v>
      </c>
      <c r="AV24" s="27">
        <f t="shared" si="33"/>
        <v>0</v>
      </c>
      <c r="AW24" s="27">
        <f t="shared" si="34"/>
        <v>0</v>
      </c>
      <c r="AX24" s="27">
        <f t="shared" si="35"/>
        <v>0</v>
      </c>
      <c r="AY24" s="27">
        <f t="shared" si="36"/>
        <v>0</v>
      </c>
      <c r="AZ24" s="27">
        <f t="shared" si="37"/>
        <v>0</v>
      </c>
      <c r="BA24" s="27">
        <f t="shared" si="38"/>
        <v>0</v>
      </c>
      <c r="BB24" s="27">
        <f t="shared" si="39"/>
        <v>0</v>
      </c>
      <c r="BC24" s="27">
        <f t="shared" si="40"/>
        <v>0</v>
      </c>
      <c r="BD24" s="27">
        <f t="shared" si="41"/>
        <v>0</v>
      </c>
      <c r="BE24" s="27">
        <f t="shared" si="42"/>
        <v>0</v>
      </c>
      <c r="BF24" s="27">
        <f t="shared" si="43"/>
        <v>0</v>
      </c>
      <c r="BG24" s="27">
        <f t="shared" si="44"/>
        <v>0</v>
      </c>
      <c r="BH24" s="27">
        <f t="shared" si="45"/>
        <v>0</v>
      </c>
      <c r="BI24" s="27">
        <f t="shared" si="46"/>
        <v>0</v>
      </c>
      <c r="BJ24" s="27">
        <f t="shared" si="47"/>
        <v>0</v>
      </c>
      <c r="BK24" s="27">
        <f t="shared" si="48"/>
        <v>0</v>
      </c>
      <c r="BL24" s="27">
        <f t="shared" si="49"/>
        <v>0</v>
      </c>
      <c r="BM24" s="27">
        <f t="shared" si="50"/>
        <v>0</v>
      </c>
      <c r="BN24" s="27">
        <f t="shared" si="51"/>
        <v>0</v>
      </c>
      <c r="BO24" s="27">
        <f t="shared" si="52"/>
        <v>0</v>
      </c>
      <c r="BP24" s="27">
        <f t="shared" si="53"/>
        <v>0</v>
      </c>
      <c r="BQ24" s="27">
        <f t="shared" si="54"/>
        <v>0</v>
      </c>
      <c r="BR24" s="27">
        <f t="shared" si="55"/>
        <v>0</v>
      </c>
      <c r="BS24" s="27">
        <f t="shared" si="56"/>
        <v>0</v>
      </c>
      <c r="BT24" s="27">
        <f t="shared" si="57"/>
        <v>0</v>
      </c>
      <c r="BU24" s="27">
        <f t="shared" si="58"/>
        <v>0</v>
      </c>
    </row>
    <row r="25" spans="1:73">
      <c r="E25" t="e">
        <f>VLOOKUP($C25,'Event Inputs'!$D$4:'Event Inputs'!$H$899,2,FALSE)</f>
        <v>#N/A</v>
      </c>
      <c r="F25" t="e">
        <f>VLOOKUP($C25,'Event Inputs'!$D$4:'Event Inputs'!$H$899,3,FALSE)</f>
        <v>#N/A</v>
      </c>
      <c r="G25" t="str">
        <f t="shared" si="0"/>
        <v/>
      </c>
      <c r="L25" t="e">
        <f>VLOOKUP($J25,'Event Inputs'!$D$4:'Event Inputs'!$H$899,2,FALSE)</f>
        <v>#N/A</v>
      </c>
      <c r="M25" t="e">
        <f>VLOOKUP($J25,'Event Inputs'!$D$4:'Event Inputs'!$H$899,3,FALSE)</f>
        <v>#N/A</v>
      </c>
      <c r="N25" t="str">
        <f t="shared" si="1"/>
        <v/>
      </c>
      <c r="O25" s="18">
        <f>'Event Inputs'!A25</f>
        <v>0</v>
      </c>
      <c r="P25" s="15">
        <f t="shared" si="2"/>
        <v>0</v>
      </c>
      <c r="Q25" s="21">
        <f t="shared" si="3"/>
        <v>0</v>
      </c>
      <c r="R25" s="24">
        <f t="shared" si="4"/>
        <v>0</v>
      </c>
      <c r="S25" s="21">
        <f t="shared" si="5"/>
        <v>0</v>
      </c>
      <c r="T25" s="21">
        <f t="shared" si="6"/>
        <v>0</v>
      </c>
      <c r="U25" s="21">
        <f t="shared" si="7"/>
        <v>0</v>
      </c>
      <c r="V25" s="21">
        <f t="shared" si="8"/>
        <v>0</v>
      </c>
      <c r="W25" s="21">
        <f t="shared" si="9"/>
        <v>0</v>
      </c>
      <c r="X25" s="21">
        <f t="shared" si="10"/>
        <v>0</v>
      </c>
      <c r="Y25" s="21">
        <f t="shared" si="11"/>
        <v>0</v>
      </c>
      <c r="Z25" s="21">
        <f t="shared" si="12"/>
        <v>0</v>
      </c>
      <c r="AA25" s="21">
        <f t="shared" si="13"/>
        <v>0</v>
      </c>
      <c r="AB25" s="21">
        <f t="shared" si="14"/>
        <v>0</v>
      </c>
      <c r="AC25" s="21">
        <f t="shared" si="15"/>
        <v>0</v>
      </c>
      <c r="AD25" s="21">
        <f t="shared" si="16"/>
        <v>0</v>
      </c>
      <c r="AE25" s="21">
        <f t="shared" si="17"/>
        <v>0</v>
      </c>
      <c r="AF25" s="21">
        <f t="shared" si="18"/>
        <v>0</v>
      </c>
      <c r="AG25" s="21">
        <f t="shared" si="19"/>
        <v>0</v>
      </c>
      <c r="AH25" s="21">
        <f t="shared" si="20"/>
        <v>0</v>
      </c>
      <c r="AI25" s="21">
        <f t="shared" si="21"/>
        <v>0</v>
      </c>
      <c r="AJ25" s="21">
        <f t="shared" si="22"/>
        <v>0</v>
      </c>
      <c r="AK25" s="21">
        <f t="shared" si="23"/>
        <v>0</v>
      </c>
      <c r="AL25" s="21">
        <f t="shared" si="24"/>
        <v>0</v>
      </c>
      <c r="AM25" s="21">
        <f t="shared" si="25"/>
        <v>0</v>
      </c>
      <c r="AN25" s="21">
        <f t="shared" si="26"/>
        <v>0</v>
      </c>
      <c r="AO25" s="21">
        <f t="shared" si="27"/>
        <v>0</v>
      </c>
      <c r="AP25" s="21">
        <f t="shared" si="28"/>
        <v>0</v>
      </c>
      <c r="AQ25" s="21">
        <f t="shared" si="29"/>
        <v>0</v>
      </c>
      <c r="AR25" s="21">
        <f t="shared" si="30"/>
        <v>0</v>
      </c>
      <c r="AS25" s="21">
        <f t="shared" si="31"/>
        <v>0</v>
      </c>
      <c r="AT25" s="35"/>
      <c r="AU25" s="27">
        <f t="shared" si="32"/>
        <v>0</v>
      </c>
      <c r="AV25" s="27">
        <f t="shared" si="33"/>
        <v>0</v>
      </c>
      <c r="AW25" s="27">
        <f t="shared" si="34"/>
        <v>0</v>
      </c>
      <c r="AX25" s="27">
        <f t="shared" si="35"/>
        <v>0</v>
      </c>
      <c r="AY25" s="27">
        <f t="shared" si="36"/>
        <v>0</v>
      </c>
      <c r="AZ25" s="27">
        <f t="shared" si="37"/>
        <v>0</v>
      </c>
      <c r="BA25" s="27">
        <f t="shared" si="38"/>
        <v>0</v>
      </c>
      <c r="BB25" s="27">
        <f t="shared" si="39"/>
        <v>0</v>
      </c>
      <c r="BC25" s="27">
        <f t="shared" si="40"/>
        <v>0</v>
      </c>
      <c r="BD25" s="27">
        <f t="shared" si="41"/>
        <v>0</v>
      </c>
      <c r="BE25" s="27">
        <f t="shared" si="42"/>
        <v>0</v>
      </c>
      <c r="BF25" s="27">
        <f t="shared" si="43"/>
        <v>0</v>
      </c>
      <c r="BG25" s="27">
        <f t="shared" si="44"/>
        <v>0</v>
      </c>
      <c r="BH25" s="27">
        <f t="shared" si="45"/>
        <v>0</v>
      </c>
      <c r="BI25" s="27">
        <f t="shared" si="46"/>
        <v>0</v>
      </c>
      <c r="BJ25" s="27">
        <f t="shared" si="47"/>
        <v>0</v>
      </c>
      <c r="BK25" s="27">
        <f t="shared" si="48"/>
        <v>0</v>
      </c>
      <c r="BL25" s="27">
        <f t="shared" si="49"/>
        <v>0</v>
      </c>
      <c r="BM25" s="27">
        <f t="shared" si="50"/>
        <v>0</v>
      </c>
      <c r="BN25" s="27">
        <f t="shared" si="51"/>
        <v>0</v>
      </c>
      <c r="BO25" s="27">
        <f t="shared" si="52"/>
        <v>0</v>
      </c>
      <c r="BP25" s="27">
        <f t="shared" si="53"/>
        <v>0</v>
      </c>
      <c r="BQ25" s="27">
        <f t="shared" si="54"/>
        <v>0</v>
      </c>
      <c r="BR25" s="27">
        <f t="shared" si="55"/>
        <v>0</v>
      </c>
      <c r="BS25" s="27">
        <f t="shared" si="56"/>
        <v>0</v>
      </c>
      <c r="BT25" s="27">
        <f t="shared" si="57"/>
        <v>0</v>
      </c>
      <c r="BU25" s="27">
        <f t="shared" si="58"/>
        <v>0</v>
      </c>
    </row>
    <row r="26" spans="1:73">
      <c r="E26" t="e">
        <f>VLOOKUP($C26,'Event Inputs'!$D$4:'Event Inputs'!$H$899,2,FALSE)</f>
        <v>#N/A</v>
      </c>
      <c r="F26" t="e">
        <f>VLOOKUP($C26,'Event Inputs'!$D$4:'Event Inputs'!$H$899,3,FALSE)</f>
        <v>#N/A</v>
      </c>
      <c r="G26" t="str">
        <f t="shared" si="0"/>
        <v/>
      </c>
      <c r="L26" t="e">
        <f>VLOOKUP($J26,'Event Inputs'!$D$4:'Event Inputs'!$H$899,2,FALSE)</f>
        <v>#N/A</v>
      </c>
      <c r="M26" t="e">
        <f>VLOOKUP($J26,'Event Inputs'!$D$4:'Event Inputs'!$H$899,3,FALSE)</f>
        <v>#N/A</v>
      </c>
      <c r="N26" t="str">
        <f t="shared" si="1"/>
        <v/>
      </c>
      <c r="O26" s="18">
        <f>'Event Inputs'!A26</f>
        <v>0</v>
      </c>
      <c r="P26" s="15">
        <f t="shared" si="2"/>
        <v>0</v>
      </c>
      <c r="Q26" s="21">
        <f t="shared" si="3"/>
        <v>0</v>
      </c>
      <c r="R26" s="24">
        <f t="shared" si="4"/>
        <v>0</v>
      </c>
      <c r="S26" s="21">
        <f t="shared" si="5"/>
        <v>0</v>
      </c>
      <c r="T26" s="21">
        <f t="shared" si="6"/>
        <v>0</v>
      </c>
      <c r="U26" s="21">
        <f t="shared" si="7"/>
        <v>0</v>
      </c>
      <c r="V26" s="21">
        <f t="shared" si="8"/>
        <v>0</v>
      </c>
      <c r="W26" s="21">
        <f t="shared" si="9"/>
        <v>0</v>
      </c>
      <c r="X26" s="21">
        <f t="shared" si="10"/>
        <v>0</v>
      </c>
      <c r="Y26" s="21">
        <f t="shared" si="11"/>
        <v>0</v>
      </c>
      <c r="Z26" s="21">
        <f t="shared" si="12"/>
        <v>0</v>
      </c>
      <c r="AA26" s="21">
        <f t="shared" si="13"/>
        <v>0</v>
      </c>
      <c r="AB26" s="21">
        <f t="shared" si="14"/>
        <v>0</v>
      </c>
      <c r="AC26" s="21">
        <f t="shared" si="15"/>
        <v>0</v>
      </c>
      <c r="AD26" s="21">
        <f t="shared" si="16"/>
        <v>0</v>
      </c>
      <c r="AE26" s="21">
        <f t="shared" si="17"/>
        <v>0</v>
      </c>
      <c r="AF26" s="21">
        <f t="shared" si="18"/>
        <v>0</v>
      </c>
      <c r="AG26" s="21">
        <f t="shared" si="19"/>
        <v>0</v>
      </c>
      <c r="AH26" s="21">
        <f t="shared" si="20"/>
        <v>0</v>
      </c>
      <c r="AI26" s="21">
        <f t="shared" si="21"/>
        <v>0</v>
      </c>
      <c r="AJ26" s="21">
        <f t="shared" si="22"/>
        <v>0</v>
      </c>
      <c r="AK26" s="21">
        <f t="shared" si="23"/>
        <v>0</v>
      </c>
      <c r="AL26" s="21">
        <f t="shared" si="24"/>
        <v>0</v>
      </c>
      <c r="AM26" s="21">
        <f t="shared" si="25"/>
        <v>0</v>
      </c>
      <c r="AN26" s="21">
        <f t="shared" si="26"/>
        <v>0</v>
      </c>
      <c r="AO26" s="21">
        <f t="shared" si="27"/>
        <v>0</v>
      </c>
      <c r="AP26" s="21">
        <f t="shared" si="28"/>
        <v>0</v>
      </c>
      <c r="AQ26" s="21">
        <f t="shared" si="29"/>
        <v>0</v>
      </c>
      <c r="AR26" s="21">
        <f t="shared" si="30"/>
        <v>0</v>
      </c>
      <c r="AS26" s="21">
        <f t="shared" si="31"/>
        <v>0</v>
      </c>
      <c r="AT26" s="35"/>
      <c r="AU26" s="27">
        <f t="shared" si="32"/>
        <v>0</v>
      </c>
      <c r="AV26" s="27">
        <f t="shared" si="33"/>
        <v>0</v>
      </c>
      <c r="AW26" s="27">
        <f t="shared" si="34"/>
        <v>0</v>
      </c>
      <c r="AX26" s="27">
        <f t="shared" si="35"/>
        <v>0</v>
      </c>
      <c r="AY26" s="27">
        <f t="shared" si="36"/>
        <v>0</v>
      </c>
      <c r="AZ26" s="27">
        <f t="shared" si="37"/>
        <v>0</v>
      </c>
      <c r="BA26" s="27">
        <f t="shared" si="38"/>
        <v>0</v>
      </c>
      <c r="BB26" s="27">
        <f t="shared" si="39"/>
        <v>0</v>
      </c>
      <c r="BC26" s="27">
        <f t="shared" si="40"/>
        <v>0</v>
      </c>
      <c r="BD26" s="27">
        <f t="shared" si="41"/>
        <v>0</v>
      </c>
      <c r="BE26" s="27">
        <f t="shared" si="42"/>
        <v>0</v>
      </c>
      <c r="BF26" s="27">
        <f t="shared" si="43"/>
        <v>0</v>
      </c>
      <c r="BG26" s="27">
        <f t="shared" si="44"/>
        <v>0</v>
      </c>
      <c r="BH26" s="27">
        <f t="shared" si="45"/>
        <v>0</v>
      </c>
      <c r="BI26" s="27">
        <f t="shared" si="46"/>
        <v>0</v>
      </c>
      <c r="BJ26" s="27">
        <f t="shared" si="47"/>
        <v>0</v>
      </c>
      <c r="BK26" s="27">
        <f t="shared" si="48"/>
        <v>0</v>
      </c>
      <c r="BL26" s="27">
        <f t="shared" si="49"/>
        <v>0</v>
      </c>
      <c r="BM26" s="27">
        <f t="shared" si="50"/>
        <v>0</v>
      </c>
      <c r="BN26" s="27">
        <f t="shared" si="51"/>
        <v>0</v>
      </c>
      <c r="BO26" s="27">
        <f t="shared" si="52"/>
        <v>0</v>
      </c>
      <c r="BP26" s="27">
        <f t="shared" si="53"/>
        <v>0</v>
      </c>
      <c r="BQ26" s="27">
        <f t="shared" si="54"/>
        <v>0</v>
      </c>
      <c r="BR26" s="27">
        <f t="shared" si="55"/>
        <v>0</v>
      </c>
      <c r="BS26" s="27">
        <f t="shared" si="56"/>
        <v>0</v>
      </c>
      <c r="BT26" s="27">
        <f t="shared" si="57"/>
        <v>0</v>
      </c>
      <c r="BU26" s="27">
        <f t="shared" si="58"/>
        <v>0</v>
      </c>
    </row>
    <row r="27" spans="1:73">
      <c r="E27" t="e">
        <f>VLOOKUP($C27,'Event Inputs'!$D$4:'Event Inputs'!$H$899,2,FALSE)</f>
        <v>#N/A</v>
      </c>
      <c r="F27" t="e">
        <f>VLOOKUP($C27,'Event Inputs'!$D$4:'Event Inputs'!$H$899,3,FALSE)</f>
        <v>#N/A</v>
      </c>
      <c r="G27" t="str">
        <f t="shared" si="0"/>
        <v/>
      </c>
      <c r="L27" t="e">
        <f>VLOOKUP($J27,'Event Inputs'!$D$4:'Event Inputs'!$H$899,2,FALSE)</f>
        <v>#N/A</v>
      </c>
      <c r="M27" t="e">
        <f>VLOOKUP($J27,'Event Inputs'!$D$4:'Event Inputs'!$H$899,3,FALSE)</f>
        <v>#N/A</v>
      </c>
      <c r="N27" t="str">
        <f t="shared" si="1"/>
        <v/>
      </c>
      <c r="O27" s="18">
        <f>'Event Inputs'!A27</f>
        <v>0</v>
      </c>
      <c r="P27" s="15">
        <f t="shared" si="2"/>
        <v>0</v>
      </c>
      <c r="Q27" s="21">
        <f t="shared" si="3"/>
        <v>0</v>
      </c>
      <c r="R27" s="24">
        <f t="shared" si="4"/>
        <v>0</v>
      </c>
      <c r="S27" s="21">
        <f t="shared" si="5"/>
        <v>0</v>
      </c>
      <c r="T27" s="21">
        <f t="shared" si="6"/>
        <v>0</v>
      </c>
      <c r="U27" s="21">
        <f t="shared" si="7"/>
        <v>0</v>
      </c>
      <c r="V27" s="21">
        <f t="shared" si="8"/>
        <v>0</v>
      </c>
      <c r="W27" s="21">
        <f t="shared" si="9"/>
        <v>0</v>
      </c>
      <c r="X27" s="21">
        <f t="shared" si="10"/>
        <v>0</v>
      </c>
      <c r="Y27" s="21">
        <f t="shared" si="11"/>
        <v>0</v>
      </c>
      <c r="Z27" s="21">
        <f t="shared" si="12"/>
        <v>0</v>
      </c>
      <c r="AA27" s="21">
        <f t="shared" si="13"/>
        <v>0</v>
      </c>
      <c r="AB27" s="21">
        <f t="shared" si="14"/>
        <v>0</v>
      </c>
      <c r="AC27" s="21">
        <f t="shared" si="15"/>
        <v>0</v>
      </c>
      <c r="AD27" s="21">
        <f t="shared" si="16"/>
        <v>0</v>
      </c>
      <c r="AE27" s="21">
        <f t="shared" si="17"/>
        <v>0</v>
      </c>
      <c r="AF27" s="21">
        <f t="shared" si="18"/>
        <v>0</v>
      </c>
      <c r="AG27" s="21">
        <f t="shared" si="19"/>
        <v>0</v>
      </c>
      <c r="AH27" s="21">
        <f t="shared" si="20"/>
        <v>0</v>
      </c>
      <c r="AI27" s="21">
        <f t="shared" si="21"/>
        <v>0</v>
      </c>
      <c r="AJ27" s="21">
        <f t="shared" si="22"/>
        <v>0</v>
      </c>
      <c r="AK27" s="21">
        <f t="shared" si="23"/>
        <v>0</v>
      </c>
      <c r="AL27" s="21">
        <f t="shared" si="24"/>
        <v>0</v>
      </c>
      <c r="AM27" s="21">
        <f t="shared" si="25"/>
        <v>0</v>
      </c>
      <c r="AN27" s="21">
        <f t="shared" si="26"/>
        <v>0</v>
      </c>
      <c r="AO27" s="21">
        <f t="shared" si="27"/>
        <v>0</v>
      </c>
      <c r="AP27" s="21">
        <f t="shared" si="28"/>
        <v>0</v>
      </c>
      <c r="AQ27" s="21">
        <f t="shared" si="29"/>
        <v>0</v>
      </c>
      <c r="AR27" s="21">
        <f t="shared" si="30"/>
        <v>0</v>
      </c>
      <c r="AS27" s="21">
        <f t="shared" si="31"/>
        <v>0</v>
      </c>
      <c r="AT27" s="35"/>
      <c r="AU27" s="27">
        <f t="shared" si="32"/>
        <v>0</v>
      </c>
      <c r="AV27" s="27">
        <f t="shared" si="33"/>
        <v>0</v>
      </c>
      <c r="AW27" s="27">
        <f t="shared" si="34"/>
        <v>0</v>
      </c>
      <c r="AX27" s="27">
        <f t="shared" si="35"/>
        <v>0</v>
      </c>
      <c r="AY27" s="27">
        <f t="shared" si="36"/>
        <v>0</v>
      </c>
      <c r="AZ27" s="27">
        <f t="shared" si="37"/>
        <v>0</v>
      </c>
      <c r="BA27" s="27">
        <f t="shared" si="38"/>
        <v>0</v>
      </c>
      <c r="BB27" s="27">
        <f t="shared" si="39"/>
        <v>0</v>
      </c>
      <c r="BC27" s="27">
        <f t="shared" si="40"/>
        <v>0</v>
      </c>
      <c r="BD27" s="27">
        <f t="shared" si="41"/>
        <v>0</v>
      </c>
      <c r="BE27" s="27">
        <f t="shared" si="42"/>
        <v>0</v>
      </c>
      <c r="BF27" s="27">
        <f t="shared" si="43"/>
        <v>0</v>
      </c>
      <c r="BG27" s="27">
        <f t="shared" si="44"/>
        <v>0</v>
      </c>
      <c r="BH27" s="27">
        <f t="shared" si="45"/>
        <v>0</v>
      </c>
      <c r="BI27" s="27">
        <f t="shared" si="46"/>
        <v>0</v>
      </c>
      <c r="BJ27" s="27">
        <f t="shared" si="47"/>
        <v>0</v>
      </c>
      <c r="BK27" s="27">
        <f t="shared" si="48"/>
        <v>0</v>
      </c>
      <c r="BL27" s="27">
        <f t="shared" si="49"/>
        <v>0</v>
      </c>
      <c r="BM27" s="27">
        <f t="shared" si="50"/>
        <v>0</v>
      </c>
      <c r="BN27" s="27">
        <f t="shared" si="51"/>
        <v>0</v>
      </c>
      <c r="BO27" s="27">
        <f t="shared" si="52"/>
        <v>0</v>
      </c>
      <c r="BP27" s="27">
        <f t="shared" si="53"/>
        <v>0</v>
      </c>
      <c r="BQ27" s="27">
        <f t="shared" si="54"/>
        <v>0</v>
      </c>
      <c r="BR27" s="27">
        <f t="shared" si="55"/>
        <v>0</v>
      </c>
      <c r="BS27" s="27">
        <f t="shared" si="56"/>
        <v>0</v>
      </c>
      <c r="BT27" s="27">
        <f t="shared" si="57"/>
        <v>0</v>
      </c>
      <c r="BU27" s="27">
        <f t="shared" si="58"/>
        <v>0</v>
      </c>
    </row>
    <row r="28" spans="1:73">
      <c r="E28" t="e">
        <f>VLOOKUP($C28,'Event Inputs'!$D$4:'Event Inputs'!$H$899,2,FALSE)</f>
        <v>#N/A</v>
      </c>
      <c r="F28" t="e">
        <f>VLOOKUP($C28,'Event Inputs'!$D$4:'Event Inputs'!$H$899,3,FALSE)</f>
        <v>#N/A</v>
      </c>
      <c r="G28" t="str">
        <f t="shared" si="0"/>
        <v/>
      </c>
      <c r="L28" t="e">
        <f>VLOOKUP($J28,'Event Inputs'!$D$4:'Event Inputs'!$H$899,2,FALSE)</f>
        <v>#N/A</v>
      </c>
      <c r="M28" t="e">
        <f>VLOOKUP($J28,'Event Inputs'!$D$4:'Event Inputs'!$H$899,3,FALSE)</f>
        <v>#N/A</v>
      </c>
      <c r="N28" t="str">
        <f t="shared" si="1"/>
        <v/>
      </c>
      <c r="O28" s="18">
        <f>'Event Inputs'!A28</f>
        <v>0</v>
      </c>
      <c r="P28" s="15">
        <f t="shared" si="2"/>
        <v>0</v>
      </c>
      <c r="Q28" s="21">
        <f t="shared" si="3"/>
        <v>0</v>
      </c>
      <c r="R28" s="24">
        <f t="shared" si="4"/>
        <v>0</v>
      </c>
      <c r="S28" s="21">
        <f t="shared" si="5"/>
        <v>0</v>
      </c>
      <c r="T28" s="21">
        <f t="shared" si="6"/>
        <v>0</v>
      </c>
      <c r="U28" s="21">
        <f t="shared" si="7"/>
        <v>0</v>
      </c>
      <c r="V28" s="21">
        <f t="shared" si="8"/>
        <v>0</v>
      </c>
      <c r="W28" s="21">
        <f t="shared" si="9"/>
        <v>0</v>
      </c>
      <c r="X28" s="21">
        <f t="shared" si="10"/>
        <v>0</v>
      </c>
      <c r="Y28" s="21">
        <f t="shared" si="11"/>
        <v>0</v>
      </c>
      <c r="Z28" s="21">
        <f t="shared" si="12"/>
        <v>0</v>
      </c>
      <c r="AA28" s="21">
        <f t="shared" si="13"/>
        <v>0</v>
      </c>
      <c r="AB28" s="21">
        <f t="shared" si="14"/>
        <v>0</v>
      </c>
      <c r="AC28" s="21">
        <f t="shared" si="15"/>
        <v>0</v>
      </c>
      <c r="AD28" s="21">
        <f t="shared" si="16"/>
        <v>0</v>
      </c>
      <c r="AE28" s="21">
        <f t="shared" si="17"/>
        <v>0</v>
      </c>
      <c r="AF28" s="21">
        <f t="shared" si="18"/>
        <v>0</v>
      </c>
      <c r="AG28" s="21">
        <f t="shared" si="19"/>
        <v>0</v>
      </c>
      <c r="AH28" s="21">
        <f t="shared" si="20"/>
        <v>0</v>
      </c>
      <c r="AI28" s="21">
        <f t="shared" si="21"/>
        <v>0</v>
      </c>
      <c r="AJ28" s="21">
        <f t="shared" si="22"/>
        <v>0</v>
      </c>
      <c r="AK28" s="21">
        <f t="shared" si="23"/>
        <v>0</v>
      </c>
      <c r="AL28" s="21">
        <f t="shared" si="24"/>
        <v>0</v>
      </c>
      <c r="AM28" s="21">
        <f t="shared" si="25"/>
        <v>0</v>
      </c>
      <c r="AN28" s="21">
        <f t="shared" si="26"/>
        <v>0</v>
      </c>
      <c r="AO28" s="21">
        <f t="shared" si="27"/>
        <v>0</v>
      </c>
      <c r="AP28" s="21">
        <f t="shared" si="28"/>
        <v>0</v>
      </c>
      <c r="AQ28" s="21">
        <f t="shared" si="29"/>
        <v>0</v>
      </c>
      <c r="AR28" s="21">
        <f t="shared" si="30"/>
        <v>0</v>
      </c>
      <c r="AS28" s="21">
        <f t="shared" si="31"/>
        <v>0</v>
      </c>
      <c r="AT28" s="35"/>
      <c r="AU28" s="27">
        <f t="shared" si="32"/>
        <v>0</v>
      </c>
      <c r="AV28" s="27">
        <f t="shared" si="33"/>
        <v>0</v>
      </c>
      <c r="AW28" s="27">
        <f t="shared" si="34"/>
        <v>0</v>
      </c>
      <c r="AX28" s="27">
        <f t="shared" si="35"/>
        <v>0</v>
      </c>
      <c r="AY28" s="27">
        <f t="shared" si="36"/>
        <v>0</v>
      </c>
      <c r="AZ28" s="27">
        <f t="shared" si="37"/>
        <v>0</v>
      </c>
      <c r="BA28" s="27">
        <f t="shared" si="38"/>
        <v>0</v>
      </c>
      <c r="BB28" s="27">
        <f t="shared" si="39"/>
        <v>0</v>
      </c>
      <c r="BC28" s="27">
        <f t="shared" si="40"/>
        <v>0</v>
      </c>
      <c r="BD28" s="27">
        <f t="shared" si="41"/>
        <v>0</v>
      </c>
      <c r="BE28" s="27">
        <f t="shared" si="42"/>
        <v>0</v>
      </c>
      <c r="BF28" s="27">
        <f t="shared" si="43"/>
        <v>0</v>
      </c>
      <c r="BG28" s="27">
        <f t="shared" si="44"/>
        <v>0</v>
      </c>
      <c r="BH28" s="27">
        <f t="shared" si="45"/>
        <v>0</v>
      </c>
      <c r="BI28" s="27">
        <f t="shared" si="46"/>
        <v>0</v>
      </c>
      <c r="BJ28" s="27">
        <f t="shared" si="47"/>
        <v>0</v>
      </c>
      <c r="BK28" s="27">
        <f t="shared" si="48"/>
        <v>0</v>
      </c>
      <c r="BL28" s="27">
        <f t="shared" si="49"/>
        <v>0</v>
      </c>
      <c r="BM28" s="27">
        <f t="shared" si="50"/>
        <v>0</v>
      </c>
      <c r="BN28" s="27">
        <f t="shared" si="51"/>
        <v>0</v>
      </c>
      <c r="BO28" s="27">
        <f t="shared" si="52"/>
        <v>0</v>
      </c>
      <c r="BP28" s="27">
        <f t="shared" si="53"/>
        <v>0</v>
      </c>
      <c r="BQ28" s="27">
        <f t="shared" si="54"/>
        <v>0</v>
      </c>
      <c r="BR28" s="27">
        <f t="shared" si="55"/>
        <v>0</v>
      </c>
      <c r="BS28" s="27">
        <f t="shared" si="56"/>
        <v>0</v>
      </c>
      <c r="BT28" s="27">
        <f t="shared" si="57"/>
        <v>0</v>
      </c>
      <c r="BU28" s="27">
        <f t="shared" si="58"/>
        <v>0</v>
      </c>
    </row>
    <row r="29" spans="1:73">
      <c r="E29" t="e">
        <f>VLOOKUP($C29,'Event Inputs'!$D$4:'Event Inputs'!$H$899,2,FALSE)</f>
        <v>#N/A</v>
      </c>
      <c r="F29" t="e">
        <f>VLOOKUP($C29,'Event Inputs'!$D$4:'Event Inputs'!$H$899,3,FALSE)</f>
        <v>#N/A</v>
      </c>
      <c r="G29" t="str">
        <f t="shared" si="0"/>
        <v/>
      </c>
      <c r="L29" t="e">
        <f>VLOOKUP($J29,'Event Inputs'!$D$4:'Event Inputs'!$H$899,2,FALSE)</f>
        <v>#N/A</v>
      </c>
      <c r="M29" t="e">
        <f>VLOOKUP($J29,'Event Inputs'!$D$4:'Event Inputs'!$H$899,3,FALSE)</f>
        <v>#N/A</v>
      </c>
      <c r="N29" t="str">
        <f t="shared" si="1"/>
        <v/>
      </c>
      <c r="O29" s="18">
        <f>'Event Inputs'!A29</f>
        <v>0</v>
      </c>
      <c r="P29" s="15">
        <f t="shared" si="2"/>
        <v>0</v>
      </c>
      <c r="Q29" s="21">
        <f t="shared" si="3"/>
        <v>0</v>
      </c>
      <c r="R29" s="24">
        <f t="shared" si="4"/>
        <v>0</v>
      </c>
      <c r="S29" s="21">
        <f t="shared" si="5"/>
        <v>0</v>
      </c>
      <c r="T29" s="21">
        <f t="shared" si="6"/>
        <v>0</v>
      </c>
      <c r="U29" s="21">
        <f t="shared" si="7"/>
        <v>0</v>
      </c>
      <c r="V29" s="21">
        <f t="shared" si="8"/>
        <v>0</v>
      </c>
      <c r="W29" s="21">
        <f t="shared" si="9"/>
        <v>0</v>
      </c>
      <c r="X29" s="21">
        <f t="shared" si="10"/>
        <v>0</v>
      </c>
      <c r="Y29" s="21">
        <f t="shared" si="11"/>
        <v>0</v>
      </c>
      <c r="Z29" s="21">
        <f t="shared" si="12"/>
        <v>0</v>
      </c>
      <c r="AA29" s="21">
        <f t="shared" si="13"/>
        <v>0</v>
      </c>
      <c r="AB29" s="21">
        <f t="shared" si="14"/>
        <v>0</v>
      </c>
      <c r="AC29" s="21">
        <f t="shared" si="15"/>
        <v>0</v>
      </c>
      <c r="AD29" s="21">
        <f t="shared" si="16"/>
        <v>0</v>
      </c>
      <c r="AE29" s="21">
        <f t="shared" si="17"/>
        <v>0</v>
      </c>
      <c r="AF29" s="21">
        <f t="shared" si="18"/>
        <v>0</v>
      </c>
      <c r="AG29" s="21">
        <f t="shared" si="19"/>
        <v>0</v>
      </c>
      <c r="AH29" s="21">
        <f t="shared" si="20"/>
        <v>0</v>
      </c>
      <c r="AI29" s="21">
        <f t="shared" si="21"/>
        <v>0</v>
      </c>
      <c r="AJ29" s="21">
        <f t="shared" si="22"/>
        <v>0</v>
      </c>
      <c r="AK29" s="21">
        <f t="shared" si="23"/>
        <v>0</v>
      </c>
      <c r="AL29" s="21">
        <f t="shared" si="24"/>
        <v>0</v>
      </c>
      <c r="AM29" s="21">
        <f t="shared" si="25"/>
        <v>0</v>
      </c>
      <c r="AN29" s="21">
        <f t="shared" si="26"/>
        <v>0</v>
      </c>
      <c r="AO29" s="21">
        <f t="shared" si="27"/>
        <v>0</v>
      </c>
      <c r="AP29" s="21">
        <f t="shared" si="28"/>
        <v>0</v>
      </c>
      <c r="AQ29" s="21">
        <f t="shared" si="29"/>
        <v>0</v>
      </c>
      <c r="AR29" s="21">
        <f t="shared" si="30"/>
        <v>0</v>
      </c>
      <c r="AS29" s="21">
        <f t="shared" si="31"/>
        <v>0</v>
      </c>
      <c r="AT29" s="35"/>
      <c r="AU29" s="27">
        <f t="shared" si="32"/>
        <v>0</v>
      </c>
      <c r="AV29" s="27">
        <f t="shared" si="33"/>
        <v>0</v>
      </c>
      <c r="AW29" s="27">
        <f t="shared" si="34"/>
        <v>0</v>
      </c>
      <c r="AX29" s="27">
        <f t="shared" si="35"/>
        <v>0</v>
      </c>
      <c r="AY29" s="27">
        <f t="shared" si="36"/>
        <v>0</v>
      </c>
      <c r="AZ29" s="27">
        <f t="shared" si="37"/>
        <v>0</v>
      </c>
      <c r="BA29" s="27">
        <f t="shared" si="38"/>
        <v>0</v>
      </c>
      <c r="BB29" s="27">
        <f t="shared" si="39"/>
        <v>0</v>
      </c>
      <c r="BC29" s="27">
        <f t="shared" si="40"/>
        <v>0</v>
      </c>
      <c r="BD29" s="27">
        <f t="shared" si="41"/>
        <v>0</v>
      </c>
      <c r="BE29" s="27">
        <f t="shared" si="42"/>
        <v>0</v>
      </c>
      <c r="BF29" s="27">
        <f t="shared" si="43"/>
        <v>0</v>
      </c>
      <c r="BG29" s="27">
        <f t="shared" si="44"/>
        <v>0</v>
      </c>
      <c r="BH29" s="27">
        <f t="shared" si="45"/>
        <v>0</v>
      </c>
      <c r="BI29" s="27">
        <f t="shared" si="46"/>
        <v>0</v>
      </c>
      <c r="BJ29" s="27">
        <f t="shared" si="47"/>
        <v>0</v>
      </c>
      <c r="BK29" s="27">
        <f t="shared" si="48"/>
        <v>0</v>
      </c>
      <c r="BL29" s="27">
        <f t="shared" si="49"/>
        <v>0</v>
      </c>
      <c r="BM29" s="27">
        <f t="shared" si="50"/>
        <v>0</v>
      </c>
      <c r="BN29" s="27">
        <f t="shared" si="51"/>
        <v>0</v>
      </c>
      <c r="BO29" s="27">
        <f t="shared" si="52"/>
        <v>0</v>
      </c>
      <c r="BP29" s="27">
        <f t="shared" si="53"/>
        <v>0</v>
      </c>
      <c r="BQ29" s="27">
        <f t="shared" si="54"/>
        <v>0</v>
      </c>
      <c r="BR29" s="27">
        <f t="shared" si="55"/>
        <v>0</v>
      </c>
      <c r="BS29" s="27">
        <f t="shared" si="56"/>
        <v>0</v>
      </c>
      <c r="BT29" s="27">
        <f t="shared" si="57"/>
        <v>0</v>
      </c>
      <c r="BU29" s="27">
        <f t="shared" si="58"/>
        <v>0</v>
      </c>
    </row>
    <row r="30" spans="1:73">
      <c r="E30" t="e">
        <f>VLOOKUP($C30,'Event Inputs'!$D$4:'Event Inputs'!$H$899,2,FALSE)</f>
        <v>#N/A</v>
      </c>
      <c r="F30" t="e">
        <f>VLOOKUP($C30,'Event Inputs'!$D$4:'Event Inputs'!$H$899,3,FALSE)</f>
        <v>#N/A</v>
      </c>
      <c r="G30" t="str">
        <f t="shared" si="0"/>
        <v/>
      </c>
      <c r="L30" t="e">
        <f>VLOOKUP($J30,'Event Inputs'!$D$4:'Event Inputs'!$H$899,2,FALSE)</f>
        <v>#N/A</v>
      </c>
      <c r="M30" t="e">
        <f>VLOOKUP($J30,'Event Inputs'!$D$4:'Event Inputs'!$H$899,3,FALSE)</f>
        <v>#N/A</v>
      </c>
      <c r="N30" t="str">
        <f t="shared" si="1"/>
        <v/>
      </c>
      <c r="O30" s="18">
        <f>'Event Inputs'!A30</f>
        <v>0</v>
      </c>
      <c r="P30" s="15">
        <f t="shared" si="2"/>
        <v>0</v>
      </c>
      <c r="Q30" s="21">
        <f t="shared" si="3"/>
        <v>0</v>
      </c>
      <c r="R30" s="24">
        <f t="shared" si="4"/>
        <v>0</v>
      </c>
      <c r="S30" s="21">
        <f t="shared" si="5"/>
        <v>0</v>
      </c>
      <c r="T30" s="21">
        <f t="shared" si="6"/>
        <v>0</v>
      </c>
      <c r="U30" s="21">
        <f t="shared" si="7"/>
        <v>0</v>
      </c>
      <c r="V30" s="21">
        <f t="shared" si="8"/>
        <v>0</v>
      </c>
      <c r="W30" s="21">
        <f t="shared" si="9"/>
        <v>0</v>
      </c>
      <c r="X30" s="21">
        <f t="shared" si="10"/>
        <v>0</v>
      </c>
      <c r="Y30" s="21">
        <f t="shared" si="11"/>
        <v>0</v>
      </c>
      <c r="Z30" s="21">
        <f t="shared" si="12"/>
        <v>0</v>
      </c>
      <c r="AA30" s="21">
        <f t="shared" si="13"/>
        <v>0</v>
      </c>
      <c r="AB30" s="21">
        <f t="shared" si="14"/>
        <v>0</v>
      </c>
      <c r="AC30" s="21">
        <f t="shared" si="15"/>
        <v>0</v>
      </c>
      <c r="AD30" s="21">
        <f t="shared" si="16"/>
        <v>0</v>
      </c>
      <c r="AE30" s="21">
        <f t="shared" si="17"/>
        <v>0</v>
      </c>
      <c r="AF30" s="21">
        <f t="shared" si="18"/>
        <v>0</v>
      </c>
      <c r="AG30" s="21">
        <f t="shared" si="19"/>
        <v>0</v>
      </c>
      <c r="AH30" s="21">
        <f t="shared" si="20"/>
        <v>0</v>
      </c>
      <c r="AI30" s="21">
        <f t="shared" si="21"/>
        <v>0</v>
      </c>
      <c r="AJ30" s="21">
        <f t="shared" si="22"/>
        <v>0</v>
      </c>
      <c r="AK30" s="21">
        <f t="shared" si="23"/>
        <v>0</v>
      </c>
      <c r="AL30" s="21">
        <f t="shared" si="24"/>
        <v>0</v>
      </c>
      <c r="AM30" s="21">
        <f t="shared" si="25"/>
        <v>0</v>
      </c>
      <c r="AN30" s="21">
        <f t="shared" si="26"/>
        <v>0</v>
      </c>
      <c r="AO30" s="21">
        <f t="shared" si="27"/>
        <v>0</v>
      </c>
      <c r="AP30" s="21">
        <f t="shared" si="28"/>
        <v>0</v>
      </c>
      <c r="AQ30" s="21">
        <f t="shared" si="29"/>
        <v>0</v>
      </c>
      <c r="AR30" s="21">
        <f t="shared" si="30"/>
        <v>0</v>
      </c>
      <c r="AS30" s="21">
        <f t="shared" si="31"/>
        <v>0</v>
      </c>
      <c r="AT30" s="35"/>
      <c r="AU30" s="27">
        <f t="shared" si="32"/>
        <v>0</v>
      </c>
      <c r="AV30" s="27">
        <f t="shared" si="33"/>
        <v>0</v>
      </c>
      <c r="AW30" s="27">
        <f t="shared" si="34"/>
        <v>0</v>
      </c>
      <c r="AX30" s="27">
        <f t="shared" si="35"/>
        <v>0</v>
      </c>
      <c r="AY30" s="27">
        <f t="shared" si="36"/>
        <v>0</v>
      </c>
      <c r="AZ30" s="27">
        <f t="shared" si="37"/>
        <v>0</v>
      </c>
      <c r="BA30" s="27">
        <f t="shared" si="38"/>
        <v>0</v>
      </c>
      <c r="BB30" s="27">
        <f t="shared" si="39"/>
        <v>0</v>
      </c>
      <c r="BC30" s="27">
        <f t="shared" si="40"/>
        <v>0</v>
      </c>
      <c r="BD30" s="27">
        <f t="shared" si="41"/>
        <v>0</v>
      </c>
      <c r="BE30" s="27">
        <f t="shared" si="42"/>
        <v>0</v>
      </c>
      <c r="BF30" s="27">
        <f t="shared" si="43"/>
        <v>0</v>
      </c>
      <c r="BG30" s="27">
        <f t="shared" si="44"/>
        <v>0</v>
      </c>
      <c r="BH30" s="27">
        <f t="shared" si="45"/>
        <v>0</v>
      </c>
      <c r="BI30" s="27">
        <f t="shared" si="46"/>
        <v>0</v>
      </c>
      <c r="BJ30" s="27">
        <f t="shared" si="47"/>
        <v>0</v>
      </c>
      <c r="BK30" s="27">
        <f t="shared" si="48"/>
        <v>0</v>
      </c>
      <c r="BL30" s="27">
        <f t="shared" si="49"/>
        <v>0</v>
      </c>
      <c r="BM30" s="27">
        <f t="shared" si="50"/>
        <v>0</v>
      </c>
      <c r="BN30" s="27">
        <f t="shared" si="51"/>
        <v>0</v>
      </c>
      <c r="BO30" s="27">
        <f t="shared" si="52"/>
        <v>0</v>
      </c>
      <c r="BP30" s="27">
        <f t="shared" si="53"/>
        <v>0</v>
      </c>
      <c r="BQ30" s="27">
        <f t="shared" si="54"/>
        <v>0</v>
      </c>
      <c r="BR30" s="27">
        <f t="shared" si="55"/>
        <v>0</v>
      </c>
      <c r="BS30" s="27">
        <f t="shared" si="56"/>
        <v>0</v>
      </c>
      <c r="BT30" s="27">
        <f t="shared" si="57"/>
        <v>0</v>
      </c>
      <c r="BU30" s="27">
        <f t="shared" si="58"/>
        <v>0</v>
      </c>
    </row>
    <row r="31" spans="1:73">
      <c r="E31" t="e">
        <f>VLOOKUP($C31,'Event Inputs'!$D$4:'Event Inputs'!$H$899,2,FALSE)</f>
        <v>#N/A</v>
      </c>
      <c r="F31" t="e">
        <f>VLOOKUP($C31,'Event Inputs'!$D$4:'Event Inputs'!$H$899,3,FALSE)</f>
        <v>#N/A</v>
      </c>
      <c r="G31" t="str">
        <f t="shared" si="0"/>
        <v/>
      </c>
      <c r="L31" t="e">
        <f>VLOOKUP($J31,'Event Inputs'!$D$4:'Event Inputs'!$H$899,2,FALSE)</f>
        <v>#N/A</v>
      </c>
      <c r="M31" t="e">
        <f>VLOOKUP($J31,'Event Inputs'!$D$4:'Event Inputs'!$H$899,3,FALSE)</f>
        <v>#N/A</v>
      </c>
      <c r="N31" t="str">
        <f t="shared" si="1"/>
        <v/>
      </c>
      <c r="O31" s="18">
        <f>'Event Inputs'!A31</f>
        <v>0</v>
      </c>
      <c r="P31" s="15">
        <f t="shared" si="2"/>
        <v>0</v>
      </c>
      <c r="Q31" s="21">
        <f t="shared" si="3"/>
        <v>0</v>
      </c>
      <c r="R31" s="24">
        <f t="shared" si="4"/>
        <v>0</v>
      </c>
      <c r="S31" s="21">
        <f t="shared" si="5"/>
        <v>0</v>
      </c>
      <c r="T31" s="21">
        <f t="shared" si="6"/>
        <v>0</v>
      </c>
      <c r="U31" s="21">
        <f t="shared" si="7"/>
        <v>0</v>
      </c>
      <c r="V31" s="21">
        <f t="shared" si="8"/>
        <v>0</v>
      </c>
      <c r="W31" s="21">
        <f t="shared" si="9"/>
        <v>0</v>
      </c>
      <c r="X31" s="21">
        <f t="shared" si="10"/>
        <v>0</v>
      </c>
      <c r="Y31" s="21">
        <f t="shared" si="11"/>
        <v>0</v>
      </c>
      <c r="Z31" s="21">
        <f t="shared" si="12"/>
        <v>0</v>
      </c>
      <c r="AA31" s="21">
        <f t="shared" si="13"/>
        <v>0</v>
      </c>
      <c r="AB31" s="21">
        <f t="shared" si="14"/>
        <v>0</v>
      </c>
      <c r="AC31" s="21">
        <f t="shared" si="15"/>
        <v>0</v>
      </c>
      <c r="AD31" s="21">
        <f t="shared" si="16"/>
        <v>0</v>
      </c>
      <c r="AE31" s="21">
        <f t="shared" si="17"/>
        <v>0</v>
      </c>
      <c r="AF31" s="21">
        <f t="shared" si="18"/>
        <v>0</v>
      </c>
      <c r="AG31" s="21">
        <f t="shared" si="19"/>
        <v>0</v>
      </c>
      <c r="AH31" s="21">
        <f t="shared" si="20"/>
        <v>0</v>
      </c>
      <c r="AI31" s="21">
        <f t="shared" si="21"/>
        <v>0</v>
      </c>
      <c r="AJ31" s="21">
        <f t="shared" si="22"/>
        <v>0</v>
      </c>
      <c r="AK31" s="21">
        <f t="shared" si="23"/>
        <v>0</v>
      </c>
      <c r="AL31" s="21">
        <f t="shared" si="24"/>
        <v>0</v>
      </c>
      <c r="AM31" s="21">
        <f t="shared" si="25"/>
        <v>0</v>
      </c>
      <c r="AN31" s="21">
        <f t="shared" si="26"/>
        <v>0</v>
      </c>
      <c r="AO31" s="21">
        <f t="shared" si="27"/>
        <v>0</v>
      </c>
      <c r="AP31" s="21">
        <f t="shared" si="28"/>
        <v>0</v>
      </c>
      <c r="AQ31" s="21">
        <f t="shared" si="29"/>
        <v>0</v>
      </c>
      <c r="AR31" s="21">
        <f t="shared" si="30"/>
        <v>0</v>
      </c>
      <c r="AS31" s="21">
        <f t="shared" si="31"/>
        <v>0</v>
      </c>
      <c r="AT31" s="35"/>
      <c r="AU31" s="27">
        <f t="shared" si="32"/>
        <v>0</v>
      </c>
      <c r="AV31" s="27">
        <f t="shared" si="33"/>
        <v>0</v>
      </c>
      <c r="AW31" s="27">
        <f t="shared" si="34"/>
        <v>0</v>
      </c>
      <c r="AX31" s="27">
        <f t="shared" si="35"/>
        <v>0</v>
      </c>
      <c r="AY31" s="27">
        <f t="shared" si="36"/>
        <v>0</v>
      </c>
      <c r="AZ31" s="27">
        <f t="shared" si="37"/>
        <v>0</v>
      </c>
      <c r="BA31" s="27">
        <f t="shared" si="38"/>
        <v>0</v>
      </c>
      <c r="BB31" s="27">
        <f t="shared" si="39"/>
        <v>0</v>
      </c>
      <c r="BC31" s="27">
        <f t="shared" si="40"/>
        <v>0</v>
      </c>
      <c r="BD31" s="27">
        <f t="shared" si="41"/>
        <v>0</v>
      </c>
      <c r="BE31" s="27">
        <f t="shared" si="42"/>
        <v>0</v>
      </c>
      <c r="BF31" s="27">
        <f t="shared" si="43"/>
        <v>0</v>
      </c>
      <c r="BG31" s="27">
        <f t="shared" si="44"/>
        <v>0</v>
      </c>
      <c r="BH31" s="27">
        <f t="shared" si="45"/>
        <v>0</v>
      </c>
      <c r="BI31" s="27">
        <f t="shared" si="46"/>
        <v>0</v>
      </c>
      <c r="BJ31" s="27">
        <f t="shared" si="47"/>
        <v>0</v>
      </c>
      <c r="BK31" s="27">
        <f t="shared" si="48"/>
        <v>0</v>
      </c>
      <c r="BL31" s="27">
        <f t="shared" si="49"/>
        <v>0</v>
      </c>
      <c r="BM31" s="27">
        <f t="shared" si="50"/>
        <v>0</v>
      </c>
      <c r="BN31" s="27">
        <f t="shared" si="51"/>
        <v>0</v>
      </c>
      <c r="BO31" s="27">
        <f t="shared" si="52"/>
        <v>0</v>
      </c>
      <c r="BP31" s="27">
        <f t="shared" si="53"/>
        <v>0</v>
      </c>
      <c r="BQ31" s="27">
        <f t="shared" si="54"/>
        <v>0</v>
      </c>
      <c r="BR31" s="27">
        <f t="shared" si="55"/>
        <v>0</v>
      </c>
      <c r="BS31" s="27">
        <f t="shared" si="56"/>
        <v>0</v>
      </c>
      <c r="BT31" s="27">
        <f t="shared" si="57"/>
        <v>0</v>
      </c>
      <c r="BU31" s="27">
        <f t="shared" si="58"/>
        <v>0</v>
      </c>
    </row>
    <row r="32" spans="1:73">
      <c r="E32" t="e">
        <f>VLOOKUP($C32,'Event Inputs'!$D$4:'Event Inputs'!$H$899,2,FALSE)</f>
        <v>#N/A</v>
      </c>
      <c r="F32" t="e">
        <f>VLOOKUP($C32,'Event Inputs'!$D$4:'Event Inputs'!$H$899,3,FALSE)</f>
        <v>#N/A</v>
      </c>
      <c r="G32" t="str">
        <f t="shared" si="0"/>
        <v/>
      </c>
      <c r="L32" t="e">
        <f>VLOOKUP($J32,'Event Inputs'!$D$4:'Event Inputs'!$H$899,2,FALSE)</f>
        <v>#N/A</v>
      </c>
      <c r="M32" t="e">
        <f>VLOOKUP($J32,'Event Inputs'!$D$4:'Event Inputs'!$H$899,3,FALSE)</f>
        <v>#N/A</v>
      </c>
      <c r="N32" t="str">
        <f t="shared" si="1"/>
        <v/>
      </c>
      <c r="O32" s="18">
        <f>'Event Inputs'!A32</f>
        <v>0</v>
      </c>
      <c r="P32" s="15">
        <f t="shared" si="2"/>
        <v>0</v>
      </c>
      <c r="Q32" s="21">
        <f t="shared" si="3"/>
        <v>0</v>
      </c>
      <c r="R32" s="24">
        <f t="shared" si="4"/>
        <v>0</v>
      </c>
      <c r="S32" s="21">
        <f t="shared" si="5"/>
        <v>0</v>
      </c>
      <c r="T32" s="21">
        <f t="shared" si="6"/>
        <v>0</v>
      </c>
      <c r="U32" s="21">
        <f t="shared" si="7"/>
        <v>0</v>
      </c>
      <c r="V32" s="21">
        <f t="shared" si="8"/>
        <v>0</v>
      </c>
      <c r="W32" s="21">
        <f t="shared" si="9"/>
        <v>0</v>
      </c>
      <c r="X32" s="21">
        <f t="shared" si="10"/>
        <v>0</v>
      </c>
      <c r="Y32" s="21">
        <f t="shared" si="11"/>
        <v>0</v>
      </c>
      <c r="Z32" s="21">
        <f t="shared" si="12"/>
        <v>0</v>
      </c>
      <c r="AA32" s="21">
        <f t="shared" si="13"/>
        <v>0</v>
      </c>
      <c r="AB32" s="21">
        <f t="shared" si="14"/>
        <v>0</v>
      </c>
      <c r="AC32" s="21">
        <f t="shared" si="15"/>
        <v>0</v>
      </c>
      <c r="AD32" s="21">
        <f t="shared" si="16"/>
        <v>0</v>
      </c>
      <c r="AE32" s="21">
        <f t="shared" si="17"/>
        <v>0</v>
      </c>
      <c r="AF32" s="21">
        <f t="shared" si="18"/>
        <v>0</v>
      </c>
      <c r="AG32" s="21">
        <f t="shared" si="19"/>
        <v>0</v>
      </c>
      <c r="AH32" s="21">
        <f t="shared" si="20"/>
        <v>0</v>
      </c>
      <c r="AI32" s="21">
        <f t="shared" si="21"/>
        <v>0</v>
      </c>
      <c r="AJ32" s="21">
        <f t="shared" si="22"/>
        <v>0</v>
      </c>
      <c r="AK32" s="21">
        <f t="shared" si="23"/>
        <v>0</v>
      </c>
      <c r="AL32" s="21">
        <f t="shared" si="24"/>
        <v>0</v>
      </c>
      <c r="AM32" s="21">
        <f t="shared" si="25"/>
        <v>0</v>
      </c>
      <c r="AN32" s="21">
        <f t="shared" si="26"/>
        <v>0</v>
      </c>
      <c r="AO32" s="21">
        <f t="shared" si="27"/>
        <v>0</v>
      </c>
      <c r="AP32" s="21">
        <f t="shared" si="28"/>
        <v>0</v>
      </c>
      <c r="AQ32" s="21">
        <f t="shared" si="29"/>
        <v>0</v>
      </c>
      <c r="AR32" s="21">
        <f t="shared" si="30"/>
        <v>0</v>
      </c>
      <c r="AS32" s="21">
        <f t="shared" si="31"/>
        <v>0</v>
      </c>
      <c r="AT32" s="35"/>
      <c r="AU32" s="27">
        <f t="shared" si="32"/>
        <v>0</v>
      </c>
      <c r="AV32" s="27">
        <f t="shared" si="33"/>
        <v>0</v>
      </c>
      <c r="AW32" s="27">
        <f t="shared" si="34"/>
        <v>0</v>
      </c>
      <c r="AX32" s="27">
        <f t="shared" si="35"/>
        <v>0</v>
      </c>
      <c r="AY32" s="27">
        <f t="shared" si="36"/>
        <v>0</v>
      </c>
      <c r="AZ32" s="27">
        <f t="shared" si="37"/>
        <v>0</v>
      </c>
      <c r="BA32" s="27">
        <f t="shared" si="38"/>
        <v>0</v>
      </c>
      <c r="BB32" s="27">
        <f t="shared" si="39"/>
        <v>0</v>
      </c>
      <c r="BC32" s="27">
        <f t="shared" si="40"/>
        <v>0</v>
      </c>
      <c r="BD32" s="27">
        <f t="shared" si="41"/>
        <v>0</v>
      </c>
      <c r="BE32" s="27">
        <f t="shared" si="42"/>
        <v>0</v>
      </c>
      <c r="BF32" s="27">
        <f t="shared" si="43"/>
        <v>0</v>
      </c>
      <c r="BG32" s="27">
        <f t="shared" si="44"/>
        <v>0</v>
      </c>
      <c r="BH32" s="27">
        <f t="shared" si="45"/>
        <v>0</v>
      </c>
      <c r="BI32" s="27">
        <f t="shared" si="46"/>
        <v>0</v>
      </c>
      <c r="BJ32" s="27">
        <f t="shared" si="47"/>
        <v>0</v>
      </c>
      <c r="BK32" s="27">
        <f t="shared" si="48"/>
        <v>0</v>
      </c>
      <c r="BL32" s="27">
        <f t="shared" si="49"/>
        <v>0</v>
      </c>
      <c r="BM32" s="27">
        <f t="shared" si="50"/>
        <v>0</v>
      </c>
      <c r="BN32" s="27">
        <f t="shared" si="51"/>
        <v>0</v>
      </c>
      <c r="BO32" s="27">
        <f t="shared" si="52"/>
        <v>0</v>
      </c>
      <c r="BP32" s="27">
        <f t="shared" si="53"/>
        <v>0</v>
      </c>
      <c r="BQ32" s="27">
        <f t="shared" si="54"/>
        <v>0</v>
      </c>
      <c r="BR32" s="27">
        <f t="shared" si="55"/>
        <v>0</v>
      </c>
      <c r="BS32" s="27">
        <f t="shared" si="56"/>
        <v>0</v>
      </c>
      <c r="BT32" s="27">
        <f t="shared" si="57"/>
        <v>0</v>
      </c>
      <c r="BU32" s="27">
        <f t="shared" si="58"/>
        <v>0</v>
      </c>
    </row>
    <row r="33" spans="5:73">
      <c r="E33" t="e">
        <f>VLOOKUP($C33,'Event Inputs'!$D$4:'Event Inputs'!$H$899,2,FALSE)</f>
        <v>#N/A</v>
      </c>
      <c r="F33" t="e">
        <f>VLOOKUP($C33,'Event Inputs'!$D$4:'Event Inputs'!$H$899,3,FALSE)</f>
        <v>#N/A</v>
      </c>
      <c r="G33" t="str">
        <f t="shared" si="0"/>
        <v/>
      </c>
      <c r="L33" t="e">
        <f>VLOOKUP($J33,'Event Inputs'!$D$4:'Event Inputs'!$H$899,2,FALSE)</f>
        <v>#N/A</v>
      </c>
      <c r="M33" t="e">
        <f>VLOOKUP($J33,'Event Inputs'!$D$4:'Event Inputs'!$H$899,3,FALSE)</f>
        <v>#N/A</v>
      </c>
      <c r="N33" t="str">
        <f t="shared" si="1"/>
        <v/>
      </c>
      <c r="O33" s="18">
        <f>'Event Inputs'!A33</f>
        <v>0</v>
      </c>
      <c r="P33" s="15">
        <f t="shared" si="2"/>
        <v>0</v>
      </c>
      <c r="Q33" s="21">
        <f t="shared" si="3"/>
        <v>0</v>
      </c>
      <c r="R33" s="24">
        <f t="shared" si="4"/>
        <v>0</v>
      </c>
      <c r="S33" s="21">
        <f t="shared" si="5"/>
        <v>0</v>
      </c>
      <c r="T33" s="21">
        <f t="shared" si="6"/>
        <v>0</v>
      </c>
      <c r="U33" s="21">
        <f t="shared" si="7"/>
        <v>0</v>
      </c>
      <c r="V33" s="21">
        <f t="shared" si="8"/>
        <v>0</v>
      </c>
      <c r="W33" s="21">
        <f t="shared" si="9"/>
        <v>0</v>
      </c>
      <c r="X33" s="21">
        <f t="shared" si="10"/>
        <v>0</v>
      </c>
      <c r="Y33" s="21">
        <f t="shared" si="11"/>
        <v>0</v>
      </c>
      <c r="Z33" s="21">
        <f t="shared" si="12"/>
        <v>0</v>
      </c>
      <c r="AA33" s="21">
        <f t="shared" si="13"/>
        <v>0</v>
      </c>
      <c r="AB33" s="21">
        <f t="shared" si="14"/>
        <v>0</v>
      </c>
      <c r="AC33" s="21">
        <f t="shared" si="15"/>
        <v>0</v>
      </c>
      <c r="AD33" s="21">
        <f t="shared" si="16"/>
        <v>0</v>
      </c>
      <c r="AE33" s="21">
        <f t="shared" si="17"/>
        <v>0</v>
      </c>
      <c r="AF33" s="21">
        <f t="shared" si="18"/>
        <v>0</v>
      </c>
      <c r="AG33" s="21">
        <f t="shared" si="19"/>
        <v>0</v>
      </c>
      <c r="AH33" s="21">
        <f t="shared" si="20"/>
        <v>0</v>
      </c>
      <c r="AI33" s="21">
        <f t="shared" si="21"/>
        <v>0</v>
      </c>
      <c r="AJ33" s="21">
        <f t="shared" si="22"/>
        <v>0</v>
      </c>
      <c r="AK33" s="21">
        <f t="shared" si="23"/>
        <v>0</v>
      </c>
      <c r="AL33" s="21">
        <f t="shared" si="24"/>
        <v>0</v>
      </c>
      <c r="AM33" s="21">
        <f t="shared" si="25"/>
        <v>0</v>
      </c>
      <c r="AN33" s="21">
        <f t="shared" si="26"/>
        <v>0</v>
      </c>
      <c r="AO33" s="21">
        <f t="shared" si="27"/>
        <v>0</v>
      </c>
      <c r="AP33" s="21">
        <f t="shared" si="28"/>
        <v>0</v>
      </c>
      <c r="AQ33" s="21">
        <f t="shared" si="29"/>
        <v>0</v>
      </c>
      <c r="AR33" s="21">
        <f t="shared" si="30"/>
        <v>0</v>
      </c>
      <c r="AS33" s="21">
        <f t="shared" si="31"/>
        <v>0</v>
      </c>
      <c r="AT33" s="35"/>
      <c r="AU33" s="27">
        <f t="shared" si="32"/>
        <v>0</v>
      </c>
      <c r="AV33" s="27">
        <f t="shared" si="33"/>
        <v>0</v>
      </c>
      <c r="AW33" s="27">
        <f t="shared" si="34"/>
        <v>0</v>
      </c>
      <c r="AX33" s="27">
        <f t="shared" si="35"/>
        <v>0</v>
      </c>
      <c r="AY33" s="27">
        <f t="shared" si="36"/>
        <v>0</v>
      </c>
      <c r="AZ33" s="27">
        <f t="shared" si="37"/>
        <v>0</v>
      </c>
      <c r="BA33" s="27">
        <f t="shared" si="38"/>
        <v>0</v>
      </c>
      <c r="BB33" s="27">
        <f t="shared" si="39"/>
        <v>0</v>
      </c>
      <c r="BC33" s="27">
        <f t="shared" si="40"/>
        <v>0</v>
      </c>
      <c r="BD33" s="27">
        <f t="shared" si="41"/>
        <v>0</v>
      </c>
      <c r="BE33" s="27">
        <f t="shared" si="42"/>
        <v>0</v>
      </c>
      <c r="BF33" s="27">
        <f t="shared" si="43"/>
        <v>0</v>
      </c>
      <c r="BG33" s="27">
        <f t="shared" si="44"/>
        <v>0</v>
      </c>
      <c r="BH33" s="27">
        <f t="shared" si="45"/>
        <v>0</v>
      </c>
      <c r="BI33" s="27">
        <f t="shared" si="46"/>
        <v>0</v>
      </c>
      <c r="BJ33" s="27">
        <f t="shared" si="47"/>
        <v>0</v>
      </c>
      <c r="BK33" s="27">
        <f t="shared" si="48"/>
        <v>0</v>
      </c>
      <c r="BL33" s="27">
        <f t="shared" si="49"/>
        <v>0</v>
      </c>
      <c r="BM33" s="27">
        <f t="shared" si="50"/>
        <v>0</v>
      </c>
      <c r="BN33" s="27">
        <f t="shared" si="51"/>
        <v>0</v>
      </c>
      <c r="BO33" s="27">
        <f t="shared" si="52"/>
        <v>0</v>
      </c>
      <c r="BP33" s="27">
        <f t="shared" si="53"/>
        <v>0</v>
      </c>
      <c r="BQ33" s="27">
        <f t="shared" si="54"/>
        <v>0</v>
      </c>
      <c r="BR33" s="27">
        <f t="shared" si="55"/>
        <v>0</v>
      </c>
      <c r="BS33" s="27">
        <f t="shared" si="56"/>
        <v>0</v>
      </c>
      <c r="BT33" s="27">
        <f t="shared" si="57"/>
        <v>0</v>
      </c>
      <c r="BU33" s="27">
        <f t="shared" si="58"/>
        <v>0</v>
      </c>
    </row>
    <row r="34" spans="5:73">
      <c r="E34" t="e">
        <f>VLOOKUP($C34,'Event Inputs'!$D$4:'Event Inputs'!$H$899,2,FALSE)</f>
        <v>#N/A</v>
      </c>
      <c r="F34" t="e">
        <f>VLOOKUP($C34,'Event Inputs'!$D$4:'Event Inputs'!$H$899,3,FALSE)</f>
        <v>#N/A</v>
      </c>
      <c r="G34" t="str">
        <f t="shared" si="0"/>
        <v/>
      </c>
      <c r="L34" t="e">
        <f>VLOOKUP($J34,'Event Inputs'!$D$4:'Event Inputs'!$H$899,2,FALSE)</f>
        <v>#N/A</v>
      </c>
      <c r="M34" t="e">
        <f>VLOOKUP($J34,'Event Inputs'!$D$4:'Event Inputs'!$H$899,3,FALSE)</f>
        <v>#N/A</v>
      </c>
      <c r="N34" t="str">
        <f t="shared" si="1"/>
        <v/>
      </c>
      <c r="O34" s="18">
        <f>'Event Inputs'!A34</f>
        <v>0</v>
      </c>
      <c r="P34" s="15">
        <f t="shared" si="2"/>
        <v>0</v>
      </c>
      <c r="Q34" s="21">
        <f t="shared" si="3"/>
        <v>0</v>
      </c>
      <c r="R34" s="24">
        <f t="shared" si="4"/>
        <v>0</v>
      </c>
      <c r="S34" s="21">
        <f t="shared" si="5"/>
        <v>0</v>
      </c>
      <c r="T34" s="21">
        <f t="shared" si="6"/>
        <v>0</v>
      </c>
      <c r="U34" s="21">
        <f t="shared" si="7"/>
        <v>0</v>
      </c>
      <c r="V34" s="21">
        <f t="shared" si="8"/>
        <v>0</v>
      </c>
      <c r="W34" s="21">
        <f t="shared" si="9"/>
        <v>0</v>
      </c>
      <c r="X34" s="21">
        <f t="shared" si="10"/>
        <v>0</v>
      </c>
      <c r="Y34" s="21">
        <f t="shared" si="11"/>
        <v>0</v>
      </c>
      <c r="Z34" s="21">
        <f t="shared" si="12"/>
        <v>0</v>
      </c>
      <c r="AA34" s="21">
        <f t="shared" si="13"/>
        <v>0</v>
      </c>
      <c r="AB34" s="21">
        <f t="shared" si="14"/>
        <v>0</v>
      </c>
      <c r="AC34" s="21">
        <f t="shared" si="15"/>
        <v>0</v>
      </c>
      <c r="AD34" s="21">
        <f t="shared" si="16"/>
        <v>0</v>
      </c>
      <c r="AE34" s="21">
        <f t="shared" si="17"/>
        <v>0</v>
      </c>
      <c r="AF34" s="21">
        <f t="shared" si="18"/>
        <v>0</v>
      </c>
      <c r="AG34" s="21">
        <f t="shared" si="19"/>
        <v>0</v>
      </c>
      <c r="AH34" s="21">
        <f t="shared" si="20"/>
        <v>0</v>
      </c>
      <c r="AI34" s="21">
        <f t="shared" si="21"/>
        <v>0</v>
      </c>
      <c r="AJ34" s="21">
        <f t="shared" si="22"/>
        <v>0</v>
      </c>
      <c r="AK34" s="21">
        <f t="shared" si="23"/>
        <v>0</v>
      </c>
      <c r="AL34" s="21">
        <f t="shared" si="24"/>
        <v>0</v>
      </c>
      <c r="AM34" s="21">
        <f t="shared" si="25"/>
        <v>0</v>
      </c>
      <c r="AN34" s="21">
        <f t="shared" si="26"/>
        <v>0</v>
      </c>
      <c r="AO34" s="21">
        <f t="shared" si="27"/>
        <v>0</v>
      </c>
      <c r="AP34" s="21">
        <f t="shared" si="28"/>
        <v>0</v>
      </c>
      <c r="AQ34" s="21">
        <f t="shared" si="29"/>
        <v>0</v>
      </c>
      <c r="AR34" s="21">
        <f t="shared" si="30"/>
        <v>0</v>
      </c>
      <c r="AS34" s="21">
        <f t="shared" si="31"/>
        <v>0</v>
      </c>
      <c r="AT34" s="35"/>
      <c r="AU34" s="27">
        <f t="shared" si="32"/>
        <v>0</v>
      </c>
      <c r="AV34" s="27">
        <f t="shared" si="33"/>
        <v>0</v>
      </c>
      <c r="AW34" s="27">
        <f t="shared" si="34"/>
        <v>0</v>
      </c>
      <c r="AX34" s="27">
        <f t="shared" si="35"/>
        <v>0</v>
      </c>
      <c r="AY34" s="27">
        <f t="shared" si="36"/>
        <v>0</v>
      </c>
      <c r="AZ34" s="27">
        <f t="shared" si="37"/>
        <v>0</v>
      </c>
      <c r="BA34" s="27">
        <f t="shared" si="38"/>
        <v>0</v>
      </c>
      <c r="BB34" s="27">
        <f t="shared" si="39"/>
        <v>0</v>
      </c>
      <c r="BC34" s="27">
        <f t="shared" si="40"/>
        <v>0</v>
      </c>
      <c r="BD34" s="27">
        <f t="shared" si="41"/>
        <v>0</v>
      </c>
      <c r="BE34" s="27">
        <f t="shared" si="42"/>
        <v>0</v>
      </c>
      <c r="BF34" s="27">
        <f t="shared" si="43"/>
        <v>0</v>
      </c>
      <c r="BG34" s="27">
        <f t="shared" si="44"/>
        <v>0</v>
      </c>
      <c r="BH34" s="27">
        <f t="shared" si="45"/>
        <v>0</v>
      </c>
      <c r="BI34" s="27">
        <f t="shared" si="46"/>
        <v>0</v>
      </c>
      <c r="BJ34" s="27">
        <f t="shared" si="47"/>
        <v>0</v>
      </c>
      <c r="BK34" s="27">
        <f t="shared" si="48"/>
        <v>0</v>
      </c>
      <c r="BL34" s="27">
        <f t="shared" si="49"/>
        <v>0</v>
      </c>
      <c r="BM34" s="27">
        <f t="shared" si="50"/>
        <v>0</v>
      </c>
      <c r="BN34" s="27">
        <f t="shared" si="51"/>
        <v>0</v>
      </c>
      <c r="BO34" s="27">
        <f t="shared" si="52"/>
        <v>0</v>
      </c>
      <c r="BP34" s="27">
        <f t="shared" si="53"/>
        <v>0</v>
      </c>
      <c r="BQ34" s="27">
        <f t="shared" si="54"/>
        <v>0</v>
      </c>
      <c r="BR34" s="27">
        <f t="shared" si="55"/>
        <v>0</v>
      </c>
      <c r="BS34" s="27">
        <f t="shared" si="56"/>
        <v>0</v>
      </c>
      <c r="BT34" s="27">
        <f t="shared" si="57"/>
        <v>0</v>
      </c>
      <c r="BU34" s="27">
        <f t="shared" si="58"/>
        <v>0</v>
      </c>
    </row>
    <row r="35" spans="5:73">
      <c r="E35" t="e">
        <f>VLOOKUP($C35,'Event Inputs'!$D$4:'Event Inputs'!$H$899,2,FALSE)</f>
        <v>#N/A</v>
      </c>
      <c r="F35" t="e">
        <f>VLOOKUP($C35,'Event Inputs'!$D$4:'Event Inputs'!$H$899,3,FALSE)</f>
        <v>#N/A</v>
      </c>
      <c r="G35" t="str">
        <f t="shared" si="0"/>
        <v/>
      </c>
      <c r="L35" t="e">
        <f>VLOOKUP($J35,'Event Inputs'!$D$4:'Event Inputs'!$H$899,2,FALSE)</f>
        <v>#N/A</v>
      </c>
      <c r="M35" t="e">
        <f>VLOOKUP($J35,'Event Inputs'!$D$4:'Event Inputs'!$H$899,3,FALSE)</f>
        <v>#N/A</v>
      </c>
      <c r="N35" t="str">
        <f t="shared" si="1"/>
        <v/>
      </c>
      <c r="O35" s="18">
        <f>'Event Inputs'!A35</f>
        <v>0</v>
      </c>
      <c r="P35" s="15">
        <f t="shared" si="2"/>
        <v>0</v>
      </c>
      <c r="Q35" s="21">
        <f t="shared" si="3"/>
        <v>0</v>
      </c>
      <c r="R35" s="24">
        <f t="shared" si="4"/>
        <v>0</v>
      </c>
      <c r="S35" s="21">
        <f t="shared" si="5"/>
        <v>0</v>
      </c>
      <c r="T35" s="21">
        <f t="shared" si="6"/>
        <v>0</v>
      </c>
      <c r="U35" s="21">
        <f t="shared" si="7"/>
        <v>0</v>
      </c>
      <c r="V35" s="21">
        <f t="shared" si="8"/>
        <v>0</v>
      </c>
      <c r="W35" s="21">
        <f t="shared" si="9"/>
        <v>0</v>
      </c>
      <c r="X35" s="21">
        <f t="shared" si="10"/>
        <v>0</v>
      </c>
      <c r="Y35" s="21">
        <f t="shared" si="11"/>
        <v>0</v>
      </c>
      <c r="Z35" s="21">
        <f t="shared" si="12"/>
        <v>0</v>
      </c>
      <c r="AA35" s="21">
        <f t="shared" si="13"/>
        <v>0</v>
      </c>
      <c r="AB35" s="21">
        <f t="shared" si="14"/>
        <v>0</v>
      </c>
      <c r="AC35" s="21">
        <f t="shared" si="15"/>
        <v>0</v>
      </c>
      <c r="AD35" s="21">
        <f t="shared" si="16"/>
        <v>0</v>
      </c>
      <c r="AE35" s="21">
        <f t="shared" si="17"/>
        <v>0</v>
      </c>
      <c r="AF35" s="21">
        <f t="shared" si="18"/>
        <v>0</v>
      </c>
      <c r="AG35" s="21">
        <f t="shared" si="19"/>
        <v>0</v>
      </c>
      <c r="AH35" s="21">
        <f t="shared" si="20"/>
        <v>0</v>
      </c>
      <c r="AI35" s="21">
        <f t="shared" si="21"/>
        <v>0</v>
      </c>
      <c r="AJ35" s="21">
        <f t="shared" si="22"/>
        <v>0</v>
      </c>
      <c r="AK35" s="21">
        <f t="shared" si="23"/>
        <v>0</v>
      </c>
      <c r="AL35" s="21">
        <f t="shared" si="24"/>
        <v>0</v>
      </c>
      <c r="AM35" s="21">
        <f t="shared" si="25"/>
        <v>0</v>
      </c>
      <c r="AN35" s="21">
        <f t="shared" si="26"/>
        <v>0</v>
      </c>
      <c r="AO35" s="21">
        <f t="shared" si="27"/>
        <v>0</v>
      </c>
      <c r="AP35" s="21">
        <f t="shared" si="28"/>
        <v>0</v>
      </c>
      <c r="AQ35" s="21">
        <f t="shared" si="29"/>
        <v>0</v>
      </c>
      <c r="AR35" s="21">
        <f t="shared" si="30"/>
        <v>0</v>
      </c>
      <c r="AS35" s="21">
        <f t="shared" si="31"/>
        <v>0</v>
      </c>
      <c r="AT35" s="35"/>
      <c r="AU35" s="27">
        <f t="shared" si="32"/>
        <v>0</v>
      </c>
      <c r="AV35" s="27">
        <f t="shared" si="33"/>
        <v>0</v>
      </c>
      <c r="AW35" s="27">
        <f t="shared" si="34"/>
        <v>0</v>
      </c>
      <c r="AX35" s="27">
        <f t="shared" si="35"/>
        <v>0</v>
      </c>
      <c r="AY35" s="27">
        <f t="shared" si="36"/>
        <v>0</v>
      </c>
      <c r="AZ35" s="27">
        <f t="shared" si="37"/>
        <v>0</v>
      </c>
      <c r="BA35" s="27">
        <f t="shared" si="38"/>
        <v>0</v>
      </c>
      <c r="BB35" s="27">
        <f t="shared" si="39"/>
        <v>0</v>
      </c>
      <c r="BC35" s="27">
        <f t="shared" si="40"/>
        <v>0</v>
      </c>
      <c r="BD35" s="27">
        <f t="shared" si="41"/>
        <v>0</v>
      </c>
      <c r="BE35" s="27">
        <f t="shared" si="42"/>
        <v>0</v>
      </c>
      <c r="BF35" s="27">
        <f t="shared" si="43"/>
        <v>0</v>
      </c>
      <c r="BG35" s="27">
        <f t="shared" si="44"/>
        <v>0</v>
      </c>
      <c r="BH35" s="27">
        <f t="shared" si="45"/>
        <v>0</v>
      </c>
      <c r="BI35" s="27">
        <f t="shared" si="46"/>
        <v>0</v>
      </c>
      <c r="BJ35" s="27">
        <f t="shared" si="47"/>
        <v>0</v>
      </c>
      <c r="BK35" s="27">
        <f t="shared" si="48"/>
        <v>0</v>
      </c>
      <c r="BL35" s="27">
        <f t="shared" si="49"/>
        <v>0</v>
      </c>
      <c r="BM35" s="27">
        <f t="shared" si="50"/>
        <v>0</v>
      </c>
      <c r="BN35" s="27">
        <f t="shared" si="51"/>
        <v>0</v>
      </c>
      <c r="BO35" s="27">
        <f t="shared" si="52"/>
        <v>0</v>
      </c>
      <c r="BP35" s="27">
        <f t="shared" si="53"/>
        <v>0</v>
      </c>
      <c r="BQ35" s="27">
        <f t="shared" si="54"/>
        <v>0</v>
      </c>
      <c r="BR35" s="27">
        <f t="shared" si="55"/>
        <v>0</v>
      </c>
      <c r="BS35" s="27">
        <f t="shared" si="56"/>
        <v>0</v>
      </c>
      <c r="BT35" s="27">
        <f t="shared" si="57"/>
        <v>0</v>
      </c>
      <c r="BU35" s="27">
        <f t="shared" si="58"/>
        <v>0</v>
      </c>
    </row>
    <row r="36" spans="5:73">
      <c r="E36" t="e">
        <f>VLOOKUP($C36,'Event Inputs'!$D$4:'Event Inputs'!$H$899,2,FALSE)</f>
        <v>#N/A</v>
      </c>
      <c r="F36" t="e">
        <f>VLOOKUP($C36,'Event Inputs'!$D$4:'Event Inputs'!$H$899,3,FALSE)</f>
        <v>#N/A</v>
      </c>
      <c r="G36" t="str">
        <f t="shared" si="0"/>
        <v/>
      </c>
      <c r="L36" t="e">
        <f>VLOOKUP($J36,'Event Inputs'!$D$4:'Event Inputs'!$H$899,2,FALSE)</f>
        <v>#N/A</v>
      </c>
      <c r="M36" t="e">
        <f>VLOOKUP($J36,'Event Inputs'!$D$4:'Event Inputs'!$H$899,3,FALSE)</f>
        <v>#N/A</v>
      </c>
      <c r="N36" t="str">
        <f t="shared" si="1"/>
        <v/>
      </c>
      <c r="O36" s="18">
        <f>'Event Inputs'!A36</f>
        <v>0</v>
      </c>
      <c r="P36" s="15">
        <f t="shared" si="2"/>
        <v>0</v>
      </c>
      <c r="Q36" s="21">
        <f t="shared" si="3"/>
        <v>0</v>
      </c>
      <c r="R36" s="24">
        <f t="shared" si="4"/>
        <v>0</v>
      </c>
      <c r="S36" s="21">
        <f t="shared" si="5"/>
        <v>0</v>
      </c>
      <c r="T36" s="21">
        <f t="shared" si="6"/>
        <v>0</v>
      </c>
      <c r="U36" s="21">
        <f t="shared" si="7"/>
        <v>0</v>
      </c>
      <c r="V36" s="21">
        <f t="shared" si="8"/>
        <v>0</v>
      </c>
      <c r="W36" s="21">
        <f t="shared" si="9"/>
        <v>0</v>
      </c>
      <c r="X36" s="21">
        <f t="shared" si="10"/>
        <v>0</v>
      </c>
      <c r="Y36" s="21">
        <f t="shared" si="11"/>
        <v>0</v>
      </c>
      <c r="Z36" s="21">
        <f t="shared" si="12"/>
        <v>0</v>
      </c>
      <c r="AA36" s="21">
        <f t="shared" si="13"/>
        <v>0</v>
      </c>
      <c r="AB36" s="21">
        <f t="shared" si="14"/>
        <v>0</v>
      </c>
      <c r="AC36" s="21">
        <f t="shared" si="15"/>
        <v>0</v>
      </c>
      <c r="AD36" s="21">
        <f t="shared" si="16"/>
        <v>0</v>
      </c>
      <c r="AE36" s="21">
        <f t="shared" si="17"/>
        <v>0</v>
      </c>
      <c r="AF36" s="21">
        <f t="shared" si="18"/>
        <v>0</v>
      </c>
      <c r="AG36" s="21">
        <f t="shared" si="19"/>
        <v>0</v>
      </c>
      <c r="AH36" s="21">
        <f t="shared" si="20"/>
        <v>0</v>
      </c>
      <c r="AI36" s="21">
        <f t="shared" si="21"/>
        <v>0</v>
      </c>
      <c r="AJ36" s="21">
        <f t="shared" si="22"/>
        <v>0</v>
      </c>
      <c r="AK36" s="21">
        <f t="shared" si="23"/>
        <v>0</v>
      </c>
      <c r="AL36" s="21">
        <f t="shared" si="24"/>
        <v>0</v>
      </c>
      <c r="AM36" s="21">
        <f t="shared" si="25"/>
        <v>0</v>
      </c>
      <c r="AN36" s="21">
        <f t="shared" si="26"/>
        <v>0</v>
      </c>
      <c r="AO36" s="21">
        <f t="shared" si="27"/>
        <v>0</v>
      </c>
      <c r="AP36" s="21">
        <f t="shared" si="28"/>
        <v>0</v>
      </c>
      <c r="AQ36" s="21">
        <f t="shared" si="29"/>
        <v>0</v>
      </c>
      <c r="AR36" s="21">
        <f t="shared" si="30"/>
        <v>0</v>
      </c>
      <c r="AS36" s="21">
        <f t="shared" si="31"/>
        <v>0</v>
      </c>
      <c r="AT36" s="35"/>
      <c r="AU36" s="27">
        <f t="shared" si="32"/>
        <v>0</v>
      </c>
      <c r="AV36" s="27">
        <f t="shared" si="33"/>
        <v>0</v>
      </c>
      <c r="AW36" s="27">
        <f t="shared" si="34"/>
        <v>0</v>
      </c>
      <c r="AX36" s="27">
        <f t="shared" si="35"/>
        <v>0</v>
      </c>
      <c r="AY36" s="27">
        <f t="shared" si="36"/>
        <v>0</v>
      </c>
      <c r="AZ36" s="27">
        <f t="shared" si="37"/>
        <v>0</v>
      </c>
      <c r="BA36" s="27">
        <f t="shared" si="38"/>
        <v>0</v>
      </c>
      <c r="BB36" s="27">
        <f t="shared" si="39"/>
        <v>0</v>
      </c>
      <c r="BC36" s="27">
        <f t="shared" si="40"/>
        <v>0</v>
      </c>
      <c r="BD36" s="27">
        <f t="shared" si="41"/>
        <v>0</v>
      </c>
      <c r="BE36" s="27">
        <f t="shared" si="42"/>
        <v>0</v>
      </c>
      <c r="BF36" s="27">
        <f t="shared" si="43"/>
        <v>0</v>
      </c>
      <c r="BG36" s="27">
        <f t="shared" si="44"/>
        <v>0</v>
      </c>
      <c r="BH36" s="27">
        <f t="shared" si="45"/>
        <v>0</v>
      </c>
      <c r="BI36" s="27">
        <f t="shared" si="46"/>
        <v>0</v>
      </c>
      <c r="BJ36" s="27">
        <f t="shared" si="47"/>
        <v>0</v>
      </c>
      <c r="BK36" s="27">
        <f t="shared" si="48"/>
        <v>0</v>
      </c>
      <c r="BL36" s="27">
        <f t="shared" si="49"/>
        <v>0</v>
      </c>
      <c r="BM36" s="27">
        <f t="shared" si="50"/>
        <v>0</v>
      </c>
      <c r="BN36" s="27">
        <f t="shared" si="51"/>
        <v>0</v>
      </c>
      <c r="BO36" s="27">
        <f t="shared" si="52"/>
        <v>0</v>
      </c>
      <c r="BP36" s="27">
        <f t="shared" si="53"/>
        <v>0</v>
      </c>
      <c r="BQ36" s="27">
        <f t="shared" si="54"/>
        <v>0</v>
      </c>
      <c r="BR36" s="27">
        <f t="shared" si="55"/>
        <v>0</v>
      </c>
      <c r="BS36" s="27">
        <f t="shared" si="56"/>
        <v>0</v>
      </c>
      <c r="BT36" s="27">
        <f t="shared" si="57"/>
        <v>0</v>
      </c>
      <c r="BU36" s="27">
        <f t="shared" si="58"/>
        <v>0</v>
      </c>
    </row>
    <row r="37" spans="5:73">
      <c r="E37" t="e">
        <f>VLOOKUP($C37,'Event Inputs'!$D$4:'Event Inputs'!$H$899,2,FALSE)</f>
        <v>#N/A</v>
      </c>
      <c r="F37" t="e">
        <f>VLOOKUP($C37,'Event Inputs'!$D$4:'Event Inputs'!$H$899,3,FALSE)</f>
        <v>#N/A</v>
      </c>
      <c r="G37" t="str">
        <f t="shared" si="0"/>
        <v/>
      </c>
      <c r="L37" t="e">
        <f>VLOOKUP($J37,'Event Inputs'!$D$4:'Event Inputs'!$H$899,2,FALSE)</f>
        <v>#N/A</v>
      </c>
      <c r="M37" t="e">
        <f>VLOOKUP($J37,'Event Inputs'!$D$4:'Event Inputs'!$H$899,3,FALSE)</f>
        <v>#N/A</v>
      </c>
      <c r="N37" t="str">
        <f t="shared" si="1"/>
        <v/>
      </c>
      <c r="O37" s="18">
        <f>'Event Inputs'!A37</f>
        <v>0</v>
      </c>
      <c r="P37" s="15">
        <f t="shared" si="2"/>
        <v>0</v>
      </c>
      <c r="Q37" s="21">
        <f t="shared" si="3"/>
        <v>0</v>
      </c>
      <c r="R37" s="24">
        <f t="shared" si="4"/>
        <v>0</v>
      </c>
      <c r="S37" s="21">
        <f t="shared" si="5"/>
        <v>0</v>
      </c>
      <c r="T37" s="21">
        <f t="shared" si="6"/>
        <v>0</v>
      </c>
      <c r="U37" s="21">
        <f t="shared" si="7"/>
        <v>0</v>
      </c>
      <c r="V37" s="21">
        <f t="shared" si="8"/>
        <v>0</v>
      </c>
      <c r="W37" s="21">
        <f t="shared" si="9"/>
        <v>0</v>
      </c>
      <c r="X37" s="21">
        <f t="shared" si="10"/>
        <v>0</v>
      </c>
      <c r="Y37" s="21">
        <f t="shared" si="11"/>
        <v>0</v>
      </c>
      <c r="Z37" s="21">
        <f t="shared" si="12"/>
        <v>0</v>
      </c>
      <c r="AA37" s="21">
        <f t="shared" si="13"/>
        <v>0</v>
      </c>
      <c r="AB37" s="21">
        <f t="shared" si="14"/>
        <v>0</v>
      </c>
      <c r="AC37" s="21">
        <f t="shared" si="15"/>
        <v>0</v>
      </c>
      <c r="AD37" s="21">
        <f t="shared" si="16"/>
        <v>0</v>
      </c>
      <c r="AE37" s="21">
        <f t="shared" si="17"/>
        <v>0</v>
      </c>
      <c r="AF37" s="21">
        <f t="shared" si="18"/>
        <v>0</v>
      </c>
      <c r="AG37" s="21">
        <f t="shared" si="19"/>
        <v>0</v>
      </c>
      <c r="AH37" s="21">
        <f t="shared" si="20"/>
        <v>0</v>
      </c>
      <c r="AI37" s="21">
        <f t="shared" si="21"/>
        <v>0</v>
      </c>
      <c r="AJ37" s="21">
        <f t="shared" si="22"/>
        <v>0</v>
      </c>
      <c r="AK37" s="21">
        <f t="shared" si="23"/>
        <v>0</v>
      </c>
      <c r="AL37" s="21">
        <f t="shared" si="24"/>
        <v>0</v>
      </c>
      <c r="AM37" s="21">
        <f t="shared" si="25"/>
        <v>0</v>
      </c>
      <c r="AN37" s="21">
        <f t="shared" si="26"/>
        <v>0</v>
      </c>
      <c r="AO37" s="21">
        <f t="shared" si="27"/>
        <v>0</v>
      </c>
      <c r="AP37" s="21">
        <f t="shared" si="28"/>
        <v>0</v>
      </c>
      <c r="AQ37" s="21">
        <f t="shared" si="29"/>
        <v>0</v>
      </c>
      <c r="AR37" s="21">
        <f t="shared" si="30"/>
        <v>0</v>
      </c>
      <c r="AS37" s="21">
        <f t="shared" si="31"/>
        <v>0</v>
      </c>
      <c r="AT37" s="35"/>
      <c r="AU37" s="27">
        <f t="shared" si="32"/>
        <v>0</v>
      </c>
      <c r="AV37" s="27">
        <f t="shared" si="33"/>
        <v>0</v>
      </c>
      <c r="AW37" s="27">
        <f t="shared" si="34"/>
        <v>0</v>
      </c>
      <c r="AX37" s="27">
        <f t="shared" si="35"/>
        <v>0</v>
      </c>
      <c r="AY37" s="27">
        <f t="shared" si="36"/>
        <v>0</v>
      </c>
      <c r="AZ37" s="27">
        <f t="shared" si="37"/>
        <v>0</v>
      </c>
      <c r="BA37" s="27">
        <f t="shared" si="38"/>
        <v>0</v>
      </c>
      <c r="BB37" s="27">
        <f t="shared" si="39"/>
        <v>0</v>
      </c>
      <c r="BC37" s="27">
        <f t="shared" si="40"/>
        <v>0</v>
      </c>
      <c r="BD37" s="27">
        <f t="shared" si="41"/>
        <v>0</v>
      </c>
      <c r="BE37" s="27">
        <f t="shared" si="42"/>
        <v>0</v>
      </c>
      <c r="BF37" s="27">
        <f t="shared" si="43"/>
        <v>0</v>
      </c>
      <c r="BG37" s="27">
        <f t="shared" si="44"/>
        <v>0</v>
      </c>
      <c r="BH37" s="27">
        <f t="shared" si="45"/>
        <v>0</v>
      </c>
      <c r="BI37" s="27">
        <f t="shared" si="46"/>
        <v>0</v>
      </c>
      <c r="BJ37" s="27">
        <f t="shared" si="47"/>
        <v>0</v>
      </c>
      <c r="BK37" s="27">
        <f t="shared" si="48"/>
        <v>0</v>
      </c>
      <c r="BL37" s="27">
        <f t="shared" si="49"/>
        <v>0</v>
      </c>
      <c r="BM37" s="27">
        <f t="shared" si="50"/>
        <v>0</v>
      </c>
      <c r="BN37" s="27">
        <f t="shared" si="51"/>
        <v>0</v>
      </c>
      <c r="BO37" s="27">
        <f t="shared" si="52"/>
        <v>0</v>
      </c>
      <c r="BP37" s="27">
        <f t="shared" si="53"/>
        <v>0</v>
      </c>
      <c r="BQ37" s="27">
        <f t="shared" si="54"/>
        <v>0</v>
      </c>
      <c r="BR37" s="27">
        <f t="shared" si="55"/>
        <v>0</v>
      </c>
      <c r="BS37" s="27">
        <f t="shared" si="56"/>
        <v>0</v>
      </c>
      <c r="BT37" s="27">
        <f t="shared" si="57"/>
        <v>0</v>
      </c>
      <c r="BU37" s="27">
        <f t="shared" si="58"/>
        <v>0</v>
      </c>
    </row>
    <row r="38" spans="5:73">
      <c r="E38" t="e">
        <f>VLOOKUP($C38,'Event Inputs'!$D$4:'Event Inputs'!$H$899,2,FALSE)</f>
        <v>#N/A</v>
      </c>
      <c r="F38" t="e">
        <f>VLOOKUP($C38,'Event Inputs'!$D$4:'Event Inputs'!$H$899,3,FALSE)</f>
        <v>#N/A</v>
      </c>
      <c r="G38" t="str">
        <f t="shared" si="0"/>
        <v/>
      </c>
      <c r="L38" t="e">
        <f>VLOOKUP($J38,'Event Inputs'!$D$4:'Event Inputs'!$H$899,2,FALSE)</f>
        <v>#N/A</v>
      </c>
      <c r="M38" t="e">
        <f>VLOOKUP($J38,'Event Inputs'!$D$4:'Event Inputs'!$H$899,3,FALSE)</f>
        <v>#N/A</v>
      </c>
      <c r="N38" t="str">
        <f t="shared" si="1"/>
        <v/>
      </c>
      <c r="O38" s="18">
        <f>'Event Inputs'!A38</f>
        <v>0</v>
      </c>
      <c r="P38" s="15">
        <f t="shared" si="2"/>
        <v>0</v>
      </c>
      <c r="Q38" s="21">
        <f t="shared" si="3"/>
        <v>0</v>
      </c>
      <c r="R38" s="24">
        <f t="shared" si="4"/>
        <v>0</v>
      </c>
      <c r="S38" s="21">
        <f t="shared" si="5"/>
        <v>0</v>
      </c>
      <c r="T38" s="21">
        <f t="shared" si="6"/>
        <v>0</v>
      </c>
      <c r="U38" s="21">
        <f t="shared" si="7"/>
        <v>0</v>
      </c>
      <c r="V38" s="21">
        <f t="shared" si="8"/>
        <v>0</v>
      </c>
      <c r="W38" s="21">
        <f t="shared" si="9"/>
        <v>0</v>
      </c>
      <c r="X38" s="21">
        <f t="shared" si="10"/>
        <v>0</v>
      </c>
      <c r="Y38" s="21">
        <f t="shared" si="11"/>
        <v>0</v>
      </c>
      <c r="Z38" s="21">
        <f t="shared" si="12"/>
        <v>0</v>
      </c>
      <c r="AA38" s="21">
        <f t="shared" si="13"/>
        <v>0</v>
      </c>
      <c r="AB38" s="21">
        <f t="shared" si="14"/>
        <v>0</v>
      </c>
      <c r="AC38" s="21">
        <f t="shared" si="15"/>
        <v>0</v>
      </c>
      <c r="AD38" s="21">
        <f t="shared" si="16"/>
        <v>0</v>
      </c>
      <c r="AE38" s="21">
        <f t="shared" si="17"/>
        <v>0</v>
      </c>
      <c r="AF38" s="21">
        <f t="shared" si="18"/>
        <v>0</v>
      </c>
      <c r="AG38" s="21">
        <f t="shared" si="19"/>
        <v>0</v>
      </c>
      <c r="AH38" s="21">
        <f t="shared" si="20"/>
        <v>0</v>
      </c>
      <c r="AI38" s="21">
        <f t="shared" si="21"/>
        <v>0</v>
      </c>
      <c r="AJ38" s="21">
        <f t="shared" si="22"/>
        <v>0</v>
      </c>
      <c r="AK38" s="21">
        <f t="shared" si="23"/>
        <v>0</v>
      </c>
      <c r="AL38" s="21">
        <f t="shared" si="24"/>
        <v>0</v>
      </c>
      <c r="AM38" s="21">
        <f t="shared" si="25"/>
        <v>0</v>
      </c>
      <c r="AN38" s="21">
        <f t="shared" si="26"/>
        <v>0</v>
      </c>
      <c r="AO38" s="21">
        <f t="shared" si="27"/>
        <v>0</v>
      </c>
      <c r="AP38" s="21">
        <f t="shared" si="28"/>
        <v>0</v>
      </c>
      <c r="AQ38" s="21">
        <f t="shared" si="29"/>
        <v>0</v>
      </c>
      <c r="AR38" s="21">
        <f t="shared" si="30"/>
        <v>0</v>
      </c>
      <c r="AS38" s="21">
        <f t="shared" si="31"/>
        <v>0</v>
      </c>
      <c r="AT38" s="35"/>
      <c r="AU38" s="27">
        <f t="shared" si="32"/>
        <v>0</v>
      </c>
      <c r="AV38" s="27">
        <f t="shared" si="33"/>
        <v>0</v>
      </c>
      <c r="AW38" s="27">
        <f t="shared" si="34"/>
        <v>0</v>
      </c>
      <c r="AX38" s="27">
        <f t="shared" si="35"/>
        <v>0</v>
      </c>
      <c r="AY38" s="27">
        <f t="shared" si="36"/>
        <v>0</v>
      </c>
      <c r="AZ38" s="27">
        <f t="shared" si="37"/>
        <v>0</v>
      </c>
      <c r="BA38" s="27">
        <f t="shared" si="38"/>
        <v>0</v>
      </c>
      <c r="BB38" s="27">
        <f t="shared" si="39"/>
        <v>0</v>
      </c>
      <c r="BC38" s="27">
        <f t="shared" si="40"/>
        <v>0</v>
      </c>
      <c r="BD38" s="27">
        <f t="shared" si="41"/>
        <v>0</v>
      </c>
      <c r="BE38" s="27">
        <f t="shared" si="42"/>
        <v>0</v>
      </c>
      <c r="BF38" s="27">
        <f t="shared" si="43"/>
        <v>0</v>
      </c>
      <c r="BG38" s="27">
        <f t="shared" si="44"/>
        <v>0</v>
      </c>
      <c r="BH38" s="27">
        <f t="shared" si="45"/>
        <v>0</v>
      </c>
      <c r="BI38" s="27">
        <f t="shared" si="46"/>
        <v>0</v>
      </c>
      <c r="BJ38" s="27">
        <f t="shared" si="47"/>
        <v>0</v>
      </c>
      <c r="BK38" s="27">
        <f t="shared" si="48"/>
        <v>0</v>
      </c>
      <c r="BL38" s="27">
        <f t="shared" si="49"/>
        <v>0</v>
      </c>
      <c r="BM38" s="27">
        <f t="shared" si="50"/>
        <v>0</v>
      </c>
      <c r="BN38" s="27">
        <f t="shared" si="51"/>
        <v>0</v>
      </c>
      <c r="BO38" s="27">
        <f t="shared" si="52"/>
        <v>0</v>
      </c>
      <c r="BP38" s="27">
        <f t="shared" si="53"/>
        <v>0</v>
      </c>
      <c r="BQ38" s="27">
        <f t="shared" si="54"/>
        <v>0</v>
      </c>
      <c r="BR38" s="27">
        <f t="shared" si="55"/>
        <v>0</v>
      </c>
      <c r="BS38" s="27">
        <f t="shared" si="56"/>
        <v>0</v>
      </c>
      <c r="BT38" s="27">
        <f t="shared" si="57"/>
        <v>0</v>
      </c>
      <c r="BU38" s="27">
        <f t="shared" si="58"/>
        <v>0</v>
      </c>
    </row>
    <row r="39" spans="5:73">
      <c r="E39" t="e">
        <f>VLOOKUP($C39,'Event Inputs'!$D$4:'Event Inputs'!$H$899,2,FALSE)</f>
        <v>#N/A</v>
      </c>
      <c r="F39" t="e">
        <f>VLOOKUP($C39,'Event Inputs'!$D$4:'Event Inputs'!$H$899,3,FALSE)</f>
        <v>#N/A</v>
      </c>
      <c r="G39" t="str">
        <f t="shared" si="0"/>
        <v/>
      </c>
      <c r="L39" t="e">
        <f>VLOOKUP($J39,'Event Inputs'!$D$4:'Event Inputs'!$H$899,2,FALSE)</f>
        <v>#N/A</v>
      </c>
      <c r="M39" t="e">
        <f>VLOOKUP($J39,'Event Inputs'!$D$4:'Event Inputs'!$H$899,3,FALSE)</f>
        <v>#N/A</v>
      </c>
      <c r="N39" t="str">
        <f t="shared" si="1"/>
        <v/>
      </c>
      <c r="O39" s="18">
        <f>'Event Inputs'!A39</f>
        <v>0</v>
      </c>
      <c r="P39" s="15">
        <f t="shared" si="2"/>
        <v>0</v>
      </c>
      <c r="Q39" s="21">
        <f t="shared" si="3"/>
        <v>0</v>
      </c>
      <c r="R39" s="24">
        <f t="shared" si="4"/>
        <v>0</v>
      </c>
      <c r="S39" s="21">
        <f t="shared" si="5"/>
        <v>0</v>
      </c>
      <c r="T39" s="21">
        <f t="shared" si="6"/>
        <v>0</v>
      </c>
      <c r="U39" s="21">
        <f t="shared" si="7"/>
        <v>0</v>
      </c>
      <c r="V39" s="21">
        <f t="shared" si="8"/>
        <v>0</v>
      </c>
      <c r="W39" s="21">
        <f t="shared" si="9"/>
        <v>0</v>
      </c>
      <c r="X39" s="21">
        <f t="shared" si="10"/>
        <v>0</v>
      </c>
      <c r="Y39" s="21">
        <f t="shared" si="11"/>
        <v>0</v>
      </c>
      <c r="Z39" s="21">
        <f t="shared" si="12"/>
        <v>0</v>
      </c>
      <c r="AA39" s="21">
        <f t="shared" si="13"/>
        <v>0</v>
      </c>
      <c r="AB39" s="21">
        <f t="shared" si="14"/>
        <v>0</v>
      </c>
      <c r="AC39" s="21">
        <f t="shared" si="15"/>
        <v>0</v>
      </c>
      <c r="AD39" s="21">
        <f t="shared" si="16"/>
        <v>0</v>
      </c>
      <c r="AE39" s="21">
        <f t="shared" si="17"/>
        <v>0</v>
      </c>
      <c r="AF39" s="21">
        <f t="shared" si="18"/>
        <v>0</v>
      </c>
      <c r="AG39" s="21">
        <f t="shared" si="19"/>
        <v>0</v>
      </c>
      <c r="AH39" s="21">
        <f t="shared" si="20"/>
        <v>0</v>
      </c>
      <c r="AI39" s="21">
        <f t="shared" si="21"/>
        <v>0</v>
      </c>
      <c r="AJ39" s="21">
        <f t="shared" si="22"/>
        <v>0</v>
      </c>
      <c r="AK39" s="21">
        <f t="shared" si="23"/>
        <v>0</v>
      </c>
      <c r="AL39" s="21">
        <f t="shared" si="24"/>
        <v>0</v>
      </c>
      <c r="AM39" s="21">
        <f t="shared" si="25"/>
        <v>0</v>
      </c>
      <c r="AN39" s="21">
        <f t="shared" si="26"/>
        <v>0</v>
      </c>
      <c r="AO39" s="21">
        <f t="shared" si="27"/>
        <v>0</v>
      </c>
      <c r="AP39" s="21">
        <f t="shared" si="28"/>
        <v>0</v>
      </c>
      <c r="AQ39" s="21">
        <f t="shared" si="29"/>
        <v>0</v>
      </c>
      <c r="AR39" s="21">
        <f t="shared" si="30"/>
        <v>0</v>
      </c>
      <c r="AS39" s="21">
        <f t="shared" si="31"/>
        <v>0</v>
      </c>
      <c r="AT39" s="35"/>
      <c r="AU39" s="27">
        <f t="shared" si="32"/>
        <v>0</v>
      </c>
      <c r="AV39" s="27">
        <f t="shared" si="33"/>
        <v>0</v>
      </c>
      <c r="AW39" s="27">
        <f t="shared" si="34"/>
        <v>0</v>
      </c>
      <c r="AX39" s="27">
        <f t="shared" si="35"/>
        <v>0</v>
      </c>
      <c r="AY39" s="27">
        <f t="shared" si="36"/>
        <v>0</v>
      </c>
      <c r="AZ39" s="27">
        <f t="shared" si="37"/>
        <v>0</v>
      </c>
      <c r="BA39" s="27">
        <f t="shared" si="38"/>
        <v>0</v>
      </c>
      <c r="BB39" s="27">
        <f t="shared" si="39"/>
        <v>0</v>
      </c>
      <c r="BC39" s="27">
        <f t="shared" si="40"/>
        <v>0</v>
      </c>
      <c r="BD39" s="27">
        <f t="shared" si="41"/>
        <v>0</v>
      </c>
      <c r="BE39" s="27">
        <f t="shared" si="42"/>
        <v>0</v>
      </c>
      <c r="BF39" s="27">
        <f t="shared" si="43"/>
        <v>0</v>
      </c>
      <c r="BG39" s="27">
        <f t="shared" si="44"/>
        <v>0</v>
      </c>
      <c r="BH39" s="27">
        <f t="shared" si="45"/>
        <v>0</v>
      </c>
      <c r="BI39" s="27">
        <f t="shared" si="46"/>
        <v>0</v>
      </c>
      <c r="BJ39" s="27">
        <f t="shared" si="47"/>
        <v>0</v>
      </c>
      <c r="BK39" s="27">
        <f t="shared" si="48"/>
        <v>0</v>
      </c>
      <c r="BL39" s="27">
        <f t="shared" si="49"/>
        <v>0</v>
      </c>
      <c r="BM39" s="27">
        <f t="shared" si="50"/>
        <v>0</v>
      </c>
      <c r="BN39" s="27">
        <f t="shared" si="51"/>
        <v>0</v>
      </c>
      <c r="BO39" s="27">
        <f t="shared" si="52"/>
        <v>0</v>
      </c>
      <c r="BP39" s="27">
        <f t="shared" si="53"/>
        <v>0</v>
      </c>
      <c r="BQ39" s="27">
        <f t="shared" si="54"/>
        <v>0</v>
      </c>
      <c r="BR39" s="27">
        <f t="shared" si="55"/>
        <v>0</v>
      </c>
      <c r="BS39" s="27">
        <f t="shared" si="56"/>
        <v>0</v>
      </c>
      <c r="BT39" s="27">
        <f t="shared" si="57"/>
        <v>0</v>
      </c>
      <c r="BU39" s="27">
        <f t="shared" si="58"/>
        <v>0</v>
      </c>
    </row>
    <row r="40" spans="5:73">
      <c r="E40" t="e">
        <f>VLOOKUP($C40,'Event Inputs'!$D$4:'Event Inputs'!$H$899,2,FALSE)</f>
        <v>#N/A</v>
      </c>
      <c r="F40" t="e">
        <f>VLOOKUP($C40,'Event Inputs'!$D$4:'Event Inputs'!$H$899,3,FALSE)</f>
        <v>#N/A</v>
      </c>
      <c r="G40" t="str">
        <f t="shared" si="0"/>
        <v/>
      </c>
      <c r="L40" t="e">
        <f>VLOOKUP($J40,'Event Inputs'!$D$4:'Event Inputs'!$H$899,2,FALSE)</f>
        <v>#N/A</v>
      </c>
      <c r="M40" t="e">
        <f>VLOOKUP($J40,'Event Inputs'!$D$4:'Event Inputs'!$H$899,3,FALSE)</f>
        <v>#N/A</v>
      </c>
      <c r="N40" t="str">
        <f t="shared" si="1"/>
        <v/>
      </c>
      <c r="O40" s="18">
        <f>'Event Inputs'!A40</f>
        <v>0</v>
      </c>
      <c r="P40" s="15">
        <f t="shared" si="2"/>
        <v>0</v>
      </c>
      <c r="Q40" s="21">
        <f t="shared" si="3"/>
        <v>0</v>
      </c>
      <c r="R40" s="24">
        <f t="shared" si="4"/>
        <v>0</v>
      </c>
      <c r="S40" s="21">
        <f t="shared" si="5"/>
        <v>0</v>
      </c>
      <c r="T40" s="21">
        <f t="shared" si="6"/>
        <v>0</v>
      </c>
      <c r="U40" s="21">
        <f t="shared" si="7"/>
        <v>0</v>
      </c>
      <c r="V40" s="21">
        <f t="shared" si="8"/>
        <v>0</v>
      </c>
      <c r="W40" s="21">
        <f t="shared" si="9"/>
        <v>0</v>
      </c>
      <c r="X40" s="21">
        <f t="shared" si="10"/>
        <v>0</v>
      </c>
      <c r="Y40" s="21">
        <f t="shared" si="11"/>
        <v>0</v>
      </c>
      <c r="Z40" s="21">
        <f t="shared" si="12"/>
        <v>0</v>
      </c>
      <c r="AA40" s="21">
        <f t="shared" si="13"/>
        <v>0</v>
      </c>
      <c r="AB40" s="21">
        <f t="shared" si="14"/>
        <v>0</v>
      </c>
      <c r="AC40" s="21">
        <f t="shared" si="15"/>
        <v>0</v>
      </c>
      <c r="AD40" s="21">
        <f t="shared" si="16"/>
        <v>0</v>
      </c>
      <c r="AE40" s="21">
        <f t="shared" si="17"/>
        <v>0</v>
      </c>
      <c r="AF40" s="21">
        <f t="shared" si="18"/>
        <v>0</v>
      </c>
      <c r="AG40" s="21">
        <f t="shared" si="19"/>
        <v>0</v>
      </c>
      <c r="AH40" s="21">
        <f t="shared" si="20"/>
        <v>0</v>
      </c>
      <c r="AI40" s="21">
        <f t="shared" si="21"/>
        <v>0</v>
      </c>
      <c r="AJ40" s="21">
        <f t="shared" si="22"/>
        <v>0</v>
      </c>
      <c r="AK40" s="21">
        <f t="shared" si="23"/>
        <v>0</v>
      </c>
      <c r="AL40" s="21">
        <f t="shared" si="24"/>
        <v>0</v>
      </c>
      <c r="AM40" s="21">
        <f t="shared" si="25"/>
        <v>0</v>
      </c>
      <c r="AN40" s="21">
        <f t="shared" si="26"/>
        <v>0</v>
      </c>
      <c r="AO40" s="21">
        <f t="shared" si="27"/>
        <v>0</v>
      </c>
      <c r="AP40" s="21">
        <f t="shared" si="28"/>
        <v>0</v>
      </c>
      <c r="AQ40" s="21">
        <f t="shared" si="29"/>
        <v>0</v>
      </c>
      <c r="AR40" s="21">
        <f t="shared" si="30"/>
        <v>0</v>
      </c>
      <c r="AS40" s="21">
        <f t="shared" si="31"/>
        <v>0</v>
      </c>
      <c r="AT40" s="35"/>
      <c r="AU40" s="27">
        <f t="shared" si="32"/>
        <v>0</v>
      </c>
      <c r="AV40" s="27">
        <f t="shared" si="33"/>
        <v>0</v>
      </c>
      <c r="AW40" s="27">
        <f t="shared" si="34"/>
        <v>0</v>
      </c>
      <c r="AX40" s="27">
        <f t="shared" si="35"/>
        <v>0</v>
      </c>
      <c r="AY40" s="27">
        <f t="shared" si="36"/>
        <v>0</v>
      </c>
      <c r="AZ40" s="27">
        <f t="shared" si="37"/>
        <v>0</v>
      </c>
      <c r="BA40" s="27">
        <f t="shared" si="38"/>
        <v>0</v>
      </c>
      <c r="BB40" s="27">
        <f t="shared" si="39"/>
        <v>0</v>
      </c>
      <c r="BC40" s="27">
        <f t="shared" si="40"/>
        <v>0</v>
      </c>
      <c r="BD40" s="27">
        <f t="shared" si="41"/>
        <v>0</v>
      </c>
      <c r="BE40" s="27">
        <f t="shared" si="42"/>
        <v>0</v>
      </c>
      <c r="BF40" s="27">
        <f t="shared" si="43"/>
        <v>0</v>
      </c>
      <c r="BG40" s="27">
        <f t="shared" si="44"/>
        <v>0</v>
      </c>
      <c r="BH40" s="27">
        <f t="shared" si="45"/>
        <v>0</v>
      </c>
      <c r="BI40" s="27">
        <f t="shared" si="46"/>
        <v>0</v>
      </c>
      <c r="BJ40" s="27">
        <f t="shared" si="47"/>
        <v>0</v>
      </c>
      <c r="BK40" s="27">
        <f t="shared" si="48"/>
        <v>0</v>
      </c>
      <c r="BL40" s="27">
        <f t="shared" si="49"/>
        <v>0</v>
      </c>
      <c r="BM40" s="27">
        <f t="shared" si="50"/>
        <v>0</v>
      </c>
      <c r="BN40" s="27">
        <f t="shared" si="51"/>
        <v>0</v>
      </c>
      <c r="BO40" s="27">
        <f t="shared" si="52"/>
        <v>0</v>
      </c>
      <c r="BP40" s="27">
        <f t="shared" si="53"/>
        <v>0</v>
      </c>
      <c r="BQ40" s="27">
        <f t="shared" si="54"/>
        <v>0</v>
      </c>
      <c r="BR40" s="27">
        <f t="shared" si="55"/>
        <v>0</v>
      </c>
      <c r="BS40" s="27">
        <f t="shared" si="56"/>
        <v>0</v>
      </c>
      <c r="BT40" s="27">
        <f t="shared" si="57"/>
        <v>0</v>
      </c>
      <c r="BU40" s="27">
        <f t="shared" si="58"/>
        <v>0</v>
      </c>
    </row>
    <row r="41" spans="5:73">
      <c r="E41" t="e">
        <f>VLOOKUP($C41,'Event Inputs'!$D$4:'Event Inputs'!$H$899,2,FALSE)</f>
        <v>#N/A</v>
      </c>
      <c r="F41" t="e">
        <f>VLOOKUP($C41,'Event Inputs'!$D$4:'Event Inputs'!$H$899,3,FALSE)</f>
        <v>#N/A</v>
      </c>
      <c r="G41" t="str">
        <f t="shared" si="0"/>
        <v/>
      </c>
      <c r="L41" t="e">
        <f>VLOOKUP($J41,'Event Inputs'!$D$4:'Event Inputs'!$H$899,2,FALSE)</f>
        <v>#N/A</v>
      </c>
      <c r="M41" t="e">
        <f>VLOOKUP($J41,'Event Inputs'!$D$4:'Event Inputs'!$H$899,3,FALSE)</f>
        <v>#N/A</v>
      </c>
      <c r="N41" t="str">
        <f t="shared" si="1"/>
        <v/>
      </c>
      <c r="O41" s="18">
        <f>'Event Inputs'!A41</f>
        <v>0</v>
      </c>
      <c r="P41" s="15">
        <f t="shared" si="2"/>
        <v>0</v>
      </c>
      <c r="Q41" s="21">
        <f t="shared" si="3"/>
        <v>0</v>
      </c>
      <c r="R41" s="24">
        <f t="shared" si="4"/>
        <v>0</v>
      </c>
      <c r="S41" s="21">
        <f t="shared" si="5"/>
        <v>0</v>
      </c>
      <c r="T41" s="21">
        <f t="shared" si="6"/>
        <v>0</v>
      </c>
      <c r="U41" s="21">
        <f t="shared" si="7"/>
        <v>0</v>
      </c>
      <c r="V41" s="21">
        <f t="shared" si="8"/>
        <v>0</v>
      </c>
      <c r="W41" s="21">
        <f t="shared" si="9"/>
        <v>0</v>
      </c>
      <c r="X41" s="21">
        <f t="shared" si="10"/>
        <v>0</v>
      </c>
      <c r="Y41" s="21">
        <f t="shared" si="11"/>
        <v>0</v>
      </c>
      <c r="Z41" s="21">
        <f t="shared" si="12"/>
        <v>0</v>
      </c>
      <c r="AA41" s="21">
        <f t="shared" si="13"/>
        <v>0</v>
      </c>
      <c r="AB41" s="21">
        <f t="shared" si="14"/>
        <v>0</v>
      </c>
      <c r="AC41" s="21">
        <f t="shared" si="15"/>
        <v>0</v>
      </c>
      <c r="AD41" s="21">
        <f t="shared" si="16"/>
        <v>0</v>
      </c>
      <c r="AE41" s="21">
        <f t="shared" si="17"/>
        <v>0</v>
      </c>
      <c r="AF41" s="21">
        <f t="shared" si="18"/>
        <v>0</v>
      </c>
      <c r="AG41" s="21">
        <f t="shared" si="19"/>
        <v>0</v>
      </c>
      <c r="AH41" s="21">
        <f t="shared" si="20"/>
        <v>0</v>
      </c>
      <c r="AI41" s="21">
        <f t="shared" si="21"/>
        <v>0</v>
      </c>
      <c r="AJ41" s="21">
        <f t="shared" si="22"/>
        <v>0</v>
      </c>
      <c r="AK41" s="21">
        <f t="shared" si="23"/>
        <v>0</v>
      </c>
      <c r="AL41" s="21">
        <f t="shared" si="24"/>
        <v>0</v>
      </c>
      <c r="AM41" s="21">
        <f t="shared" si="25"/>
        <v>0</v>
      </c>
      <c r="AN41" s="21">
        <f t="shared" si="26"/>
        <v>0</v>
      </c>
      <c r="AO41" s="21">
        <f t="shared" si="27"/>
        <v>0</v>
      </c>
      <c r="AP41" s="21">
        <f t="shared" si="28"/>
        <v>0</v>
      </c>
      <c r="AQ41" s="21">
        <f t="shared" si="29"/>
        <v>0</v>
      </c>
      <c r="AR41" s="21">
        <f t="shared" si="30"/>
        <v>0</v>
      </c>
      <c r="AS41" s="21">
        <f t="shared" si="31"/>
        <v>0</v>
      </c>
      <c r="AT41" s="35"/>
      <c r="AU41" s="27">
        <f t="shared" si="32"/>
        <v>0</v>
      </c>
      <c r="AV41" s="27">
        <f t="shared" si="33"/>
        <v>0</v>
      </c>
      <c r="AW41" s="27">
        <f t="shared" si="34"/>
        <v>0</v>
      </c>
      <c r="AX41" s="27">
        <f t="shared" si="35"/>
        <v>0</v>
      </c>
      <c r="AY41" s="27">
        <f t="shared" si="36"/>
        <v>0</v>
      </c>
      <c r="AZ41" s="27">
        <f t="shared" si="37"/>
        <v>0</v>
      </c>
      <c r="BA41" s="27">
        <f t="shared" si="38"/>
        <v>0</v>
      </c>
      <c r="BB41" s="27">
        <f t="shared" si="39"/>
        <v>0</v>
      </c>
      <c r="BC41" s="27">
        <f t="shared" si="40"/>
        <v>0</v>
      </c>
      <c r="BD41" s="27">
        <f t="shared" si="41"/>
        <v>0</v>
      </c>
      <c r="BE41" s="27">
        <f t="shared" si="42"/>
        <v>0</v>
      </c>
      <c r="BF41" s="27">
        <f t="shared" si="43"/>
        <v>0</v>
      </c>
      <c r="BG41" s="27">
        <f t="shared" si="44"/>
        <v>0</v>
      </c>
      <c r="BH41" s="27">
        <f t="shared" si="45"/>
        <v>0</v>
      </c>
      <c r="BI41" s="27">
        <f t="shared" si="46"/>
        <v>0</v>
      </c>
      <c r="BJ41" s="27">
        <f t="shared" si="47"/>
        <v>0</v>
      </c>
      <c r="BK41" s="27">
        <f t="shared" si="48"/>
        <v>0</v>
      </c>
      <c r="BL41" s="27">
        <f t="shared" si="49"/>
        <v>0</v>
      </c>
      <c r="BM41" s="27">
        <f t="shared" si="50"/>
        <v>0</v>
      </c>
      <c r="BN41" s="27">
        <f t="shared" si="51"/>
        <v>0</v>
      </c>
      <c r="BO41" s="27">
        <f t="shared" si="52"/>
        <v>0</v>
      </c>
      <c r="BP41" s="27">
        <f t="shared" si="53"/>
        <v>0</v>
      </c>
      <c r="BQ41" s="27">
        <f t="shared" si="54"/>
        <v>0</v>
      </c>
      <c r="BR41" s="27">
        <f t="shared" si="55"/>
        <v>0</v>
      </c>
      <c r="BS41" s="27">
        <f t="shared" si="56"/>
        <v>0</v>
      </c>
      <c r="BT41" s="27">
        <f t="shared" si="57"/>
        <v>0</v>
      </c>
      <c r="BU41" s="27">
        <f t="shared" si="58"/>
        <v>0</v>
      </c>
    </row>
    <row r="42" spans="5:73">
      <c r="E42" t="e">
        <f>VLOOKUP($C42,'Event Inputs'!$D$4:'Event Inputs'!$H$899,2,FALSE)</f>
        <v>#N/A</v>
      </c>
      <c r="F42" t="e">
        <f>VLOOKUP($C42,'Event Inputs'!$D$4:'Event Inputs'!$H$899,3,FALSE)</f>
        <v>#N/A</v>
      </c>
      <c r="G42" t="str">
        <f t="shared" si="0"/>
        <v/>
      </c>
      <c r="L42" t="e">
        <f>VLOOKUP($J42,'Event Inputs'!$D$4:'Event Inputs'!$H$899,2,FALSE)</f>
        <v>#N/A</v>
      </c>
      <c r="M42" t="e">
        <f>VLOOKUP($J42,'Event Inputs'!$D$4:'Event Inputs'!$H$899,3,FALSE)</f>
        <v>#N/A</v>
      </c>
      <c r="N42" t="str">
        <f t="shared" si="1"/>
        <v/>
      </c>
      <c r="O42" s="18">
        <f>'Event Inputs'!A42</f>
        <v>0</v>
      </c>
      <c r="P42" s="15">
        <f t="shared" si="2"/>
        <v>0</v>
      </c>
      <c r="Q42" s="21">
        <f t="shared" si="3"/>
        <v>0</v>
      </c>
      <c r="R42" s="24">
        <f t="shared" si="4"/>
        <v>0</v>
      </c>
      <c r="S42" s="21">
        <f t="shared" si="5"/>
        <v>0</v>
      </c>
      <c r="T42" s="21">
        <f t="shared" si="6"/>
        <v>0</v>
      </c>
      <c r="U42" s="21">
        <f t="shared" si="7"/>
        <v>0</v>
      </c>
      <c r="V42" s="21">
        <f t="shared" si="8"/>
        <v>0</v>
      </c>
      <c r="W42" s="21">
        <f t="shared" si="9"/>
        <v>0</v>
      </c>
      <c r="X42" s="21">
        <f t="shared" si="10"/>
        <v>0</v>
      </c>
      <c r="Y42" s="21">
        <f t="shared" si="11"/>
        <v>0</v>
      </c>
      <c r="Z42" s="21">
        <f t="shared" si="12"/>
        <v>0</v>
      </c>
      <c r="AA42" s="21">
        <f t="shared" si="13"/>
        <v>0</v>
      </c>
      <c r="AB42" s="21">
        <f t="shared" si="14"/>
        <v>0</v>
      </c>
      <c r="AC42" s="21">
        <f t="shared" si="15"/>
        <v>0</v>
      </c>
      <c r="AD42" s="21">
        <f t="shared" si="16"/>
        <v>0</v>
      </c>
      <c r="AE42" s="21">
        <f t="shared" si="17"/>
        <v>0</v>
      </c>
      <c r="AF42" s="21">
        <f t="shared" si="18"/>
        <v>0</v>
      </c>
      <c r="AG42" s="21">
        <f t="shared" si="19"/>
        <v>0</v>
      </c>
      <c r="AH42" s="21">
        <f t="shared" si="20"/>
        <v>0</v>
      </c>
      <c r="AI42" s="21">
        <f t="shared" si="21"/>
        <v>0</v>
      </c>
      <c r="AJ42" s="21">
        <f t="shared" si="22"/>
        <v>0</v>
      </c>
      <c r="AK42" s="21">
        <f t="shared" si="23"/>
        <v>0</v>
      </c>
      <c r="AL42" s="21">
        <f t="shared" si="24"/>
        <v>0</v>
      </c>
      <c r="AM42" s="21">
        <f t="shared" si="25"/>
        <v>0</v>
      </c>
      <c r="AN42" s="21">
        <f t="shared" si="26"/>
        <v>0</v>
      </c>
      <c r="AO42" s="21">
        <f t="shared" si="27"/>
        <v>0</v>
      </c>
      <c r="AP42" s="21">
        <f t="shared" si="28"/>
        <v>0</v>
      </c>
      <c r="AQ42" s="21">
        <f t="shared" si="29"/>
        <v>0</v>
      </c>
      <c r="AR42" s="21">
        <f t="shared" si="30"/>
        <v>0</v>
      </c>
      <c r="AS42" s="21">
        <f t="shared" si="31"/>
        <v>0</v>
      </c>
      <c r="AT42" s="35"/>
      <c r="AU42" s="27">
        <f t="shared" si="32"/>
        <v>0</v>
      </c>
      <c r="AV42" s="27">
        <f t="shared" si="33"/>
        <v>0</v>
      </c>
      <c r="AW42" s="27">
        <f t="shared" si="34"/>
        <v>0</v>
      </c>
      <c r="AX42" s="27">
        <f t="shared" si="35"/>
        <v>0</v>
      </c>
      <c r="AY42" s="27">
        <f t="shared" si="36"/>
        <v>0</v>
      </c>
      <c r="AZ42" s="27">
        <f t="shared" si="37"/>
        <v>0</v>
      </c>
      <c r="BA42" s="27">
        <f t="shared" si="38"/>
        <v>0</v>
      </c>
      <c r="BB42" s="27">
        <f t="shared" si="39"/>
        <v>0</v>
      </c>
      <c r="BC42" s="27">
        <f t="shared" si="40"/>
        <v>0</v>
      </c>
      <c r="BD42" s="27">
        <f t="shared" si="41"/>
        <v>0</v>
      </c>
      <c r="BE42" s="27">
        <f t="shared" si="42"/>
        <v>0</v>
      </c>
      <c r="BF42" s="27">
        <f t="shared" si="43"/>
        <v>0</v>
      </c>
      <c r="BG42" s="27">
        <f t="shared" si="44"/>
        <v>0</v>
      </c>
      <c r="BH42" s="27">
        <f t="shared" si="45"/>
        <v>0</v>
      </c>
      <c r="BI42" s="27">
        <f t="shared" si="46"/>
        <v>0</v>
      </c>
      <c r="BJ42" s="27">
        <f t="shared" si="47"/>
        <v>0</v>
      </c>
      <c r="BK42" s="27">
        <f t="shared" si="48"/>
        <v>0</v>
      </c>
      <c r="BL42" s="27">
        <f t="shared" si="49"/>
        <v>0</v>
      </c>
      <c r="BM42" s="27">
        <f t="shared" si="50"/>
        <v>0</v>
      </c>
      <c r="BN42" s="27">
        <f t="shared" si="51"/>
        <v>0</v>
      </c>
      <c r="BO42" s="27">
        <f t="shared" si="52"/>
        <v>0</v>
      </c>
      <c r="BP42" s="27">
        <f t="shared" si="53"/>
        <v>0</v>
      </c>
      <c r="BQ42" s="27">
        <f t="shared" si="54"/>
        <v>0</v>
      </c>
      <c r="BR42" s="27">
        <f t="shared" si="55"/>
        <v>0</v>
      </c>
      <c r="BS42" s="27">
        <f t="shared" si="56"/>
        <v>0</v>
      </c>
      <c r="BT42" s="27">
        <f t="shared" si="57"/>
        <v>0</v>
      </c>
      <c r="BU42" s="27">
        <f t="shared" si="58"/>
        <v>0</v>
      </c>
    </row>
    <row r="43" spans="5:73">
      <c r="E43" t="e">
        <f>VLOOKUP($C43,'Event Inputs'!$D$4:'Event Inputs'!$H$899,2,FALSE)</f>
        <v>#N/A</v>
      </c>
      <c r="F43" t="e">
        <f>VLOOKUP($C43,'Event Inputs'!$D$4:'Event Inputs'!$H$899,3,FALSE)</f>
        <v>#N/A</v>
      </c>
      <c r="G43" t="str">
        <f t="shared" si="0"/>
        <v/>
      </c>
      <c r="L43" t="e">
        <f>VLOOKUP($J43,'Event Inputs'!$D$4:'Event Inputs'!$H$899,2,FALSE)</f>
        <v>#N/A</v>
      </c>
      <c r="M43" t="e">
        <f>VLOOKUP($J43,'Event Inputs'!$D$4:'Event Inputs'!$H$899,3,FALSE)</f>
        <v>#N/A</v>
      </c>
      <c r="N43" t="str">
        <f t="shared" si="1"/>
        <v/>
      </c>
      <c r="O43" s="18">
        <f>'Event Inputs'!A43</f>
        <v>0</v>
      </c>
      <c r="P43" s="15">
        <f t="shared" si="2"/>
        <v>0</v>
      </c>
      <c r="Q43" s="21">
        <f t="shared" si="3"/>
        <v>0</v>
      </c>
      <c r="R43" s="24">
        <f t="shared" si="4"/>
        <v>0</v>
      </c>
      <c r="S43" s="21">
        <f t="shared" si="5"/>
        <v>0</v>
      </c>
      <c r="T43" s="21">
        <f t="shared" si="6"/>
        <v>0</v>
      </c>
      <c r="U43" s="21">
        <f t="shared" si="7"/>
        <v>0</v>
      </c>
      <c r="V43" s="21">
        <f t="shared" si="8"/>
        <v>0</v>
      </c>
      <c r="W43" s="21">
        <f t="shared" si="9"/>
        <v>0</v>
      </c>
      <c r="X43" s="21">
        <f t="shared" si="10"/>
        <v>0</v>
      </c>
      <c r="Y43" s="21">
        <f t="shared" si="11"/>
        <v>0</v>
      </c>
      <c r="Z43" s="21">
        <f t="shared" si="12"/>
        <v>0</v>
      </c>
      <c r="AA43" s="21">
        <f t="shared" si="13"/>
        <v>0</v>
      </c>
      <c r="AB43" s="21">
        <f t="shared" si="14"/>
        <v>0</v>
      </c>
      <c r="AC43" s="21">
        <f t="shared" si="15"/>
        <v>0</v>
      </c>
      <c r="AD43" s="21">
        <f t="shared" si="16"/>
        <v>0</v>
      </c>
      <c r="AE43" s="21">
        <f t="shared" si="17"/>
        <v>0</v>
      </c>
      <c r="AF43" s="21">
        <f t="shared" si="18"/>
        <v>0</v>
      </c>
      <c r="AG43" s="21">
        <f t="shared" si="19"/>
        <v>0</v>
      </c>
      <c r="AH43" s="21">
        <f t="shared" si="20"/>
        <v>0</v>
      </c>
      <c r="AI43" s="21">
        <f t="shared" si="21"/>
        <v>0</v>
      </c>
      <c r="AJ43" s="21">
        <f t="shared" si="22"/>
        <v>0</v>
      </c>
      <c r="AK43" s="21">
        <f t="shared" si="23"/>
        <v>0</v>
      </c>
      <c r="AL43" s="21">
        <f t="shared" si="24"/>
        <v>0</v>
      </c>
      <c r="AM43" s="21">
        <f t="shared" si="25"/>
        <v>0</v>
      </c>
      <c r="AN43" s="21">
        <f t="shared" si="26"/>
        <v>0</v>
      </c>
      <c r="AO43" s="21">
        <f t="shared" si="27"/>
        <v>0</v>
      </c>
      <c r="AP43" s="21">
        <f t="shared" si="28"/>
        <v>0</v>
      </c>
      <c r="AQ43" s="21">
        <f t="shared" si="29"/>
        <v>0</v>
      </c>
      <c r="AR43" s="21">
        <f t="shared" si="30"/>
        <v>0</v>
      </c>
      <c r="AS43" s="21">
        <f t="shared" si="31"/>
        <v>0</v>
      </c>
      <c r="AT43" s="35"/>
      <c r="AU43" s="27">
        <f t="shared" si="32"/>
        <v>0</v>
      </c>
      <c r="AV43" s="27">
        <f t="shared" si="33"/>
        <v>0</v>
      </c>
      <c r="AW43" s="27">
        <f t="shared" si="34"/>
        <v>0</v>
      </c>
      <c r="AX43" s="27">
        <f t="shared" si="35"/>
        <v>0</v>
      </c>
      <c r="AY43" s="27">
        <f t="shared" si="36"/>
        <v>0</v>
      </c>
      <c r="AZ43" s="27">
        <f t="shared" si="37"/>
        <v>0</v>
      </c>
      <c r="BA43" s="27">
        <f t="shared" si="38"/>
        <v>0</v>
      </c>
      <c r="BB43" s="27">
        <f t="shared" si="39"/>
        <v>0</v>
      </c>
      <c r="BC43" s="27">
        <f t="shared" si="40"/>
        <v>0</v>
      </c>
      <c r="BD43" s="27">
        <f t="shared" si="41"/>
        <v>0</v>
      </c>
      <c r="BE43" s="27">
        <f t="shared" si="42"/>
        <v>0</v>
      </c>
      <c r="BF43" s="27">
        <f t="shared" si="43"/>
        <v>0</v>
      </c>
      <c r="BG43" s="27">
        <f t="shared" si="44"/>
        <v>0</v>
      </c>
      <c r="BH43" s="27">
        <f t="shared" si="45"/>
        <v>0</v>
      </c>
      <c r="BI43" s="27">
        <f t="shared" si="46"/>
        <v>0</v>
      </c>
      <c r="BJ43" s="27">
        <f t="shared" si="47"/>
        <v>0</v>
      </c>
      <c r="BK43" s="27">
        <f t="shared" si="48"/>
        <v>0</v>
      </c>
      <c r="BL43" s="27">
        <f t="shared" si="49"/>
        <v>0</v>
      </c>
      <c r="BM43" s="27">
        <f t="shared" si="50"/>
        <v>0</v>
      </c>
      <c r="BN43" s="27">
        <f t="shared" si="51"/>
        <v>0</v>
      </c>
      <c r="BO43" s="27">
        <f t="shared" si="52"/>
        <v>0</v>
      </c>
      <c r="BP43" s="27">
        <f t="shared" si="53"/>
        <v>0</v>
      </c>
      <c r="BQ43" s="27">
        <f t="shared" si="54"/>
        <v>0</v>
      </c>
      <c r="BR43" s="27">
        <f t="shared" si="55"/>
        <v>0</v>
      </c>
      <c r="BS43" s="27">
        <f t="shared" si="56"/>
        <v>0</v>
      </c>
      <c r="BT43" s="27">
        <f t="shared" si="57"/>
        <v>0</v>
      </c>
      <c r="BU43" s="27">
        <f t="shared" si="58"/>
        <v>0</v>
      </c>
    </row>
    <row r="44" spans="5:73">
      <c r="E44" t="e">
        <f>VLOOKUP($C44,'Event Inputs'!$D$4:'Event Inputs'!$H$899,2,FALSE)</f>
        <v>#N/A</v>
      </c>
      <c r="F44" t="e">
        <f>VLOOKUP($C44,'Event Inputs'!$D$4:'Event Inputs'!$H$899,3,FALSE)</f>
        <v>#N/A</v>
      </c>
      <c r="G44" t="str">
        <f t="shared" si="0"/>
        <v/>
      </c>
      <c r="L44" t="e">
        <f>VLOOKUP($J44,'Event Inputs'!$D$4:'Event Inputs'!$H$899,2,FALSE)</f>
        <v>#N/A</v>
      </c>
      <c r="M44" t="e">
        <f>VLOOKUP($J44,'Event Inputs'!$D$4:'Event Inputs'!$H$899,3,FALSE)</f>
        <v>#N/A</v>
      </c>
      <c r="N44" t="str">
        <f t="shared" si="1"/>
        <v/>
      </c>
      <c r="O44" s="18">
        <f>'Event Inputs'!A44</f>
        <v>0</v>
      </c>
      <c r="P44" s="15">
        <f t="shared" si="2"/>
        <v>0</v>
      </c>
      <c r="Q44" s="21">
        <f t="shared" si="3"/>
        <v>0</v>
      </c>
      <c r="R44" s="24">
        <f t="shared" si="4"/>
        <v>0</v>
      </c>
      <c r="S44" s="21">
        <f t="shared" si="5"/>
        <v>0</v>
      </c>
      <c r="T44" s="21">
        <f t="shared" si="6"/>
        <v>0</v>
      </c>
      <c r="U44" s="21">
        <f t="shared" si="7"/>
        <v>0</v>
      </c>
      <c r="V44" s="21">
        <f t="shared" si="8"/>
        <v>0</v>
      </c>
      <c r="W44" s="21">
        <f t="shared" si="9"/>
        <v>0</v>
      </c>
      <c r="X44" s="21">
        <f t="shared" si="10"/>
        <v>0</v>
      </c>
      <c r="Y44" s="21">
        <f t="shared" si="11"/>
        <v>0</v>
      </c>
      <c r="Z44" s="21">
        <f t="shared" si="12"/>
        <v>0</v>
      </c>
      <c r="AA44" s="21">
        <f t="shared" si="13"/>
        <v>0</v>
      </c>
      <c r="AB44" s="21">
        <f t="shared" si="14"/>
        <v>0</v>
      </c>
      <c r="AC44" s="21">
        <f t="shared" si="15"/>
        <v>0</v>
      </c>
      <c r="AD44" s="21">
        <f t="shared" si="16"/>
        <v>0</v>
      </c>
      <c r="AE44" s="21">
        <f t="shared" si="17"/>
        <v>0</v>
      </c>
      <c r="AF44" s="21">
        <f t="shared" si="18"/>
        <v>0</v>
      </c>
      <c r="AG44" s="21">
        <f t="shared" si="19"/>
        <v>0</v>
      </c>
      <c r="AH44" s="21">
        <f t="shared" si="20"/>
        <v>0</v>
      </c>
      <c r="AI44" s="21">
        <f t="shared" si="21"/>
        <v>0</v>
      </c>
      <c r="AJ44" s="21">
        <f t="shared" si="22"/>
        <v>0</v>
      </c>
      <c r="AK44" s="21">
        <f t="shared" si="23"/>
        <v>0</v>
      </c>
      <c r="AL44" s="21">
        <f t="shared" si="24"/>
        <v>0</v>
      </c>
      <c r="AM44" s="21">
        <f t="shared" si="25"/>
        <v>0</v>
      </c>
      <c r="AN44" s="21">
        <f t="shared" si="26"/>
        <v>0</v>
      </c>
      <c r="AO44" s="21">
        <f t="shared" si="27"/>
        <v>0</v>
      </c>
      <c r="AP44" s="21">
        <f t="shared" si="28"/>
        <v>0</v>
      </c>
      <c r="AQ44" s="21">
        <f t="shared" si="29"/>
        <v>0</v>
      </c>
      <c r="AR44" s="21">
        <f t="shared" si="30"/>
        <v>0</v>
      </c>
      <c r="AS44" s="21">
        <f t="shared" si="31"/>
        <v>0</v>
      </c>
      <c r="AT44" s="35"/>
      <c r="AU44" s="27">
        <f t="shared" si="32"/>
        <v>0</v>
      </c>
      <c r="AV44" s="27">
        <f t="shared" si="33"/>
        <v>0</v>
      </c>
      <c r="AW44" s="27">
        <f t="shared" si="34"/>
        <v>0</v>
      </c>
      <c r="AX44" s="27">
        <f t="shared" si="35"/>
        <v>0</v>
      </c>
      <c r="AY44" s="27">
        <f t="shared" si="36"/>
        <v>0</v>
      </c>
      <c r="AZ44" s="27">
        <f t="shared" si="37"/>
        <v>0</v>
      </c>
      <c r="BA44" s="27">
        <f t="shared" si="38"/>
        <v>0</v>
      </c>
      <c r="BB44" s="27">
        <f t="shared" si="39"/>
        <v>0</v>
      </c>
      <c r="BC44" s="27">
        <f t="shared" si="40"/>
        <v>0</v>
      </c>
      <c r="BD44" s="27">
        <f t="shared" si="41"/>
        <v>0</v>
      </c>
      <c r="BE44" s="27">
        <f t="shared" si="42"/>
        <v>0</v>
      </c>
      <c r="BF44" s="27">
        <f t="shared" si="43"/>
        <v>0</v>
      </c>
      <c r="BG44" s="27">
        <f t="shared" si="44"/>
        <v>0</v>
      </c>
      <c r="BH44" s="27">
        <f t="shared" si="45"/>
        <v>0</v>
      </c>
      <c r="BI44" s="27">
        <f t="shared" si="46"/>
        <v>0</v>
      </c>
      <c r="BJ44" s="27">
        <f t="shared" si="47"/>
        <v>0</v>
      </c>
      <c r="BK44" s="27">
        <f t="shared" si="48"/>
        <v>0</v>
      </c>
      <c r="BL44" s="27">
        <f t="shared" si="49"/>
        <v>0</v>
      </c>
      <c r="BM44" s="27">
        <f t="shared" si="50"/>
        <v>0</v>
      </c>
      <c r="BN44" s="27">
        <f t="shared" si="51"/>
        <v>0</v>
      </c>
      <c r="BO44" s="27">
        <f t="shared" si="52"/>
        <v>0</v>
      </c>
      <c r="BP44" s="27">
        <f t="shared" si="53"/>
        <v>0</v>
      </c>
      <c r="BQ44" s="27">
        <f t="shared" si="54"/>
        <v>0</v>
      </c>
      <c r="BR44" s="27">
        <f t="shared" si="55"/>
        <v>0</v>
      </c>
      <c r="BS44" s="27">
        <f t="shared" si="56"/>
        <v>0</v>
      </c>
      <c r="BT44" s="27">
        <f t="shared" si="57"/>
        <v>0</v>
      </c>
      <c r="BU44" s="27">
        <f t="shared" si="58"/>
        <v>0</v>
      </c>
    </row>
    <row r="45" spans="5:73">
      <c r="E45" t="e">
        <f>VLOOKUP($C45,'Event Inputs'!$D$4:'Event Inputs'!$H$899,2,FALSE)</f>
        <v>#N/A</v>
      </c>
      <c r="F45" t="e">
        <f>VLOOKUP($C45,'Event Inputs'!$D$4:'Event Inputs'!$H$899,3,FALSE)</f>
        <v>#N/A</v>
      </c>
      <c r="G45" t="str">
        <f t="shared" si="0"/>
        <v/>
      </c>
      <c r="L45" t="e">
        <f>VLOOKUP($J45,'Event Inputs'!$D$4:'Event Inputs'!$H$899,2,FALSE)</f>
        <v>#N/A</v>
      </c>
      <c r="M45" t="e">
        <f>VLOOKUP($J45,'Event Inputs'!$D$4:'Event Inputs'!$H$899,3,FALSE)</f>
        <v>#N/A</v>
      </c>
      <c r="N45" t="str">
        <f t="shared" si="1"/>
        <v/>
      </c>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5:73">
      <c r="E46" t="e">
        <f>VLOOKUP($C46,'Event Inputs'!$D$4:'Event Inputs'!$H$899,2,FALSE)</f>
        <v>#N/A</v>
      </c>
      <c r="F46" t="e">
        <f>VLOOKUP($C46,'Event Inputs'!$D$4:'Event Inputs'!$H$899,3,FALSE)</f>
        <v>#N/A</v>
      </c>
      <c r="G46" t="str">
        <f t="shared" si="0"/>
        <v/>
      </c>
      <c r="L46" t="e">
        <f>VLOOKUP($J46,'Event Inputs'!$D$4:'Event Inputs'!$H$899,2,FALSE)</f>
        <v>#N/A</v>
      </c>
      <c r="M46" t="e">
        <f>VLOOKUP($J46,'Event Inputs'!$D$4:'Event Inputs'!$H$899,3,FALSE)</f>
        <v>#N/A</v>
      </c>
      <c r="N46" t="str">
        <f t="shared" si="1"/>
        <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5:73">
      <c r="E47" t="e">
        <f>VLOOKUP($C47,'Event Inputs'!$D$4:'Event Inputs'!$H$899,2,FALSE)</f>
        <v>#N/A</v>
      </c>
      <c r="F47" t="e">
        <f>VLOOKUP($C47,'Event Inputs'!$D$4:'Event Inputs'!$H$899,3,FALSE)</f>
        <v>#N/A</v>
      </c>
      <c r="G47" t="str">
        <f t="shared" si="0"/>
        <v/>
      </c>
      <c r="L47" t="e">
        <f>VLOOKUP($J47,'Event Inputs'!$D$4:'Event Inputs'!$H$899,2,FALSE)</f>
        <v>#N/A</v>
      </c>
      <c r="M47" t="e">
        <f>VLOOKUP($J47,'Event Inputs'!$D$4:'Event Inputs'!$H$899,3,FALSE)</f>
        <v>#N/A</v>
      </c>
      <c r="N47" t="str">
        <f t="shared" si="1"/>
        <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5:73">
      <c r="E48" t="e">
        <f>VLOOKUP($C48,'Event Inputs'!$D$4:'Event Inputs'!$H$899,2,FALSE)</f>
        <v>#N/A</v>
      </c>
      <c r="F48" t="e">
        <f>VLOOKUP($C48,'Event Inputs'!$D$4:'Event Inputs'!$H$899,3,FALSE)</f>
        <v>#N/A</v>
      </c>
      <c r="G48" t="str">
        <f t="shared" si="0"/>
        <v/>
      </c>
      <c r="L48" t="e">
        <f>VLOOKUP($J48,'Event Inputs'!$D$4:'Event Inputs'!$H$899,2,FALSE)</f>
        <v>#N/A</v>
      </c>
      <c r="M48" t="e">
        <f>VLOOKUP($J48,'Event Inputs'!$D$4:'Event Inputs'!$H$899,3,FALSE)</f>
        <v>#N/A</v>
      </c>
      <c r="N48" t="str">
        <f t="shared" si="1"/>
        <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5:41">
      <c r="E49" t="e">
        <f>VLOOKUP($C49,'Event Inputs'!$D$4:'Event Inputs'!$H$899,2,FALSE)</f>
        <v>#N/A</v>
      </c>
      <c r="F49" t="e">
        <f>VLOOKUP($C49,'Event Inputs'!$D$4:'Event Inputs'!$H$899,3,FALSE)</f>
        <v>#N/A</v>
      </c>
      <c r="G49" t="str">
        <f t="shared" si="0"/>
        <v/>
      </c>
      <c r="L49" t="e">
        <f>VLOOKUP($J49,'Event Inputs'!$D$4:'Event Inputs'!$H$899,2,FALSE)</f>
        <v>#N/A</v>
      </c>
      <c r="M49" t="e">
        <f>VLOOKUP($J49,'Event Inputs'!$D$4:'Event Inputs'!$H$899,3,FALSE)</f>
        <v>#N/A</v>
      </c>
      <c r="N49" t="str">
        <f t="shared" si="1"/>
        <v/>
      </c>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5:41">
      <c r="E50" t="e">
        <f>VLOOKUP($C50,'Event Inputs'!$D$4:'Event Inputs'!$H$899,2,FALSE)</f>
        <v>#N/A</v>
      </c>
      <c r="F50" t="e">
        <f>VLOOKUP($C50,'Event Inputs'!$D$4:'Event Inputs'!$H$899,3,FALSE)</f>
        <v>#N/A</v>
      </c>
      <c r="G50" t="str">
        <f t="shared" si="0"/>
        <v/>
      </c>
      <c r="L50" t="e">
        <f>VLOOKUP($J50,'Event Inputs'!$D$4:'Event Inputs'!$H$899,2,FALSE)</f>
        <v>#N/A</v>
      </c>
      <c r="M50" t="e">
        <f>VLOOKUP($J50,'Event Inputs'!$D$4:'Event Inputs'!$H$899,3,FALSE)</f>
        <v>#N/A</v>
      </c>
      <c r="N50" t="str">
        <f t="shared" si="1"/>
        <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5:41">
      <c r="E51" t="e">
        <f>VLOOKUP($C51,'Event Inputs'!$D$4:'Event Inputs'!$H$899,2,FALSE)</f>
        <v>#N/A</v>
      </c>
      <c r="F51" t="e">
        <f>VLOOKUP($C51,'Event Inputs'!$D$4:'Event Inputs'!$H$899,3,FALSE)</f>
        <v>#N/A</v>
      </c>
      <c r="G51" t="str">
        <f t="shared" si="0"/>
        <v/>
      </c>
      <c r="L51" t="e">
        <f>VLOOKUP($J51,'Event Inputs'!$D$4:'Event Inputs'!$H$899,2,FALSE)</f>
        <v>#N/A</v>
      </c>
      <c r="M51" t="e">
        <f>VLOOKUP($J51,'Event Inputs'!$D$4:'Event Inputs'!$H$899,3,FALSE)</f>
        <v>#N/A</v>
      </c>
      <c r="N51" t="str">
        <f t="shared" si="1"/>
        <v/>
      </c>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5:41">
      <c r="E52" t="e">
        <f>VLOOKUP($C52,'Event Inputs'!$D$4:'Event Inputs'!$H$899,2,FALSE)</f>
        <v>#N/A</v>
      </c>
      <c r="F52" t="e">
        <f>VLOOKUP($C52,'Event Inputs'!$D$4:'Event Inputs'!$H$899,3,FALSE)</f>
        <v>#N/A</v>
      </c>
      <c r="G52" t="str">
        <f t="shared" si="0"/>
        <v/>
      </c>
      <c r="L52" t="e">
        <f>VLOOKUP($J52,'Event Inputs'!$D$4:'Event Inputs'!$H$899,2,FALSE)</f>
        <v>#N/A</v>
      </c>
      <c r="M52" t="e">
        <f>VLOOKUP($J52,'Event Inputs'!$D$4:'Event Inputs'!$H$899,3,FALSE)</f>
        <v>#N/A</v>
      </c>
      <c r="N52" t="str">
        <f t="shared" si="1"/>
        <v/>
      </c>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5:41">
      <c r="E53" t="e">
        <f>VLOOKUP($C53,'Event Inputs'!$D$4:'Event Inputs'!$H$899,2,FALSE)</f>
        <v>#N/A</v>
      </c>
      <c r="F53" t="e">
        <f>VLOOKUP($C53,'Event Inputs'!$D$4:'Event Inputs'!$H$899,3,FALSE)</f>
        <v>#N/A</v>
      </c>
      <c r="G53" t="str">
        <f t="shared" si="0"/>
        <v/>
      </c>
      <c r="L53" t="e">
        <f>VLOOKUP($J53,'Event Inputs'!$D$4:'Event Inputs'!$H$899,2,FALSE)</f>
        <v>#N/A</v>
      </c>
      <c r="M53" t="e">
        <f>VLOOKUP($J53,'Event Inputs'!$D$4:'Event Inputs'!$H$899,3,FALSE)</f>
        <v>#N/A</v>
      </c>
      <c r="N53" t="str">
        <f t="shared" si="1"/>
        <v/>
      </c>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5:41">
      <c r="E54" t="e">
        <f>VLOOKUP($C54,'Event Inputs'!$D$4:'Event Inputs'!$H$899,2,FALSE)</f>
        <v>#N/A</v>
      </c>
      <c r="F54" t="e">
        <f>VLOOKUP($C54,'Event Inputs'!$D$4:'Event Inputs'!$H$899,3,FALSE)</f>
        <v>#N/A</v>
      </c>
      <c r="G54" t="str">
        <f t="shared" si="0"/>
        <v/>
      </c>
      <c r="L54" t="e">
        <f>VLOOKUP($J54,'Event Inputs'!$D$4:'Event Inputs'!$H$899,2,FALSE)</f>
        <v>#N/A</v>
      </c>
      <c r="M54" t="e">
        <f>VLOOKUP($J54,'Event Inputs'!$D$4:'Event Inputs'!$H$899,3,FALSE)</f>
        <v>#N/A</v>
      </c>
      <c r="N54" t="str">
        <f t="shared" si="1"/>
        <v/>
      </c>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5:41">
      <c r="E55" t="e">
        <f>VLOOKUP($C55,'Event Inputs'!$D$4:'Event Inputs'!$H$899,2,FALSE)</f>
        <v>#N/A</v>
      </c>
      <c r="F55" t="e">
        <f>VLOOKUP($C55,'Event Inputs'!$D$4:'Event Inputs'!$H$899,3,FALSE)</f>
        <v>#N/A</v>
      </c>
      <c r="G55" t="str">
        <f t="shared" si="0"/>
        <v/>
      </c>
      <c r="L55" t="e">
        <f>VLOOKUP($J55,'Event Inputs'!$D$4:'Event Inputs'!$H$899,2,FALSE)</f>
        <v>#N/A</v>
      </c>
      <c r="M55" t="e">
        <f>VLOOKUP($J55,'Event Inputs'!$D$4:'Event Inputs'!$H$899,3,FALSE)</f>
        <v>#N/A</v>
      </c>
      <c r="N55" t="str">
        <f t="shared" si="1"/>
        <v/>
      </c>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5:41">
      <c r="E56" t="e">
        <f>VLOOKUP($C56,'Event Inputs'!$D$4:'Event Inputs'!$H$899,2,FALSE)</f>
        <v>#N/A</v>
      </c>
      <c r="F56" t="e">
        <f>VLOOKUP($C56,'Event Inputs'!$D$4:'Event Inputs'!$H$899,3,FALSE)</f>
        <v>#N/A</v>
      </c>
      <c r="G56" t="str">
        <f t="shared" si="0"/>
        <v/>
      </c>
      <c r="L56" t="e">
        <f>VLOOKUP($J56,'Event Inputs'!$D$4:'Event Inputs'!$H$899,2,FALSE)</f>
        <v>#N/A</v>
      </c>
      <c r="M56" t="e">
        <f>VLOOKUP($J56,'Event Inputs'!$D$4:'Event Inputs'!$H$899,3,FALSE)</f>
        <v>#N/A</v>
      </c>
      <c r="N56" t="str">
        <f t="shared" si="1"/>
        <v/>
      </c>
    </row>
    <row r="57" spans="5:41">
      <c r="E57" t="e">
        <f>VLOOKUP($C57,'Event Inputs'!$D$4:'Event Inputs'!$H$899,2,FALSE)</f>
        <v>#N/A</v>
      </c>
      <c r="F57" t="e">
        <f>VLOOKUP($C57,'Event Inputs'!$D$4:'Event Inputs'!$H$899,3,FALSE)</f>
        <v>#N/A</v>
      </c>
      <c r="G57" t="str">
        <f t="shared" si="0"/>
        <v/>
      </c>
      <c r="L57" t="e">
        <f>VLOOKUP($J57,'Event Inputs'!$D$4:'Event Inputs'!$H$899,2,FALSE)</f>
        <v>#N/A</v>
      </c>
      <c r="M57" t="e">
        <f>VLOOKUP($J57,'Event Inputs'!$D$4:'Event Inputs'!$H$899,3,FALSE)</f>
        <v>#N/A</v>
      </c>
      <c r="N57" t="str">
        <f t="shared" si="1"/>
        <v/>
      </c>
    </row>
    <row r="58" spans="5:41">
      <c r="E58" t="e">
        <f>VLOOKUP($C58,'Event Inputs'!$D$4:'Event Inputs'!$H$899,2,FALSE)</f>
        <v>#N/A</v>
      </c>
      <c r="F58" t="e">
        <f>VLOOKUP($C58,'Event Inputs'!$D$4:'Event Inputs'!$H$899,3,FALSE)</f>
        <v>#N/A</v>
      </c>
      <c r="G58" t="str">
        <f t="shared" si="0"/>
        <v/>
      </c>
      <c r="L58" t="e">
        <f>VLOOKUP($J58,'Event Inputs'!$D$4:'Event Inputs'!$H$899,2,FALSE)</f>
        <v>#N/A</v>
      </c>
      <c r="M58" t="e">
        <f>VLOOKUP($J58,'Event Inputs'!$D$4:'Event Inputs'!$H$899,3,FALSE)</f>
        <v>#N/A</v>
      </c>
      <c r="N58" t="str">
        <f t="shared" si="1"/>
        <v/>
      </c>
    </row>
    <row r="59" spans="5:41">
      <c r="E59" t="e">
        <f>VLOOKUP($C59,'Event Inputs'!$D$4:'Event Inputs'!$H$899,2,FALSE)</f>
        <v>#N/A</v>
      </c>
      <c r="F59" t="e">
        <f>VLOOKUP($C59,'Event Inputs'!$D$4:'Event Inputs'!$H$899,3,FALSE)</f>
        <v>#N/A</v>
      </c>
      <c r="G59" t="str">
        <f t="shared" si="0"/>
        <v/>
      </c>
      <c r="L59" t="e">
        <f>VLOOKUP($J59,'Event Inputs'!$D$4:'Event Inputs'!$H$899,2,FALSE)</f>
        <v>#N/A</v>
      </c>
      <c r="M59" t="e">
        <f>VLOOKUP($J59,'Event Inputs'!$D$4:'Event Inputs'!$H$899,3,FALSE)</f>
        <v>#N/A</v>
      </c>
      <c r="N59" t="str">
        <f t="shared" si="1"/>
        <v/>
      </c>
    </row>
    <row r="60" spans="5:41">
      <c r="E60" t="e">
        <f>VLOOKUP($C60,'Event Inputs'!$D$4:'Event Inputs'!$H$899,2,FALSE)</f>
        <v>#N/A</v>
      </c>
      <c r="F60" t="e">
        <f>VLOOKUP($C60,'Event Inputs'!$D$4:'Event Inputs'!$H$899,3,FALSE)</f>
        <v>#N/A</v>
      </c>
      <c r="G60" t="str">
        <f t="shared" si="0"/>
        <v/>
      </c>
      <c r="L60" t="e">
        <f>VLOOKUP($J60,'Event Inputs'!$D$4:'Event Inputs'!$H$899,2,FALSE)</f>
        <v>#N/A</v>
      </c>
      <c r="M60" t="e">
        <f>VLOOKUP($J60,'Event Inputs'!$D$4:'Event Inputs'!$H$899,3,FALSE)</f>
        <v>#N/A</v>
      </c>
      <c r="N60" t="str">
        <f t="shared" si="1"/>
        <v/>
      </c>
    </row>
    <row r="61" spans="5:41">
      <c r="E61" t="e">
        <f>VLOOKUP($C61,'Event Inputs'!$D$4:'Event Inputs'!$H$899,2,FALSE)</f>
        <v>#N/A</v>
      </c>
      <c r="F61" t="e">
        <f>VLOOKUP($C61,'Event Inputs'!$D$4:'Event Inputs'!$H$899,3,FALSE)</f>
        <v>#N/A</v>
      </c>
      <c r="G61" t="str">
        <f t="shared" si="0"/>
        <v/>
      </c>
      <c r="L61" t="e">
        <f>VLOOKUP($J61,'Event Inputs'!$D$4:'Event Inputs'!$H$899,2,FALSE)</f>
        <v>#N/A</v>
      </c>
      <c r="M61" t="e">
        <f>VLOOKUP($J61,'Event Inputs'!$D$4:'Event Inputs'!$H$899,3,FALSE)</f>
        <v>#N/A</v>
      </c>
      <c r="N61" t="str">
        <f t="shared" si="1"/>
        <v/>
      </c>
    </row>
    <row r="62" spans="5:41">
      <c r="E62" t="e">
        <f>VLOOKUP($C62,'Event Inputs'!$D$4:'Event Inputs'!$H$899,2,FALSE)</f>
        <v>#N/A</v>
      </c>
      <c r="F62" t="e">
        <f>VLOOKUP($C62,'Event Inputs'!$D$4:'Event Inputs'!$H$899,3,FALSE)</f>
        <v>#N/A</v>
      </c>
      <c r="G62" t="str">
        <f t="shared" si="0"/>
        <v/>
      </c>
      <c r="L62" t="e">
        <f>VLOOKUP($J62,'Event Inputs'!$D$4:'Event Inputs'!$H$899,2,FALSE)</f>
        <v>#N/A</v>
      </c>
      <c r="M62" t="e">
        <f>VLOOKUP($J62,'Event Inputs'!$D$4:'Event Inputs'!$H$899,3,FALSE)</f>
        <v>#N/A</v>
      </c>
      <c r="N62" t="str">
        <f t="shared" si="1"/>
        <v/>
      </c>
    </row>
    <row r="63" spans="5:41">
      <c r="E63" t="e">
        <f>VLOOKUP($C63,'Event Inputs'!$D$4:'Event Inputs'!$H$899,2,FALSE)</f>
        <v>#N/A</v>
      </c>
      <c r="F63" t="e">
        <f>VLOOKUP($C63,'Event Inputs'!$D$4:'Event Inputs'!$H$899,3,FALSE)</f>
        <v>#N/A</v>
      </c>
      <c r="G63" t="str">
        <f t="shared" si="0"/>
        <v/>
      </c>
      <c r="L63" t="e">
        <f>VLOOKUP($J63,'Event Inputs'!$D$4:'Event Inputs'!$H$899,2,FALSE)</f>
        <v>#N/A</v>
      </c>
      <c r="M63" t="e">
        <f>VLOOKUP($J63,'Event Inputs'!$D$4:'Event Inputs'!$H$899,3,FALSE)</f>
        <v>#N/A</v>
      </c>
      <c r="N63" t="str">
        <f t="shared" si="1"/>
        <v/>
      </c>
    </row>
    <row r="64" spans="5:41">
      <c r="E64" t="e">
        <f>VLOOKUP($C64,'Event Inputs'!$D$4:'Event Inputs'!$H$899,2,FALSE)</f>
        <v>#N/A</v>
      </c>
      <c r="F64" t="e">
        <f>VLOOKUP($C64,'Event Inputs'!$D$4:'Event Inputs'!$H$899,3,FALSE)</f>
        <v>#N/A</v>
      </c>
      <c r="G64" t="str">
        <f t="shared" si="0"/>
        <v/>
      </c>
      <c r="L64" t="e">
        <f>VLOOKUP($J64,'Event Inputs'!$D$4:'Event Inputs'!$H$899,2,FALSE)</f>
        <v>#N/A</v>
      </c>
      <c r="M64" t="e">
        <f>VLOOKUP($J64,'Event Inputs'!$D$4:'Event Inputs'!$H$899,3,FALSE)</f>
        <v>#N/A</v>
      </c>
      <c r="N64" t="str">
        <f t="shared" si="1"/>
        <v/>
      </c>
    </row>
    <row r="65" spans="5:14">
      <c r="E65" t="e">
        <f>VLOOKUP($C65,'Event Inputs'!$D$4:'Event Inputs'!$H$899,2,FALSE)</f>
        <v>#N/A</v>
      </c>
      <c r="F65" t="e">
        <f>VLOOKUP($C65,'Event Inputs'!$D$4:'Event Inputs'!$H$899,3,FALSE)</f>
        <v>#N/A</v>
      </c>
      <c r="G65" t="str">
        <f t="shared" si="0"/>
        <v/>
      </c>
      <c r="L65" t="e">
        <f>VLOOKUP($J65,'Event Inputs'!$D$4:'Event Inputs'!$H$899,2,FALSE)</f>
        <v>#N/A</v>
      </c>
      <c r="M65" t="e">
        <f>VLOOKUP($J65,'Event Inputs'!$D$4:'Event Inputs'!$H$899,3,FALSE)</f>
        <v>#N/A</v>
      </c>
      <c r="N65" t="str">
        <f t="shared" si="1"/>
        <v/>
      </c>
    </row>
    <row r="66" spans="5:14">
      <c r="E66" t="e">
        <f>VLOOKUP($C66,'Event Inputs'!$D$4:'Event Inputs'!$H$899,2,FALSE)</f>
        <v>#N/A</v>
      </c>
      <c r="F66" t="e">
        <f>VLOOKUP($C66,'Event Inputs'!$D$4:'Event Inputs'!$H$899,3,FALSE)</f>
        <v>#N/A</v>
      </c>
      <c r="G66" t="str">
        <f t="shared" si="0"/>
        <v/>
      </c>
      <c r="L66" t="e">
        <f>VLOOKUP($J66,'Event Inputs'!$D$4:'Event Inputs'!$H$899,2,FALSE)</f>
        <v>#N/A</v>
      </c>
      <c r="M66" t="e">
        <f>VLOOKUP($J66,'Event Inputs'!$D$4:'Event Inputs'!$H$899,3,FALSE)</f>
        <v>#N/A</v>
      </c>
      <c r="N66" t="str">
        <f t="shared" si="1"/>
        <v/>
      </c>
    </row>
    <row r="67" spans="5:14">
      <c r="E67" t="e">
        <f>VLOOKUP($C67,'Event Inputs'!$D$4:'Event Inputs'!$H$899,2,FALSE)</f>
        <v>#N/A</v>
      </c>
      <c r="F67" t="e">
        <f>VLOOKUP($C67,'Event Inputs'!$D$4:'Event Inputs'!$H$899,3,FALSE)</f>
        <v>#N/A</v>
      </c>
      <c r="G67" t="str">
        <f t="shared" si="0"/>
        <v/>
      </c>
      <c r="L67" t="e">
        <f>VLOOKUP($J67,'Event Inputs'!$D$4:'Event Inputs'!$H$899,2,FALSE)</f>
        <v>#N/A</v>
      </c>
      <c r="M67" t="e">
        <f>VLOOKUP($J67,'Event Inputs'!$D$4:'Event Inputs'!$H$899,3,FALSE)</f>
        <v>#N/A</v>
      </c>
      <c r="N67" t="str">
        <f t="shared" si="1"/>
        <v/>
      </c>
    </row>
    <row r="68" spans="5:14">
      <c r="E68" t="e">
        <f>VLOOKUP($C68,'Event Inputs'!$D$4:'Event Inputs'!$H$899,2,FALSE)</f>
        <v>#N/A</v>
      </c>
      <c r="F68" t="e">
        <f>VLOOKUP($C68,'Event Inputs'!$D$4:'Event Inputs'!$H$899,3,FALSE)</f>
        <v>#N/A</v>
      </c>
      <c r="G68" t="str">
        <f t="shared" si="0"/>
        <v/>
      </c>
      <c r="L68" t="e">
        <f>VLOOKUP($J68,'Event Inputs'!$D$4:'Event Inputs'!$H$899,2,FALSE)</f>
        <v>#N/A</v>
      </c>
      <c r="M68" t="e">
        <f>VLOOKUP($J68,'Event Inputs'!$D$4:'Event Inputs'!$H$899,3,FALSE)</f>
        <v>#N/A</v>
      </c>
      <c r="N68" t="str">
        <f t="shared" si="1"/>
        <v/>
      </c>
    </row>
    <row r="69" spans="5:14">
      <c r="E69" t="e">
        <f>VLOOKUP($C69,'Event Inputs'!$D$4:'Event Inputs'!$H$899,2,FALSE)</f>
        <v>#N/A</v>
      </c>
      <c r="F69" t="e">
        <f>VLOOKUP($C69,'Event Inputs'!$D$4:'Event Inputs'!$H$899,3,FALSE)</f>
        <v>#N/A</v>
      </c>
      <c r="G69" t="str">
        <f t="shared" ref="G69:G99" si="59">LEFT(C69,2)</f>
        <v/>
      </c>
      <c r="L69" t="e">
        <f>VLOOKUP($J69,'Event Inputs'!$D$4:'Event Inputs'!$H$899,2,FALSE)</f>
        <v>#N/A</v>
      </c>
      <c r="M69" t="e">
        <f>VLOOKUP($J69,'Event Inputs'!$D$4:'Event Inputs'!$H$899,3,FALSE)</f>
        <v>#N/A</v>
      </c>
      <c r="N69" t="str">
        <f t="shared" ref="N69:N99" si="60">LEFT(J69,2)</f>
        <v/>
      </c>
    </row>
    <row r="70" spans="5:14">
      <c r="E70" t="e">
        <f>VLOOKUP($C70,'Event Inputs'!$D$4:'Event Inputs'!$H$899,2,FALSE)</f>
        <v>#N/A</v>
      </c>
      <c r="F70" t="e">
        <f>VLOOKUP($C70,'Event Inputs'!$D$4:'Event Inputs'!$H$899,3,FALSE)</f>
        <v>#N/A</v>
      </c>
      <c r="G70" t="str">
        <f t="shared" si="59"/>
        <v/>
      </c>
      <c r="L70" t="e">
        <f>VLOOKUP($J70,'Event Inputs'!$D$4:'Event Inputs'!$H$899,2,FALSE)</f>
        <v>#N/A</v>
      </c>
      <c r="M70" t="e">
        <f>VLOOKUP($J70,'Event Inputs'!$D$4:'Event Inputs'!$H$899,3,FALSE)</f>
        <v>#N/A</v>
      </c>
      <c r="N70" t="str">
        <f t="shared" si="60"/>
        <v/>
      </c>
    </row>
    <row r="71" spans="5:14">
      <c r="E71" t="e">
        <f>VLOOKUP($C71,'Event Inputs'!$D$4:'Event Inputs'!$H$899,2,FALSE)</f>
        <v>#N/A</v>
      </c>
      <c r="F71" t="e">
        <f>VLOOKUP($C71,'Event Inputs'!$D$4:'Event Inputs'!$H$899,3,FALSE)</f>
        <v>#N/A</v>
      </c>
      <c r="G71" t="str">
        <f t="shared" si="59"/>
        <v/>
      </c>
      <c r="L71" t="e">
        <f>VLOOKUP($J71,'Event Inputs'!$D$4:'Event Inputs'!$H$899,2,FALSE)</f>
        <v>#N/A</v>
      </c>
      <c r="M71" t="e">
        <f>VLOOKUP($J71,'Event Inputs'!$D$4:'Event Inputs'!$H$899,3,FALSE)</f>
        <v>#N/A</v>
      </c>
      <c r="N71" t="str">
        <f t="shared" si="60"/>
        <v/>
      </c>
    </row>
    <row r="72" spans="5:14">
      <c r="E72" t="e">
        <f>VLOOKUP($C72,'Event Inputs'!$D$4:'Event Inputs'!$H$899,2,FALSE)</f>
        <v>#N/A</v>
      </c>
      <c r="F72" t="e">
        <f>VLOOKUP($C72,'Event Inputs'!$D$4:'Event Inputs'!$H$899,3,FALSE)</f>
        <v>#N/A</v>
      </c>
      <c r="G72" t="str">
        <f t="shared" si="59"/>
        <v/>
      </c>
      <c r="L72" t="e">
        <f>VLOOKUP($J72,'Event Inputs'!$D$4:'Event Inputs'!$H$899,2,FALSE)</f>
        <v>#N/A</v>
      </c>
      <c r="M72" t="e">
        <f>VLOOKUP($J72,'Event Inputs'!$D$4:'Event Inputs'!$H$899,3,FALSE)</f>
        <v>#N/A</v>
      </c>
      <c r="N72" t="str">
        <f t="shared" si="60"/>
        <v/>
      </c>
    </row>
    <row r="73" spans="5:14">
      <c r="E73" t="e">
        <f>VLOOKUP($C73,'Event Inputs'!$D$4:'Event Inputs'!$H$899,2,FALSE)</f>
        <v>#N/A</v>
      </c>
      <c r="F73" t="e">
        <f>VLOOKUP($C73,'Event Inputs'!$D$4:'Event Inputs'!$H$899,3,FALSE)</f>
        <v>#N/A</v>
      </c>
      <c r="G73" t="str">
        <f t="shared" si="59"/>
        <v/>
      </c>
      <c r="L73" t="e">
        <f>VLOOKUP($J73,'Event Inputs'!$D$4:'Event Inputs'!$H$899,2,FALSE)</f>
        <v>#N/A</v>
      </c>
      <c r="M73" t="e">
        <f>VLOOKUP($J73,'Event Inputs'!$D$4:'Event Inputs'!$H$899,3,FALSE)</f>
        <v>#N/A</v>
      </c>
      <c r="N73" t="str">
        <f t="shared" si="60"/>
        <v/>
      </c>
    </row>
    <row r="74" spans="5:14">
      <c r="E74" t="e">
        <f>VLOOKUP($C74,'Event Inputs'!$D$4:'Event Inputs'!$H$899,2,FALSE)</f>
        <v>#N/A</v>
      </c>
      <c r="F74" t="e">
        <f>VLOOKUP($C74,'Event Inputs'!$D$4:'Event Inputs'!$H$899,3,FALSE)</f>
        <v>#N/A</v>
      </c>
      <c r="G74" t="str">
        <f t="shared" si="59"/>
        <v/>
      </c>
      <c r="L74" t="e">
        <f>VLOOKUP($J74,'Event Inputs'!$D$4:'Event Inputs'!$H$899,2,FALSE)</f>
        <v>#N/A</v>
      </c>
      <c r="M74" t="e">
        <f>VLOOKUP($J74,'Event Inputs'!$D$4:'Event Inputs'!$H$899,3,FALSE)</f>
        <v>#N/A</v>
      </c>
      <c r="N74" t="str">
        <f t="shared" si="60"/>
        <v/>
      </c>
    </row>
    <row r="75" spans="5:14">
      <c r="E75" t="e">
        <f>VLOOKUP($C75,'Event Inputs'!$D$4:'Event Inputs'!$H$899,2,FALSE)</f>
        <v>#N/A</v>
      </c>
      <c r="F75" t="e">
        <f>VLOOKUP($C75,'Event Inputs'!$D$4:'Event Inputs'!$H$899,3,FALSE)</f>
        <v>#N/A</v>
      </c>
      <c r="G75" t="str">
        <f t="shared" si="59"/>
        <v/>
      </c>
      <c r="L75" t="e">
        <f>VLOOKUP($J75,'Event Inputs'!$D$4:'Event Inputs'!$H$899,2,FALSE)</f>
        <v>#N/A</v>
      </c>
      <c r="M75" t="e">
        <f>VLOOKUP($J75,'Event Inputs'!$D$4:'Event Inputs'!$H$899,3,FALSE)</f>
        <v>#N/A</v>
      </c>
      <c r="N75" t="str">
        <f t="shared" si="60"/>
        <v/>
      </c>
    </row>
    <row r="76" spans="5:14">
      <c r="E76" t="e">
        <f>VLOOKUP($C76,'Event Inputs'!$D$4:'Event Inputs'!$H$899,2,FALSE)</f>
        <v>#N/A</v>
      </c>
      <c r="F76" t="e">
        <f>VLOOKUP($C76,'Event Inputs'!$D$4:'Event Inputs'!$H$899,3,FALSE)</f>
        <v>#N/A</v>
      </c>
      <c r="G76" t="str">
        <f t="shared" si="59"/>
        <v/>
      </c>
      <c r="L76" t="e">
        <f>VLOOKUP($J76,'Event Inputs'!$D$4:'Event Inputs'!$H$899,2,FALSE)</f>
        <v>#N/A</v>
      </c>
      <c r="M76" t="e">
        <f>VLOOKUP($J76,'Event Inputs'!$D$4:'Event Inputs'!$H$899,3,FALSE)</f>
        <v>#N/A</v>
      </c>
      <c r="N76" t="str">
        <f t="shared" si="60"/>
        <v/>
      </c>
    </row>
    <row r="77" spans="5:14">
      <c r="E77" t="e">
        <f>VLOOKUP($C77,'Event Inputs'!$D$4:'Event Inputs'!$H$899,2,FALSE)</f>
        <v>#N/A</v>
      </c>
      <c r="F77" t="e">
        <f>VLOOKUP($C77,'Event Inputs'!$D$4:'Event Inputs'!$H$899,3,FALSE)</f>
        <v>#N/A</v>
      </c>
      <c r="G77" t="str">
        <f t="shared" si="59"/>
        <v/>
      </c>
      <c r="L77" t="e">
        <f>VLOOKUP($J77,'Event Inputs'!$D$4:'Event Inputs'!$H$899,2,FALSE)</f>
        <v>#N/A</v>
      </c>
      <c r="M77" t="e">
        <f>VLOOKUP($J77,'Event Inputs'!$D$4:'Event Inputs'!$H$899,3,FALSE)</f>
        <v>#N/A</v>
      </c>
      <c r="N77" t="str">
        <f t="shared" si="60"/>
        <v/>
      </c>
    </row>
    <row r="78" spans="5:14">
      <c r="E78" t="e">
        <f>VLOOKUP($C78,'Event Inputs'!$D$4:'Event Inputs'!$H$899,2,FALSE)</f>
        <v>#N/A</v>
      </c>
      <c r="F78" t="e">
        <f>VLOOKUP($C78,'Event Inputs'!$D$4:'Event Inputs'!$H$899,3,FALSE)</f>
        <v>#N/A</v>
      </c>
      <c r="G78" t="str">
        <f t="shared" si="59"/>
        <v/>
      </c>
      <c r="L78" t="e">
        <f>VLOOKUP($J78,'Event Inputs'!$D$4:'Event Inputs'!$H$899,2,FALSE)</f>
        <v>#N/A</v>
      </c>
      <c r="M78" t="e">
        <f>VLOOKUP($J78,'Event Inputs'!$D$4:'Event Inputs'!$H$899,3,FALSE)</f>
        <v>#N/A</v>
      </c>
      <c r="N78" t="str">
        <f t="shared" si="60"/>
        <v/>
      </c>
    </row>
    <row r="79" spans="5:14">
      <c r="E79" t="e">
        <f>VLOOKUP($C79,'Event Inputs'!$D$4:'Event Inputs'!$H$899,2,FALSE)</f>
        <v>#N/A</v>
      </c>
      <c r="F79" t="e">
        <f>VLOOKUP($C79,'Event Inputs'!$D$4:'Event Inputs'!$H$899,3,FALSE)</f>
        <v>#N/A</v>
      </c>
      <c r="G79" t="str">
        <f t="shared" si="59"/>
        <v/>
      </c>
      <c r="L79" t="e">
        <f>VLOOKUP($J79,'Event Inputs'!$D$4:'Event Inputs'!$H$899,2,FALSE)</f>
        <v>#N/A</v>
      </c>
      <c r="M79" t="e">
        <f>VLOOKUP($J79,'Event Inputs'!$D$4:'Event Inputs'!$H$899,3,FALSE)</f>
        <v>#N/A</v>
      </c>
      <c r="N79" t="str">
        <f t="shared" si="60"/>
        <v/>
      </c>
    </row>
    <row r="80" spans="5:14">
      <c r="E80" t="e">
        <f>VLOOKUP($C80,'Event Inputs'!$D$4:'Event Inputs'!$H$899,2,FALSE)</f>
        <v>#N/A</v>
      </c>
      <c r="F80" t="e">
        <f>VLOOKUP($C80,'Event Inputs'!$D$4:'Event Inputs'!$H$899,3,FALSE)</f>
        <v>#N/A</v>
      </c>
      <c r="G80" t="str">
        <f t="shared" si="59"/>
        <v/>
      </c>
      <c r="L80" t="e">
        <f>VLOOKUP($J80,'Event Inputs'!$D$4:'Event Inputs'!$H$899,2,FALSE)</f>
        <v>#N/A</v>
      </c>
      <c r="M80" t="e">
        <f>VLOOKUP($J80,'Event Inputs'!$D$4:'Event Inputs'!$H$899,3,FALSE)</f>
        <v>#N/A</v>
      </c>
      <c r="N80" t="str">
        <f t="shared" si="60"/>
        <v/>
      </c>
    </row>
    <row r="81" spans="5:14">
      <c r="E81" t="e">
        <f>VLOOKUP($C81,'Event Inputs'!$D$4:'Event Inputs'!$H$899,2,FALSE)</f>
        <v>#N/A</v>
      </c>
      <c r="F81" t="e">
        <f>VLOOKUP($C81,'Event Inputs'!$D$4:'Event Inputs'!$H$899,3,FALSE)</f>
        <v>#N/A</v>
      </c>
      <c r="G81" t="str">
        <f t="shared" si="59"/>
        <v/>
      </c>
      <c r="L81" t="e">
        <f>VLOOKUP($J81,'Event Inputs'!$D$4:'Event Inputs'!$H$899,2,FALSE)</f>
        <v>#N/A</v>
      </c>
      <c r="M81" t="e">
        <f>VLOOKUP($J81,'Event Inputs'!$D$4:'Event Inputs'!$H$899,3,FALSE)</f>
        <v>#N/A</v>
      </c>
      <c r="N81" t="str">
        <f t="shared" si="60"/>
        <v/>
      </c>
    </row>
    <row r="82" spans="5:14">
      <c r="E82" t="e">
        <f>VLOOKUP($C82,'Event Inputs'!$D$4:'Event Inputs'!$H$899,2,FALSE)</f>
        <v>#N/A</v>
      </c>
      <c r="F82" t="e">
        <f>VLOOKUP($C82,'Event Inputs'!$D$4:'Event Inputs'!$H$899,3,FALSE)</f>
        <v>#N/A</v>
      </c>
      <c r="G82" t="str">
        <f t="shared" si="59"/>
        <v/>
      </c>
      <c r="L82" t="e">
        <f>VLOOKUP($J82,'Event Inputs'!$D$4:'Event Inputs'!$H$899,2,FALSE)</f>
        <v>#N/A</v>
      </c>
      <c r="M82" t="e">
        <f>VLOOKUP($J82,'Event Inputs'!$D$4:'Event Inputs'!$H$899,3,FALSE)</f>
        <v>#N/A</v>
      </c>
      <c r="N82" t="str">
        <f t="shared" si="60"/>
        <v/>
      </c>
    </row>
    <row r="83" spans="5:14">
      <c r="E83" t="e">
        <f>VLOOKUP($C83,'Event Inputs'!$D$4:'Event Inputs'!$H$899,2,FALSE)</f>
        <v>#N/A</v>
      </c>
      <c r="F83" t="e">
        <f>VLOOKUP($C83,'Event Inputs'!$D$4:'Event Inputs'!$H$899,3,FALSE)</f>
        <v>#N/A</v>
      </c>
      <c r="G83" t="str">
        <f t="shared" si="59"/>
        <v/>
      </c>
      <c r="L83" t="e">
        <f>VLOOKUP($J83,'Event Inputs'!$D$4:'Event Inputs'!$H$899,2,FALSE)</f>
        <v>#N/A</v>
      </c>
      <c r="M83" t="e">
        <f>VLOOKUP($J83,'Event Inputs'!$D$4:'Event Inputs'!$H$899,3,FALSE)</f>
        <v>#N/A</v>
      </c>
      <c r="N83" t="str">
        <f t="shared" si="60"/>
        <v/>
      </c>
    </row>
    <row r="84" spans="5:14">
      <c r="E84" t="e">
        <f>VLOOKUP($C84,'Event Inputs'!$D$4:'Event Inputs'!$H$899,2,FALSE)</f>
        <v>#N/A</v>
      </c>
      <c r="F84" t="e">
        <f>VLOOKUP($C84,'Event Inputs'!$D$4:'Event Inputs'!$H$899,3,FALSE)</f>
        <v>#N/A</v>
      </c>
      <c r="G84" t="str">
        <f t="shared" si="59"/>
        <v/>
      </c>
      <c r="L84" t="e">
        <f>VLOOKUP($J84,'Event Inputs'!$D$4:'Event Inputs'!$H$899,2,FALSE)</f>
        <v>#N/A</v>
      </c>
      <c r="M84" t="e">
        <f>VLOOKUP($J84,'Event Inputs'!$D$4:'Event Inputs'!$H$899,3,FALSE)</f>
        <v>#N/A</v>
      </c>
      <c r="N84" t="str">
        <f t="shared" si="60"/>
        <v/>
      </c>
    </row>
    <row r="85" spans="5:14">
      <c r="E85" t="e">
        <f>VLOOKUP($C85,'Event Inputs'!$D$4:'Event Inputs'!$H$899,2,FALSE)</f>
        <v>#N/A</v>
      </c>
      <c r="F85" t="e">
        <f>VLOOKUP($C85,'Event Inputs'!$D$4:'Event Inputs'!$H$899,3,FALSE)</f>
        <v>#N/A</v>
      </c>
      <c r="G85" t="str">
        <f t="shared" si="59"/>
        <v/>
      </c>
      <c r="L85" t="e">
        <f>VLOOKUP($J85,'Event Inputs'!$D$4:'Event Inputs'!$H$899,2,FALSE)</f>
        <v>#N/A</v>
      </c>
      <c r="M85" t="e">
        <f>VLOOKUP($J85,'Event Inputs'!$D$4:'Event Inputs'!$H$899,3,FALSE)</f>
        <v>#N/A</v>
      </c>
      <c r="N85" t="str">
        <f t="shared" si="60"/>
        <v/>
      </c>
    </row>
    <row r="86" spans="5:14">
      <c r="E86" t="e">
        <f>VLOOKUP($C86,'Event Inputs'!$D$4:'Event Inputs'!$H$899,2,FALSE)</f>
        <v>#N/A</v>
      </c>
      <c r="F86" t="e">
        <f>VLOOKUP($C86,'Event Inputs'!$D$4:'Event Inputs'!$H$899,3,FALSE)</f>
        <v>#N/A</v>
      </c>
      <c r="G86" t="str">
        <f t="shared" si="59"/>
        <v/>
      </c>
      <c r="L86" t="e">
        <f>VLOOKUP($J86,'Event Inputs'!$D$4:'Event Inputs'!$H$899,2,FALSE)</f>
        <v>#N/A</v>
      </c>
      <c r="M86" t="e">
        <f>VLOOKUP($J86,'Event Inputs'!$D$4:'Event Inputs'!$H$899,3,FALSE)</f>
        <v>#N/A</v>
      </c>
      <c r="N86" t="str">
        <f t="shared" si="60"/>
        <v/>
      </c>
    </row>
    <row r="87" spans="5:14">
      <c r="E87" t="e">
        <f>VLOOKUP($C87,'Event Inputs'!$D$4:'Event Inputs'!$H$899,2,FALSE)</f>
        <v>#N/A</v>
      </c>
      <c r="F87" t="e">
        <f>VLOOKUP($C87,'Event Inputs'!$D$4:'Event Inputs'!$H$899,3,FALSE)</f>
        <v>#N/A</v>
      </c>
      <c r="G87" t="str">
        <f t="shared" si="59"/>
        <v/>
      </c>
      <c r="L87" t="e">
        <f>VLOOKUP($J87,'Event Inputs'!$D$4:'Event Inputs'!$H$899,2,FALSE)</f>
        <v>#N/A</v>
      </c>
      <c r="M87" t="e">
        <f>VLOOKUP($J87,'Event Inputs'!$D$4:'Event Inputs'!$H$899,3,FALSE)</f>
        <v>#N/A</v>
      </c>
      <c r="N87" t="str">
        <f t="shared" si="60"/>
        <v/>
      </c>
    </row>
    <row r="88" spans="5:14">
      <c r="E88" t="e">
        <f>VLOOKUP($C88,'Event Inputs'!$D$4:'Event Inputs'!$H$899,2,FALSE)</f>
        <v>#N/A</v>
      </c>
      <c r="F88" t="e">
        <f>VLOOKUP($C88,'Event Inputs'!$D$4:'Event Inputs'!$H$899,3,FALSE)</f>
        <v>#N/A</v>
      </c>
      <c r="G88" t="str">
        <f t="shared" si="59"/>
        <v/>
      </c>
      <c r="L88" t="e">
        <f>VLOOKUP($J88,'Event Inputs'!$D$4:'Event Inputs'!$H$899,2,FALSE)</f>
        <v>#N/A</v>
      </c>
      <c r="M88" t="e">
        <f>VLOOKUP($J88,'Event Inputs'!$D$4:'Event Inputs'!$H$899,3,FALSE)</f>
        <v>#N/A</v>
      </c>
      <c r="N88" t="str">
        <f t="shared" si="60"/>
        <v/>
      </c>
    </row>
    <row r="89" spans="5:14">
      <c r="E89" t="e">
        <f>VLOOKUP($C89,'Event Inputs'!$D$4:'Event Inputs'!$H$899,2,FALSE)</f>
        <v>#N/A</v>
      </c>
      <c r="F89" t="e">
        <f>VLOOKUP($C89,'Event Inputs'!$D$4:'Event Inputs'!$H$899,3,FALSE)</f>
        <v>#N/A</v>
      </c>
      <c r="G89" t="str">
        <f t="shared" si="59"/>
        <v/>
      </c>
      <c r="L89" t="e">
        <f>VLOOKUP($J89,'Event Inputs'!$D$4:'Event Inputs'!$H$899,2,FALSE)</f>
        <v>#N/A</v>
      </c>
      <c r="M89" t="e">
        <f>VLOOKUP($J89,'Event Inputs'!$D$4:'Event Inputs'!$H$899,3,FALSE)</f>
        <v>#N/A</v>
      </c>
      <c r="N89" t="str">
        <f t="shared" si="60"/>
        <v/>
      </c>
    </row>
    <row r="90" spans="5:14">
      <c r="E90" t="e">
        <f>VLOOKUP($C90,'Event Inputs'!$D$4:'Event Inputs'!$H$899,2,FALSE)</f>
        <v>#N/A</v>
      </c>
      <c r="F90" t="e">
        <f>VLOOKUP($C90,'Event Inputs'!$D$4:'Event Inputs'!$H$899,3,FALSE)</f>
        <v>#N/A</v>
      </c>
      <c r="G90" t="str">
        <f t="shared" si="59"/>
        <v/>
      </c>
      <c r="L90" t="e">
        <f>VLOOKUP($J90,'Event Inputs'!$D$4:'Event Inputs'!$H$899,2,FALSE)</f>
        <v>#N/A</v>
      </c>
      <c r="M90" t="e">
        <f>VLOOKUP($J90,'Event Inputs'!$D$4:'Event Inputs'!$H$899,3,FALSE)</f>
        <v>#N/A</v>
      </c>
      <c r="N90" t="str">
        <f t="shared" si="60"/>
        <v/>
      </c>
    </row>
    <row r="91" spans="5:14">
      <c r="E91" t="e">
        <f>VLOOKUP($C91,'Event Inputs'!$D$4:'Event Inputs'!$H$899,2,FALSE)</f>
        <v>#N/A</v>
      </c>
      <c r="F91" t="e">
        <f>VLOOKUP($C91,'Event Inputs'!$D$4:'Event Inputs'!$H$899,3,FALSE)</f>
        <v>#N/A</v>
      </c>
      <c r="G91" t="str">
        <f t="shared" si="59"/>
        <v/>
      </c>
      <c r="L91" t="e">
        <f>VLOOKUP($J91,'Event Inputs'!$D$4:'Event Inputs'!$H$899,2,FALSE)</f>
        <v>#N/A</v>
      </c>
      <c r="M91" t="e">
        <f>VLOOKUP($J91,'Event Inputs'!$D$4:'Event Inputs'!$H$899,3,FALSE)</f>
        <v>#N/A</v>
      </c>
      <c r="N91" t="str">
        <f t="shared" si="60"/>
        <v/>
      </c>
    </row>
    <row r="92" spans="5:14">
      <c r="E92" t="e">
        <f>VLOOKUP($C92,'Event Inputs'!$D$4:'Event Inputs'!$H$899,2,FALSE)</f>
        <v>#N/A</v>
      </c>
      <c r="F92" t="e">
        <f>VLOOKUP($C92,'Event Inputs'!$D$4:'Event Inputs'!$H$899,3,FALSE)</f>
        <v>#N/A</v>
      </c>
      <c r="G92" t="str">
        <f t="shared" si="59"/>
        <v/>
      </c>
      <c r="L92" t="e">
        <f>VLOOKUP($J92,'Event Inputs'!$D$4:'Event Inputs'!$H$899,2,FALSE)</f>
        <v>#N/A</v>
      </c>
      <c r="M92" t="e">
        <f>VLOOKUP($J92,'Event Inputs'!$D$4:'Event Inputs'!$H$899,3,FALSE)</f>
        <v>#N/A</v>
      </c>
      <c r="N92" t="str">
        <f t="shared" si="60"/>
        <v/>
      </c>
    </row>
    <row r="93" spans="5:14">
      <c r="E93" t="e">
        <f>VLOOKUP($C93,'Event Inputs'!$D$4:'Event Inputs'!$H$899,2,FALSE)</f>
        <v>#N/A</v>
      </c>
      <c r="F93" t="e">
        <f>VLOOKUP($C93,'Event Inputs'!$D$4:'Event Inputs'!$H$899,3,FALSE)</f>
        <v>#N/A</v>
      </c>
      <c r="G93" t="str">
        <f t="shared" si="59"/>
        <v/>
      </c>
      <c r="L93" t="e">
        <f>VLOOKUP($J93,'Event Inputs'!$D$4:'Event Inputs'!$H$899,2,FALSE)</f>
        <v>#N/A</v>
      </c>
      <c r="M93" t="e">
        <f>VLOOKUP($J93,'Event Inputs'!$D$4:'Event Inputs'!$H$899,3,FALSE)</f>
        <v>#N/A</v>
      </c>
      <c r="N93" t="str">
        <f t="shared" si="60"/>
        <v/>
      </c>
    </row>
    <row r="94" spans="5:14">
      <c r="E94" t="e">
        <f>VLOOKUP($C94,'Event Inputs'!$D$4:'Event Inputs'!$H$899,2,FALSE)</f>
        <v>#N/A</v>
      </c>
      <c r="F94" t="e">
        <f>VLOOKUP($C94,'Event Inputs'!$D$4:'Event Inputs'!$H$899,3,FALSE)</f>
        <v>#N/A</v>
      </c>
      <c r="G94" t="str">
        <f t="shared" si="59"/>
        <v/>
      </c>
      <c r="L94" t="e">
        <f>VLOOKUP($J94,'Event Inputs'!$D$4:'Event Inputs'!$H$899,2,FALSE)</f>
        <v>#N/A</v>
      </c>
      <c r="M94" t="e">
        <f>VLOOKUP($J94,'Event Inputs'!$D$4:'Event Inputs'!$H$899,3,FALSE)</f>
        <v>#N/A</v>
      </c>
      <c r="N94" t="str">
        <f t="shared" si="60"/>
        <v/>
      </c>
    </row>
    <row r="95" spans="5:14">
      <c r="E95" t="e">
        <f>VLOOKUP($C95,'Event Inputs'!$D$4:'Event Inputs'!$H$899,2,FALSE)</f>
        <v>#N/A</v>
      </c>
      <c r="F95" t="e">
        <f>VLOOKUP($C95,'Event Inputs'!$D$4:'Event Inputs'!$H$899,3,FALSE)</f>
        <v>#N/A</v>
      </c>
      <c r="G95" t="str">
        <f t="shared" si="59"/>
        <v/>
      </c>
      <c r="L95" t="e">
        <f>VLOOKUP($J95,'Event Inputs'!$D$4:'Event Inputs'!$H$899,2,FALSE)</f>
        <v>#N/A</v>
      </c>
      <c r="M95" t="e">
        <f>VLOOKUP($J95,'Event Inputs'!$D$4:'Event Inputs'!$H$899,3,FALSE)</f>
        <v>#N/A</v>
      </c>
      <c r="N95" t="str">
        <f t="shared" si="60"/>
        <v/>
      </c>
    </row>
    <row r="96" spans="5:14">
      <c r="E96" t="e">
        <f>VLOOKUP($C96,'Event Inputs'!$D$4:'Event Inputs'!$H$899,2,FALSE)</f>
        <v>#N/A</v>
      </c>
      <c r="F96" t="e">
        <f>VLOOKUP($C96,'Event Inputs'!$D$4:'Event Inputs'!$H$899,3,FALSE)</f>
        <v>#N/A</v>
      </c>
      <c r="G96" t="str">
        <f t="shared" si="59"/>
        <v/>
      </c>
      <c r="L96" t="e">
        <f>VLOOKUP($J96,'Event Inputs'!$D$4:'Event Inputs'!$H$899,2,FALSE)</f>
        <v>#N/A</v>
      </c>
      <c r="M96" t="e">
        <f>VLOOKUP($J96,'Event Inputs'!$D$4:'Event Inputs'!$H$899,3,FALSE)</f>
        <v>#N/A</v>
      </c>
      <c r="N96" t="str">
        <f t="shared" si="60"/>
        <v/>
      </c>
    </row>
    <row r="97" spans="5:14">
      <c r="E97" t="e">
        <f>VLOOKUP($C97,'Event Inputs'!$D$4:'Event Inputs'!$H$899,2,FALSE)</f>
        <v>#N/A</v>
      </c>
      <c r="F97" t="e">
        <f>VLOOKUP($C97,'Event Inputs'!$D$4:'Event Inputs'!$H$899,3,FALSE)</f>
        <v>#N/A</v>
      </c>
      <c r="G97" t="str">
        <f t="shared" si="59"/>
        <v/>
      </c>
      <c r="L97" t="e">
        <f>VLOOKUP($J97,'Event Inputs'!$D$4:'Event Inputs'!$H$899,2,FALSE)</f>
        <v>#N/A</v>
      </c>
      <c r="M97" t="e">
        <f>VLOOKUP($J97,'Event Inputs'!$D$4:'Event Inputs'!$H$899,3,FALSE)</f>
        <v>#N/A</v>
      </c>
      <c r="N97" t="str">
        <f t="shared" si="60"/>
        <v/>
      </c>
    </row>
    <row r="98" spans="5:14">
      <c r="E98" t="e">
        <f>VLOOKUP($C98,'Event Inputs'!$D$4:'Event Inputs'!$H$899,2,FALSE)</f>
        <v>#N/A</v>
      </c>
      <c r="F98" t="e">
        <f>VLOOKUP($C98,'Event Inputs'!$D$4:'Event Inputs'!$H$899,3,FALSE)</f>
        <v>#N/A</v>
      </c>
      <c r="G98" t="str">
        <f t="shared" si="59"/>
        <v/>
      </c>
      <c r="L98" t="e">
        <f>VLOOKUP($J98,'Event Inputs'!$D$4:'Event Inputs'!$H$899,2,FALSE)</f>
        <v>#N/A</v>
      </c>
      <c r="M98" t="e">
        <f>VLOOKUP($J98,'Event Inputs'!$D$4:'Event Inputs'!$H$899,3,FALSE)</f>
        <v>#N/A</v>
      </c>
      <c r="N98" t="str">
        <f t="shared" si="60"/>
        <v/>
      </c>
    </row>
    <row r="99" spans="5:14">
      <c r="E99" t="e">
        <f>VLOOKUP($C99,'Event Inputs'!$D$4:'Event Inputs'!$H$899,2,FALSE)</f>
        <v>#N/A</v>
      </c>
      <c r="F99" t="e">
        <f>VLOOKUP($C99,'Event Inputs'!$D$4:'Event Inputs'!$H$899,3,FALSE)</f>
        <v>#N/A</v>
      </c>
      <c r="G99" t="str">
        <f t="shared" si="59"/>
        <v/>
      </c>
      <c r="L99" t="e">
        <f>VLOOKUP($J99,'Event Inputs'!$D$4:'Event Inputs'!$H$899,2,FALSE)</f>
        <v>#N/A</v>
      </c>
      <c r="M99" t="e">
        <f>VLOOKUP($J99,'Event Inputs'!$D$4:'Event Inputs'!$H$899,3,FALSE)</f>
        <v>#N/A</v>
      </c>
      <c r="N99" t="str">
        <f t="shared" si="60"/>
        <v/>
      </c>
    </row>
  </sheetData>
  <mergeCells count="2">
    <mergeCell ref="A1:G1"/>
    <mergeCell ref="H1:N1"/>
  </mergeCells>
  <phoneticPr fontId="10"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X99"/>
  <sheetViews>
    <sheetView zoomScaleNormal="100" workbookViewId="0">
      <selection activeCell="K11" sqref="K11"/>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9.26953125" style="65" customWidth="1"/>
    <col min="6" max="6" width="5.7265625" style="71" customWidth="1"/>
    <col min="7" max="7" width="20.54296875" style="71" customWidth="1"/>
    <col min="8" max="8" width="7.1796875" style="65" customWidth="1"/>
    <col min="9" max="9" width="8.26953125" style="65"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225</v>
      </c>
      <c r="B1" s="189"/>
      <c r="C1" s="189"/>
      <c r="D1" s="189"/>
      <c r="E1" s="189"/>
      <c r="F1" s="189"/>
      <c r="G1" s="189"/>
      <c r="H1" s="190" t="s">
        <v>226</v>
      </c>
      <c r="I1" s="191"/>
      <c r="J1" s="191"/>
      <c r="K1" s="191"/>
      <c r="L1" s="191"/>
      <c r="M1" s="191"/>
      <c r="N1" s="191"/>
      <c r="O1" s="72"/>
      <c r="P1" s="73"/>
      <c r="S1" s="74" t="s">
        <v>69</v>
      </c>
      <c r="T1" s="74"/>
      <c r="U1" s="74">
        <v>4</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c r="I3" s="98"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3">
        <v>1</v>
      </c>
      <c r="B4" s="123">
        <f>IF(A4=A3,B3,IF(A4=A5,IF( A4=A6,(10+8+6)/3,IF(A4=A5,(10+8)/2)),10))*2</f>
        <v>20</v>
      </c>
      <c r="C4" s="58" t="s">
        <v>145</v>
      </c>
      <c r="D4" s="58">
        <v>56.1</v>
      </c>
      <c r="E4" s="65" t="str">
        <f>IF(C4&lt;&gt; "",VLOOKUP($C4,'Event Inputs'!$D$4:'Event Inputs'!$H$899,2,FALSE),"")</f>
        <v>Daisy Leigh</v>
      </c>
      <c r="F4" s="71" t="str">
        <f>IF(C4&lt;&gt; "",VLOOKUP($C4,'Event Inputs'!$D$4:'Event Inputs'!$H$899,5,FALSE),"")</f>
        <v>14-15</v>
      </c>
      <c r="G4" s="65" t="str">
        <f>IF(C4&lt;&gt; "",VLOOKUP($C4,'Event Inputs'!$D$4:'Event Inputs'!$H$899,4,FALSE),"")</f>
        <v>PT</v>
      </c>
      <c r="H4" s="122">
        <v>1</v>
      </c>
      <c r="I4" s="123">
        <f>IF(H4=H3,I3,IF(H4=H5,IF( H4=H6,(10+8+6)/3,IF(H4=H5,(10+8)/2)),10))*2</f>
        <v>20</v>
      </c>
      <c r="J4" s="58" t="s">
        <v>116</v>
      </c>
      <c r="K4" s="58">
        <v>57.29</v>
      </c>
      <c r="L4" s="65" t="str">
        <f>IF(J4&lt;&gt; "",VLOOKUP($J4,'Event Inputs'!$D$4:'Event Inputs'!$H$899,2,FALSE),"")</f>
        <v>Archie Wiles</v>
      </c>
      <c r="M4" s="71" t="str">
        <f>IF(J4&lt;&gt; "",VLOOKUP($J4,'Event Inputs'!$D$4:'Event Inputs'!$H$899,5,FALSE),"")</f>
        <v>14-15</v>
      </c>
      <c r="N4" s="65" t="str">
        <f>IF(J4&lt;&gt;"",VLOOKUP($J4,'Event Inputs'!$D$4:'Event Inputs'!$H$899,4,FALSE),"")</f>
        <v>PT</v>
      </c>
      <c r="O4" s="88" t="str">
        <f>'Event Inputs'!A4</f>
        <v>PT</v>
      </c>
      <c r="P4" s="89">
        <f>Q4+R4</f>
        <v>52</v>
      </c>
      <c r="Q4" s="90">
        <f>SUMIF($G$4:$G$21,O4,$B$4:$B$21)</f>
        <v>32</v>
      </c>
      <c r="R4" s="90">
        <f>SUMIF($N$4:$N$21,O4,$I$4:$I$21)</f>
        <v>20</v>
      </c>
      <c r="S4" s="91">
        <f>COUNTIFS($A$4:$A$21,1,$G$4:$G$21,$O4)*$U$1</f>
        <v>4</v>
      </c>
      <c r="T4" s="91">
        <f>COUNTIFS($A$4:$A$21,2,$G$4:$G$21,$O4)*$U$1</f>
        <v>0</v>
      </c>
      <c r="U4" s="91">
        <f>COUNTIFS($A$4:$A$21,3,$G$4:$G$21,$O4)*$U$1</f>
        <v>4</v>
      </c>
      <c r="V4" s="91">
        <f>COUNTIFS($H$4:$H$21,1,$N$4:$N$21,$O4)*$U$1</f>
        <v>4</v>
      </c>
      <c r="W4" s="91">
        <f>COUNTIFS($H$4:$H$21,2,$N$4:$N$21,$O4)*$U$1</f>
        <v>0</v>
      </c>
      <c r="X4" s="91">
        <f>COUNTIFS($H$4:$H$21,3,$N$4:$N$21,$O4)*$U$1</f>
        <v>0</v>
      </c>
    </row>
    <row r="5" spans="1:24">
      <c r="A5" s="123">
        <v>2</v>
      </c>
      <c r="B5" s="123">
        <f>IF(A5=A4,B4,IF(A5=A6,IF( A5=A7,(8+6+5)/3,IF(A5=A6,(8+6)/2)),8))*2</f>
        <v>16</v>
      </c>
      <c r="C5" s="58" t="s">
        <v>93</v>
      </c>
      <c r="D5" s="58" t="s">
        <v>661</v>
      </c>
      <c r="E5" s="65" t="str">
        <f>IF(C5&lt;&gt; "",VLOOKUP($C5,'Event Inputs'!$D$4:'Event Inputs'!$H$899,2,FALSE),"")</f>
        <v>Clea smith</v>
      </c>
      <c r="F5" s="71">
        <f>IF(C5&lt;&gt; "",VLOOKUP($C5,'Event Inputs'!$D$4:'Event Inputs'!$H$899,5,FALSE),"")</f>
        <v>13</v>
      </c>
      <c r="G5" s="65" t="str">
        <f>IF(C5&lt;&gt; "",VLOOKUP($C5,'Event Inputs'!$D$4:'Event Inputs'!$H$899,4,FALSE),"")</f>
        <v>SI</v>
      </c>
      <c r="H5" s="122">
        <v>2</v>
      </c>
      <c r="I5" s="123">
        <f>IF(H5=H4,I4,IF(H5=H6,IF( H5=H7,(8+6+5)/3,IF(H5=H6,(8+6)/2)),8))*2</f>
        <v>16</v>
      </c>
      <c r="J5" s="58" t="s">
        <v>262</v>
      </c>
      <c r="K5" s="58" t="s">
        <v>667</v>
      </c>
      <c r="L5" s="65" t="str">
        <f>IF(J5&lt;&gt; "",VLOOKUP($J5,'Event Inputs'!$D$4:'Event Inputs'!$H$899,2,FALSE),"")</f>
        <v xml:space="preserve">Ezekiel Padbury </v>
      </c>
      <c r="M5" s="71" t="str">
        <f>IF(J5&lt;&gt; "",VLOOKUP($J5,'Event Inputs'!$D$4:'Event Inputs'!$H$899,5,FALSE),"")</f>
        <v>14-15</v>
      </c>
      <c r="N5" s="65" t="str">
        <f>IF(J5&lt;&gt;"",VLOOKUP($J5,'Event Inputs'!$D$4:'Event Inputs'!$H$899,4,FALSE),"")</f>
        <v>GY</v>
      </c>
      <c r="O5" s="88" t="str">
        <f>'Event Inputs'!A5</f>
        <v>BU</v>
      </c>
      <c r="P5" s="89">
        <f t="shared" ref="P5:P44" si="0">Q5+R5</f>
        <v>18</v>
      </c>
      <c r="Q5" s="90">
        <f t="shared" ref="Q5:Q44" si="1">SUMIF($G$4:$G$21,O5,$B$4:$B$21)</f>
        <v>8</v>
      </c>
      <c r="R5" s="90">
        <f t="shared" ref="R5:R44" si="2">SUMIF($N$4:$N$21,O5,$I$4:$I$21)</f>
        <v>10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3">
        <v>3</v>
      </c>
      <c r="B6" s="123">
        <f>IF(A6=A5,B5,IF(A6=A7,IF( A6=A8,(6+5+4)/3,IF(A6=A7,(6+5)/2)),6))*2</f>
        <v>12</v>
      </c>
      <c r="C6" s="58" t="s">
        <v>326</v>
      </c>
      <c r="D6" s="58" t="s">
        <v>663</v>
      </c>
      <c r="E6" s="65" t="str">
        <f>IF(C6&lt;&gt; "",VLOOKUP($C6,'Event Inputs'!$D$4:'Event Inputs'!$H$899,2,FALSE),"")</f>
        <v>Evie Skinner</v>
      </c>
      <c r="F6" s="71">
        <f>IF(C6&lt;&gt; "",VLOOKUP($C6,'Event Inputs'!$D$4:'Event Inputs'!$H$899,5,FALSE),"")</f>
        <v>13</v>
      </c>
      <c r="G6" s="65" t="str">
        <f>IF(C6&lt;&gt; "",VLOOKUP($C6,'Event Inputs'!$D$4:'Event Inputs'!$H$899,4,FALSE),"")</f>
        <v>PT</v>
      </c>
      <c r="H6" s="122">
        <v>3</v>
      </c>
      <c r="I6" s="123">
        <f>IF(H6=H5,I5,IF(H6=H7,IF( H6=H8,(6+5+4)/3,IF(H6=H7,(6+5)/2)),6))*2</f>
        <v>12</v>
      </c>
      <c r="J6" s="58" t="s">
        <v>105</v>
      </c>
      <c r="K6" s="58" t="s">
        <v>665</v>
      </c>
      <c r="L6" s="65" t="str">
        <f>IF(J6&lt;&gt; "",VLOOKUP($J6,'Event Inputs'!$D$4:'Event Inputs'!$H$899,2,FALSE),"")</f>
        <v>Reece Louw</v>
      </c>
      <c r="M6" s="71">
        <f>IF(J6&lt;&gt; "",VLOOKUP($J6,'Event Inputs'!$D$4:'Event Inputs'!$H$899,5,FALSE),"")</f>
        <v>13</v>
      </c>
      <c r="N6" s="65" t="str">
        <f>IF(J6&lt;&gt;"",VLOOKUP($J6,'Event Inputs'!$D$4:'Event Inputs'!$H$899,4,FALSE),"")</f>
        <v>GY</v>
      </c>
      <c r="O6" s="88" t="str">
        <f>'Event Inputs'!A6</f>
        <v>GY</v>
      </c>
      <c r="P6" s="89">
        <f t="shared" si="0"/>
        <v>28</v>
      </c>
      <c r="Q6" s="90">
        <f t="shared" si="1"/>
        <v>0</v>
      </c>
      <c r="R6" s="90">
        <f t="shared" si="2"/>
        <v>28</v>
      </c>
      <c r="S6" s="91">
        <f t="shared" si="3"/>
        <v>0</v>
      </c>
      <c r="T6" s="91">
        <f t="shared" si="4"/>
        <v>0</v>
      </c>
      <c r="U6" s="91">
        <f t="shared" si="5"/>
        <v>0</v>
      </c>
      <c r="V6" s="91">
        <f t="shared" si="6"/>
        <v>0</v>
      </c>
      <c r="W6" s="91">
        <f t="shared" si="7"/>
        <v>4</v>
      </c>
      <c r="X6" s="91">
        <f t="shared" si="8"/>
        <v>4</v>
      </c>
    </row>
    <row r="7" spans="1:24">
      <c r="A7" s="123">
        <v>4</v>
      </c>
      <c r="B7" s="123">
        <f>IF(A7=A6,B6,IF(A7=A8,IF( A7=A9,(5+4+3)/3,IF(A7=A8,(5+4)/2)),5))*2</f>
        <v>10</v>
      </c>
      <c r="C7" s="58" t="s">
        <v>307</v>
      </c>
      <c r="D7" s="58" t="s">
        <v>662</v>
      </c>
      <c r="E7" s="65" t="str">
        <f>IF(C7&lt;&gt; "",VLOOKUP($C7,'Event Inputs'!$D$4:'Event Inputs'!$H$899,2,FALSE),"")</f>
        <v>Jessica Patterson</v>
      </c>
      <c r="F7" s="71" t="str">
        <f>IF(C7&lt;&gt; "",VLOOKUP($C7,'Event Inputs'!$D$4:'Event Inputs'!$H$899,5,FALSE),"")</f>
        <v>14-15</v>
      </c>
      <c r="G7" s="65" t="str">
        <f>IF(C7&lt;&gt; "",VLOOKUP($C7,'Event Inputs'!$D$4:'Event Inputs'!$H$899,4,FALSE),"")</f>
        <v>PZ</v>
      </c>
      <c r="H7" s="122">
        <v>4</v>
      </c>
      <c r="I7" s="123">
        <f>IF(H7=H6,I6,IF(H7=H8,IF( H7=H9,(5+4+3)/3,IF(H7=H8,(5+4)/2)),5))*2</f>
        <v>10</v>
      </c>
      <c r="J7" s="58" t="s">
        <v>141</v>
      </c>
      <c r="K7" s="58" t="s">
        <v>666</v>
      </c>
      <c r="L7" s="65" t="str">
        <f>IF(J7&lt;&gt; "",VLOOKUP($J7,'Event Inputs'!$D$4:'Event Inputs'!$H$899,2,FALSE),"")</f>
        <v>Finley Rice</v>
      </c>
      <c r="M7" s="71" t="str">
        <f>IF(J7&lt;&gt; "",VLOOKUP($J7,'Event Inputs'!$D$4:'Event Inputs'!$H$899,5,FALSE),"")</f>
        <v>14-15</v>
      </c>
      <c r="N7" s="65" t="str">
        <f>IF(J7&lt;&gt;"",VLOOKUP($J7,'Event Inputs'!$D$4:'Event Inputs'!$H$899,4,FALSE),"")</f>
        <v>BU</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3">
        <v>5</v>
      </c>
      <c r="B8" s="123">
        <f>IF(A8=A7,B7,IF(A8=A9,IF( A8=A10,(4+3+2)/3,IF(A8=A9,(4+3)/2)),4))*2</f>
        <v>8</v>
      </c>
      <c r="C8" s="58" t="s">
        <v>132</v>
      </c>
      <c r="D8" s="58" t="s">
        <v>664</v>
      </c>
      <c r="E8" s="65" t="str">
        <f>IF(C8&lt;&gt; "",VLOOKUP($C8,'Event Inputs'!$D$4:'Event Inputs'!$H$899,2,FALSE),"")</f>
        <v>Lucie Bell</v>
      </c>
      <c r="F8" s="71">
        <f>IF(C8&lt;&gt; "",VLOOKUP($C8,'Event Inputs'!$D$4:'Event Inputs'!$H$899,5,FALSE),"")</f>
        <v>13</v>
      </c>
      <c r="G8" s="65" t="str">
        <f>IF(C8&lt;&gt; "",VLOOKUP($C8,'Event Inputs'!$D$4:'Event Inputs'!$H$899,4,FALSE),"")</f>
        <v>BU</v>
      </c>
      <c r="H8" s="122">
        <v>5</v>
      </c>
      <c r="I8" s="123">
        <f>IF(H8=H7,I7,IF(H8=H9,IF( H8=H10,(4+3+2)/3,IF(H8=H9,(4+3)/2)),4))*2</f>
        <v>8</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10</v>
      </c>
      <c r="Q8" s="90">
        <f t="shared" si="1"/>
        <v>10</v>
      </c>
      <c r="R8" s="90">
        <f t="shared" si="2"/>
        <v>0</v>
      </c>
      <c r="S8" s="91">
        <f t="shared" si="3"/>
        <v>0</v>
      </c>
      <c r="T8" s="91">
        <f t="shared" si="4"/>
        <v>0</v>
      </c>
      <c r="U8" s="91">
        <f t="shared" si="5"/>
        <v>0</v>
      </c>
      <c r="V8" s="91">
        <f t="shared" si="6"/>
        <v>0</v>
      </c>
      <c r="W8" s="91">
        <f t="shared" si="7"/>
        <v>0</v>
      </c>
      <c r="X8" s="91">
        <f t="shared" si="8"/>
        <v>0</v>
      </c>
    </row>
    <row r="9" spans="1:24">
      <c r="A9" s="123">
        <v>6</v>
      </c>
      <c r="B9" s="123">
        <f>IF(A9=A8,B8,IF(A9=A10,IF( A9=A11,(3+2+1)/3,IF(A9=A10,(3+2)/2)),3))*2</f>
        <v>6</v>
      </c>
      <c r="C9" s="58"/>
      <c r="D9" s="58"/>
      <c r="E9" s="65" t="str">
        <f>IF(C9&lt;&gt; "",VLOOKUP($C9,'Event Inputs'!$D$4:'Event Inputs'!$H$899,2,FALSE),"")</f>
        <v/>
      </c>
      <c r="F9" s="71" t="str">
        <f>IF(C9&lt;&gt; "",VLOOKUP($C9,'Event Inputs'!$D$4:'Event Inputs'!$H$899,5,FALSE),"")</f>
        <v/>
      </c>
      <c r="G9" s="65" t="str">
        <f>IF(C9&lt;&gt; "",VLOOKUP($C9,'Event Inputs'!$D$4:'Event Inputs'!$H$899,4,FALSE),"")</f>
        <v/>
      </c>
      <c r="H9" s="122">
        <v>6</v>
      </c>
      <c r="I9" s="123">
        <f>IF(H9=H8,I8,IF(H9=H10,IF( H9=H11,(3+2+1)/3,IF(H9=H10,(3+2)/2)),3))*2</f>
        <v>6</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16</v>
      </c>
      <c r="Q9" s="90">
        <f t="shared" si="1"/>
        <v>16</v>
      </c>
      <c r="R9" s="90">
        <f t="shared" si="2"/>
        <v>0</v>
      </c>
      <c r="S9" s="91">
        <f t="shared" si="3"/>
        <v>0</v>
      </c>
      <c r="T9" s="91">
        <f t="shared" si="4"/>
        <v>4</v>
      </c>
      <c r="U9" s="91">
        <f t="shared" si="5"/>
        <v>0</v>
      </c>
      <c r="V9" s="91">
        <f t="shared" si="6"/>
        <v>0</v>
      </c>
      <c r="W9" s="91">
        <f t="shared" si="7"/>
        <v>0</v>
      </c>
      <c r="X9" s="91">
        <f t="shared" si="8"/>
        <v>0</v>
      </c>
    </row>
    <row r="10" spans="1:24">
      <c r="A10" s="123">
        <v>7</v>
      </c>
      <c r="B10" s="123">
        <f>IF(A10=A9,B9,IF(A10=A11,IF( A10=A12,(2+1+0)/3,IF(A10=A11,(2+1)/2)),2))*2</f>
        <v>4</v>
      </c>
      <c r="C10" s="58"/>
      <c r="D10" s="58"/>
      <c r="E10" s="65" t="str">
        <f>IF(C10&lt;&gt; "",VLOOKUP($C10,'Event Inputs'!$D$4:'Event Inputs'!$H$899,2,FALSE),"")</f>
        <v/>
      </c>
      <c r="F10" s="71" t="str">
        <f>IF(C10&lt;&gt; "",VLOOKUP($C10,'Event Inputs'!$D$4:'Event Inputs'!$H$899,5,FALSE),"")</f>
        <v/>
      </c>
      <c r="G10" s="65" t="str">
        <f>IF(C10&lt;&gt; "",VLOOKUP($C10,'Event Inputs'!$D$4:'Event Inputs'!$H$899,4,FALSE),"")</f>
        <v/>
      </c>
      <c r="H10" s="122">
        <v>7</v>
      </c>
      <c r="I10" s="123">
        <f>IF(H10=H9,I9,IF(H10=H11,IF( H10=H12,(2+1+0)/3,IF(H10=H11,(2+1)/2)),2))*2</f>
        <v>4</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3">
        <v>8</v>
      </c>
      <c r="B11" s="123">
        <f>IF(A11=A10,B10,IF(A11=A12,IF( A11=A13,(1+0+0)/3,IF(A11=A12,(1+0)/2)),1))*2</f>
        <v>2</v>
      </c>
      <c r="C11" s="58"/>
      <c r="D11" s="58"/>
      <c r="E11" s="65" t="str">
        <f>IF(C11&lt;&gt; "",VLOOKUP($C11,'Event Inputs'!$D$4:'Event Inputs'!$H$899,2,FALSE),"")</f>
        <v/>
      </c>
      <c r="F11" s="71" t="str">
        <f>IF(C11&lt;&gt; "",VLOOKUP($C11,'Event Inputs'!$D$4:'Event Inputs'!$H$899,5,FALSE),"")</f>
        <v/>
      </c>
      <c r="G11" s="65" t="str">
        <f>IF(C11&lt;&gt; "",VLOOKUP($C11,'Event Inputs'!$D$4:'Event Inputs'!$H$899,4,FALSE),"")</f>
        <v/>
      </c>
      <c r="H11" s="122">
        <v>8</v>
      </c>
      <c r="I11" s="123">
        <f>IF(H11=H10,I10,IF(H11=H12,IF( H11=H13,(1+0+0)/3,IF(H11=H12,(1+0)/2)),1))*2</f>
        <v>2</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3">
        <v>9</v>
      </c>
      <c r="B12" s="123" t="str">
        <f>IF(A12=A11,B11,IF(A12=A13,IF( A12=A14,(0+0+0)/3,IF(A12=A13,(0+0)/2))*2,""))</f>
        <v/>
      </c>
      <c r="C12" s="58"/>
      <c r="D12" s="58"/>
      <c r="E12" s="65" t="str">
        <f>IF(C12&lt;&gt; "",VLOOKUP($C12,'Event Inputs'!$D$4:'Event Inputs'!$H$899,2,FALSE),"")</f>
        <v/>
      </c>
      <c r="F12" s="71" t="str">
        <f>IF(C12&lt;&gt; "",VLOOKUP($C12,'Event Inputs'!$D$4:'Event Inputs'!$H$899,5,FALSE),"")</f>
        <v/>
      </c>
      <c r="G12" s="65" t="str">
        <f>IF(C12&lt;&gt; "",VLOOKUP($C12,'Event Inputs'!$D$4:'Event Inputs'!$H$899,4,FALSE),"")</f>
        <v/>
      </c>
      <c r="H12" s="122">
        <v>9</v>
      </c>
      <c r="I12" s="123" t="str">
        <f>IF(H12=H11,I11,IF(H12=H13,IF( H12=H14,(0+0+0)/3,IF(H12=H13,(0+0)/2))*2,""))</f>
        <v/>
      </c>
      <c r="J12" s="58"/>
      <c r="K12" s="59"/>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3">
        <v>10</v>
      </c>
      <c r="B13" s="123" t="str">
        <f>IF(A13=A12,B12,IF(A13=A14,IF( A13=A15,(0+0+0)/3,IF(A13=A14,(0+0)/2))*2,""))</f>
        <v/>
      </c>
      <c r="C13" s="58"/>
      <c r="D13" s="58"/>
      <c r="E13" s="65" t="str">
        <f>IF(C13&lt;&gt; "",VLOOKUP($C13,'Event Inputs'!$D$4:'Event Inputs'!$H$899,2,FALSE),"")</f>
        <v/>
      </c>
      <c r="F13" s="71" t="str">
        <f>IF(C13&lt;&gt; "",VLOOKUP($C13,'Event Inputs'!$D$4:'Event Inputs'!$H$899,5,FALSE),"")</f>
        <v/>
      </c>
      <c r="G13" s="65" t="str">
        <f>IF(C13&lt;&gt; "",VLOOKUP($C13,'Event Inputs'!$D$4:'Event Inputs'!$H$899,4,FALSE),"")</f>
        <v/>
      </c>
      <c r="H13" s="122">
        <v>10</v>
      </c>
      <c r="I13" s="123" t="str">
        <f>IF(H13=H12,I12,IF(H13=H14,IF( H13=H15,(0+0+0)/3,IF(H13=H14,(0+0)/2))*2,""))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3">
        <v>11</v>
      </c>
      <c r="B14" s="124"/>
      <c r="C14" s="58"/>
      <c r="D14" s="59"/>
      <c r="E14" s="65" t="str">
        <f>IF(C14&lt;&gt; "",VLOOKUP($C14,'Event Inputs'!$D$4:'Event Inputs'!$H$899,2,FALSE),"")</f>
        <v/>
      </c>
      <c r="F14" s="71" t="str">
        <f>IF(C14&lt;&gt; "",VLOOKUP($C14,'Event Inputs'!$D$4:'Event Inputs'!$H$899,5,FALSE),"")</f>
        <v/>
      </c>
      <c r="G14" s="65" t="str">
        <f>IF(C14&lt;&gt; "",VLOOKUP($C14,'Event Inputs'!$D$4:'Event Inputs'!$H$899,4,FALSE),"")</f>
        <v/>
      </c>
      <c r="H14" s="122">
        <v>11</v>
      </c>
      <c r="I14" s="127"/>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3">
        <v>12</v>
      </c>
      <c r="B15" s="124"/>
      <c r="C15" s="58"/>
      <c r="D15" s="58"/>
      <c r="E15" s="65" t="str">
        <f>IF(C15&lt;&gt; "",VLOOKUP($C15,'Event Inputs'!$D$4:'Event Inputs'!$H$899,2,FALSE),"")</f>
        <v/>
      </c>
      <c r="F15" s="71" t="str">
        <f>IF(C15&lt;&gt; "",VLOOKUP($C15,'Event Inputs'!$D$4:'Event Inputs'!$H$899,5,FALSE),"")</f>
        <v/>
      </c>
      <c r="G15" s="65" t="str">
        <f>IF(C15&lt;&gt; "",VLOOKUP($C15,'Event Inputs'!$D$4:'Event Inputs'!$H$899,4,FALSE),"")</f>
        <v/>
      </c>
      <c r="H15" s="122">
        <v>12</v>
      </c>
      <c r="I15" s="127"/>
      <c r="J15" s="58"/>
      <c r="K15" s="59"/>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3">
        <v>13</v>
      </c>
      <c r="B16" s="124"/>
      <c r="C16" s="58"/>
      <c r="D16" s="58"/>
      <c r="E16" s="65" t="str">
        <f>IF(C16&lt;&gt; "",VLOOKUP($C16,'Event Inputs'!$D$4:'Event Inputs'!$H$899,2,FALSE),"")</f>
        <v/>
      </c>
      <c r="F16" s="71" t="str">
        <f>IF(C16&lt;&gt; "",VLOOKUP($C16,'Event Inputs'!$D$4:'Event Inputs'!$H$899,5,FALSE),"")</f>
        <v/>
      </c>
      <c r="G16" s="65" t="str">
        <f>IF(C16&lt;&gt; "",VLOOKUP($C16,'Event Inputs'!$D$4:'Event Inputs'!$H$899,4,FALSE),"")</f>
        <v/>
      </c>
      <c r="H16" s="122">
        <v>13</v>
      </c>
      <c r="I16" s="127"/>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3">
        <v>14</v>
      </c>
      <c r="B17" s="124"/>
      <c r="C17" s="58"/>
      <c r="D17" s="58"/>
      <c r="E17" s="65" t="str">
        <f>IF(C17&lt;&gt; "",VLOOKUP($C17,'Event Inputs'!$D$4:'Event Inputs'!$H$899,2,FALSE),"")</f>
        <v/>
      </c>
      <c r="F17" s="71" t="str">
        <f>IF(C17&lt;&gt; "",VLOOKUP($C17,'Event Inputs'!$D$4:'Event Inputs'!$H$899,5,FALSE),"")</f>
        <v/>
      </c>
      <c r="G17" s="65" t="str">
        <f>IF(C17&lt;&gt; "",VLOOKUP($C17,'Event Inputs'!$D$4:'Event Inputs'!$H$899,4,FALSE),"")</f>
        <v/>
      </c>
      <c r="H17" s="122">
        <v>14</v>
      </c>
      <c r="I17" s="127"/>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3">
        <v>15</v>
      </c>
      <c r="B18" s="124"/>
      <c r="C18" s="58"/>
      <c r="D18" s="58"/>
      <c r="E18" s="65" t="str">
        <f>IF(C18&lt;&gt; "",VLOOKUP($C18,'Event Inputs'!$D$4:'Event Inputs'!$H$899,2,FALSE),"")</f>
        <v/>
      </c>
      <c r="F18" s="71" t="str">
        <f>IF(C18&lt;&gt; "",VLOOKUP($C18,'Event Inputs'!$D$4:'Event Inputs'!$H$899,5,FALSE),"")</f>
        <v/>
      </c>
      <c r="G18" s="65" t="str">
        <f>IF(C18&lt;&gt; "",VLOOKUP($C18,'Event Inputs'!$D$4:'Event Inputs'!$H$899,4,FALSE),"")</f>
        <v/>
      </c>
      <c r="H18" s="122">
        <v>15</v>
      </c>
      <c r="I18" s="127"/>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3">
        <v>16</v>
      </c>
      <c r="B19" s="124"/>
      <c r="C19" s="58"/>
      <c r="D19" s="58"/>
      <c r="E19" s="65" t="str">
        <f>IF(C19&lt;&gt; "",VLOOKUP($C19,'Event Inputs'!$D$4:'Event Inputs'!$H$899,2,FALSE),"")</f>
        <v/>
      </c>
      <c r="F19" s="71" t="str">
        <f>IF(C19&lt;&gt; "",VLOOKUP($C19,'Event Inputs'!$D$4:'Event Inputs'!$H$899,5,FALSE),"")</f>
        <v/>
      </c>
      <c r="G19" s="65" t="str">
        <f>IF(C19&lt;&gt; "",VLOOKUP($C19,'Event Inputs'!$D$4:'Event Inputs'!$H$899,4,FALSE),"")</f>
        <v/>
      </c>
      <c r="H19" s="122">
        <v>16</v>
      </c>
      <c r="I19" s="127"/>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71">
        <v>17</v>
      </c>
      <c r="C20" s="58"/>
      <c r="D20" s="58"/>
      <c r="E20" s="65" t="str">
        <f>IF(C20&lt;&gt; "",VLOOKUP($C20,'Event Inputs'!$D$4:'Event Inputs'!$H$899,2,FALSE),"")</f>
        <v/>
      </c>
      <c r="F20" s="71" t="str">
        <f>IF(C20&lt;&gt; "",VLOOKUP($C20,'Event Inputs'!$D$4:'Event Inputs'!$H$899,5,FALSE),"")</f>
        <v/>
      </c>
      <c r="G20" s="65" t="str">
        <f>IF(C20&lt;&gt; "",VLOOKUP($C20,'Event Inputs'!$D$4:'Event Inputs'!$H$899,4,FALSE),"")</f>
        <v/>
      </c>
      <c r="H20" s="126">
        <v>17</v>
      </c>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71">
        <v>18</v>
      </c>
      <c r="C21" s="58"/>
      <c r="D21" s="58"/>
      <c r="E21" s="65" t="str">
        <f>IF(C21&lt;&gt; "",VLOOKUP($C21,'Event Inputs'!$D$4:'Event Inputs'!$H$899,2,FALSE),"")</f>
        <v/>
      </c>
      <c r="F21" s="71" t="str">
        <f>IF(C21&lt;&gt; "",VLOOKUP($C21,'Event Inputs'!$D$4:'Event Inputs'!$H$899,5,FALSE),"")</f>
        <v/>
      </c>
      <c r="G21" s="65" t="str">
        <f>IF(C21&lt;&gt; "",VLOOKUP($C21,'Event Inputs'!$D$4:'Event Inputs'!$H$899,4,FALSE),"")</f>
        <v/>
      </c>
      <c r="H21" s="126">
        <v>18</v>
      </c>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57"/>
      <c r="B22" s="58"/>
      <c r="C22" s="58"/>
      <c r="D22" s="58"/>
      <c r="E22" s="65" t="str">
        <f>IF(C22&lt;&gt; "",VLOOKUP($C22,'Event Inputs'!$D$4:'Event Inputs'!$H$899,2,FALSE),"")</f>
        <v/>
      </c>
      <c r="F22" s="71" t="str">
        <f>IF(C22&lt;&gt; "",VLOOKUP($C22,'Event Inputs'!$D$4:'Event Inputs'!$H$899,5,FALSE),"")</f>
        <v/>
      </c>
      <c r="G22" s="65" t="str">
        <f>IF(C22&lt;&gt; "",VLOOKUP($C22,'Event Inputs'!$D$4:'Event Inputs'!$H$899,4,FALSE),"")</f>
        <v/>
      </c>
      <c r="H22" s="57"/>
      <c r="I22" s="57"/>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57"/>
      <c r="B23" s="58"/>
      <c r="C23" s="58"/>
      <c r="D23" s="58"/>
      <c r="E23" s="65" t="str">
        <f>IF(C23&lt;&gt; "",VLOOKUP($C23,'Event Inputs'!$D$4:'Event Inputs'!$H$899,2,FALSE),"")</f>
        <v/>
      </c>
      <c r="F23" s="71" t="str">
        <f>IF(C23&lt;&gt; "",VLOOKUP($C23,'Event Inputs'!$D$4:'Event Inputs'!$H$899,5,FALSE),"")</f>
        <v/>
      </c>
      <c r="G23" s="65" t="str">
        <f>IF(C23&lt;&gt; "",VLOOKUP($C23,'Event Inputs'!$D$4:'Event Inputs'!$H$899,4,FALSE),"")</f>
        <v/>
      </c>
      <c r="H23" s="57"/>
      <c r="I23" s="57"/>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7"/>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7"/>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7"/>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7"/>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7"/>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7"/>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7"/>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7"/>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7"/>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7"/>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7"/>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7"/>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7"/>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7"/>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7"/>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7"/>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7"/>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7"/>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7"/>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7"/>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7"/>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J4:N7">
    <sortCondition ref="K4:K7"/>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X84"/>
  <sheetViews>
    <sheetView zoomScaleNormal="100" workbookViewId="0">
      <selection activeCell="G14" sqref="G14"/>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8.269531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229</v>
      </c>
      <c r="B1" s="189"/>
      <c r="C1" s="189"/>
      <c r="D1" s="189"/>
      <c r="E1" s="189"/>
      <c r="F1" s="189"/>
      <c r="G1" s="189"/>
      <c r="H1" s="190" t="s">
        <v>230</v>
      </c>
      <c r="I1" s="191"/>
      <c r="J1" s="191"/>
      <c r="K1" s="191"/>
      <c r="L1" s="191"/>
      <c r="M1" s="191"/>
      <c r="N1" s="191"/>
      <c r="O1" s="72"/>
      <c r="P1" s="73"/>
      <c r="S1" s="74" t="s">
        <v>69</v>
      </c>
      <c r="T1" s="74"/>
      <c r="U1" s="74">
        <v>4</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3">
        <v>1</v>
      </c>
      <c r="B4" s="123">
        <f>IF(A4=A3,B3,IF(A4=A5,IF( A4=A6,(10+8+6)/3,IF(A4=A5,(10+8)/2)),10))*2</f>
        <v>20</v>
      </c>
      <c r="C4" s="58" t="s">
        <v>101</v>
      </c>
      <c r="D4" s="58">
        <v>50.55</v>
      </c>
      <c r="E4" s="65" t="str">
        <f>IF(C4&lt;&gt; "",VLOOKUP($C4,'Event Inputs'!$D$4:'Event Inputs'!$H$899,2,FALSE),"")</f>
        <v>Anya Hocking</v>
      </c>
      <c r="F4" s="71" t="str">
        <f>IF(C4&lt;&gt; "",VLOOKUP($C4,'Event Inputs'!$D$4:'Event Inputs'!$H$899,5,FALSE),"")</f>
        <v>16-17</v>
      </c>
      <c r="G4" s="65" t="str">
        <f>IF(C4&lt;&gt; "",VLOOKUP($C4,'Event Inputs'!$D$4:'Event Inputs'!$H$899,4,FALSE),"")</f>
        <v>GY</v>
      </c>
      <c r="H4" s="122">
        <v>1</v>
      </c>
      <c r="I4" s="123">
        <f>IF(H4=H3,I3,IF(H4=H5,IF( H4=H6,(10+8+6)/3,IF(H4=H5,(10+8)/2)),10))*2</f>
        <v>20</v>
      </c>
      <c r="J4" s="58" t="s">
        <v>124</v>
      </c>
      <c r="K4" s="58">
        <v>45.75</v>
      </c>
      <c r="L4" s="65" t="str">
        <f>IF(J4&lt;&gt; "",VLOOKUP($J4,'Event Inputs'!$D$4:'Event Inputs'!$H$899,2,FALSE),"")</f>
        <v>Joseph Williams</v>
      </c>
      <c r="M4" s="71" t="str">
        <f>IF(J4&lt;&gt; "",VLOOKUP($J4,'Event Inputs'!$D$4:'Event Inputs'!$H$899,5,FALSE),"")</f>
        <v>16-17</v>
      </c>
      <c r="N4" s="65" t="str">
        <f>IF(J4&lt;&gt;"",VLOOKUP($J4,'Event Inputs'!$D$4:'Event Inputs'!$H$899,4,FALSE),"")</f>
        <v>PT</v>
      </c>
      <c r="O4" s="88" t="str">
        <f>'Event Inputs'!A4</f>
        <v>PT</v>
      </c>
      <c r="P4" s="89">
        <f>Q4+R4</f>
        <v>58</v>
      </c>
      <c r="Q4" s="90">
        <f>SUMIF($G$4:$G$21,O4,$B$4:$B$21)</f>
        <v>26</v>
      </c>
      <c r="R4" s="90">
        <f>SUMIF($N$4:$N$21,O4,$I$4:$I$21)</f>
        <v>32</v>
      </c>
      <c r="S4" s="91">
        <f>COUNTIFS($A$4:$A$21,1,$G$4:$G$21,$O4)*$U$1</f>
        <v>0</v>
      </c>
      <c r="T4" s="91">
        <f>COUNTIFS($A$4:$A$21,2,$G$4:$G$21,$O4)*$U$1</f>
        <v>4</v>
      </c>
      <c r="U4" s="91">
        <f>COUNTIFS($A$4:$A$21,3,$G$4:$G$21,$O4)*$U$1</f>
        <v>0</v>
      </c>
      <c r="V4" s="91">
        <f>COUNTIFS($H$4:$H$21,1,$N$4:$N$21,$O4)*$U$1</f>
        <v>4</v>
      </c>
      <c r="W4" s="91">
        <f>COUNTIFS($H$4:$H$21,2,$N$4:$N$21,$O4)*$U$1</f>
        <v>0</v>
      </c>
      <c r="X4" s="91">
        <f>COUNTIFS($H$4:$H$21,3,$N$4:$N$21,$O4)*$U$1</f>
        <v>4</v>
      </c>
    </row>
    <row r="5" spans="1:24">
      <c r="A5" s="123">
        <v>2</v>
      </c>
      <c r="B5" s="123">
        <f>IF(A5=A4,B4,IF(A5=A6,IF( A5=A7,(8+6+5)/3,IF(A5=A6,(8+6)/2)),8))*2</f>
        <v>16</v>
      </c>
      <c r="C5" s="58" t="s">
        <v>152</v>
      </c>
      <c r="D5" s="58">
        <v>56.33</v>
      </c>
      <c r="E5" s="65" t="str">
        <f>IF(C5&lt;&gt; "",VLOOKUP($C5,'Event Inputs'!$D$4:'Event Inputs'!$H$899,2,FALSE),"")</f>
        <v>Sowenna Bateman</v>
      </c>
      <c r="F5" s="71" t="str">
        <f>IF(C5&lt;&gt; "",VLOOKUP($C5,'Event Inputs'!$D$4:'Event Inputs'!$H$899,5,FALSE),"")</f>
        <v>16-17</v>
      </c>
      <c r="G5" s="65" t="str">
        <f>IF(C5&lt;&gt; "",VLOOKUP($C5,'Event Inputs'!$D$4:'Event Inputs'!$H$899,4,FALSE),"")</f>
        <v>PT</v>
      </c>
      <c r="H5" s="122">
        <v>2</v>
      </c>
      <c r="I5" s="123">
        <f>IF(H5=H4,I4,IF(H5=H6,IF( H5=H7,(8+6+5)/3,IF(H5=H6,(8+6)/2)),8))*2</f>
        <v>16</v>
      </c>
      <c r="J5" s="58" t="s">
        <v>198</v>
      </c>
      <c r="K5" s="59">
        <v>54.79</v>
      </c>
      <c r="L5" s="65" t="str">
        <f>IF(J5&lt;&gt; "",VLOOKUP($J5,'Event Inputs'!$D$4:'Event Inputs'!$H$899,2,FALSE),"")</f>
        <v>Dylan Cooper -Waite</v>
      </c>
      <c r="M5" s="71" t="str">
        <f>IF(J5&lt;&gt; "",VLOOKUP($J5,'Event Inputs'!$D$4:'Event Inputs'!$H$899,5,FALSE),"")</f>
        <v>16-17</v>
      </c>
      <c r="N5" s="65" t="str">
        <f>IF(J5&lt;&gt;"",VLOOKUP($J5,'Event Inputs'!$D$4:'Event Inputs'!$H$899,4,FALSE),"")</f>
        <v>PZ</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3">
        <v>3</v>
      </c>
      <c r="B6" s="123">
        <f>IF(A6=A5,B5,IF(A6=A7,IF( A6=A8,(6+5+4)/3,IF(A6=A7,(6+5)/2)),6))*2</f>
        <v>12</v>
      </c>
      <c r="C6" s="58" t="s">
        <v>305</v>
      </c>
      <c r="D6" s="58" t="s">
        <v>669</v>
      </c>
      <c r="E6" s="65" t="str">
        <f>IF(C6&lt;&gt; "",VLOOKUP($C6,'Event Inputs'!$D$4:'Event Inputs'!$H$899,2,FALSE),"")</f>
        <v>Sophia Gill</v>
      </c>
      <c r="F6" s="71" t="str">
        <f>IF(C6&lt;&gt; "",VLOOKUP($C6,'Event Inputs'!$D$4:'Event Inputs'!$H$899,5,FALSE),"")</f>
        <v>14-15</v>
      </c>
      <c r="G6" s="65" t="str">
        <f>IF(C6&lt;&gt; "",VLOOKUP($C6,'Event Inputs'!$D$4:'Event Inputs'!$H$899,4,FALSE),"")</f>
        <v>PZ</v>
      </c>
      <c r="H6" s="122">
        <v>3</v>
      </c>
      <c r="I6" s="123">
        <f>IF(H6=H5,I5,IF(H6=H7,IF( H6=H8,(6+5+4)/3,IF(H6=H7,(6+5)/2)),6))*2</f>
        <v>12</v>
      </c>
      <c r="J6" s="58" t="s">
        <v>166</v>
      </c>
      <c r="K6" s="58">
        <v>55.75</v>
      </c>
      <c r="L6" s="65" t="str">
        <f>IF(J6&lt;&gt; "",VLOOKUP($J6,'Event Inputs'!$D$4:'Event Inputs'!$H$899,2,FALSE),"")</f>
        <v>Joshua Leigh</v>
      </c>
      <c r="M6" s="71" t="str">
        <f>IF(J6&lt;&gt; "",VLOOKUP($J6,'Event Inputs'!$D$4:'Event Inputs'!$H$899,5,FALSE),"")</f>
        <v>16-17</v>
      </c>
      <c r="N6" s="65" t="str">
        <f>IF(J6&lt;&gt;"",VLOOKUP($J6,'Event Inputs'!$D$4:'Event Inputs'!$H$899,4,FALSE),"")</f>
        <v>PT</v>
      </c>
      <c r="O6" s="88" t="str">
        <f>'Event Inputs'!A6</f>
        <v>GY</v>
      </c>
      <c r="P6" s="89">
        <f t="shared" si="0"/>
        <v>20</v>
      </c>
      <c r="Q6" s="90">
        <f t="shared" si="1"/>
        <v>20</v>
      </c>
      <c r="R6" s="90">
        <f t="shared" si="2"/>
        <v>0</v>
      </c>
      <c r="S6" s="91">
        <f t="shared" si="3"/>
        <v>4</v>
      </c>
      <c r="T6" s="91">
        <f t="shared" si="4"/>
        <v>0</v>
      </c>
      <c r="U6" s="91">
        <f t="shared" si="5"/>
        <v>0</v>
      </c>
      <c r="V6" s="91">
        <f t="shared" si="6"/>
        <v>0</v>
      </c>
      <c r="W6" s="91">
        <f t="shared" si="7"/>
        <v>0</v>
      </c>
      <c r="X6" s="91">
        <f t="shared" si="8"/>
        <v>0</v>
      </c>
    </row>
    <row r="7" spans="1:24">
      <c r="A7" s="123">
        <v>4</v>
      </c>
      <c r="B7" s="123">
        <f>IF(A7=A6,B6,IF(A7=A8,IF( A7=A9,(5+4+3)/3,IF(A7=A8,(5+4)/2)),5))*2</f>
        <v>10</v>
      </c>
      <c r="C7" s="58" t="s">
        <v>144</v>
      </c>
      <c r="D7" s="58" t="s">
        <v>668</v>
      </c>
      <c r="E7" s="65" t="str">
        <f>IF(C7&lt;&gt; "",VLOOKUP($C7,'Event Inputs'!$D$4:'Event Inputs'!$H$899,2,FALSE),"")</f>
        <v>Harriet Durrant</v>
      </c>
      <c r="F7" s="71" t="str">
        <f>IF(C7&lt;&gt; "",VLOOKUP($C7,'Event Inputs'!$D$4:'Event Inputs'!$H$899,5,FALSE),"")</f>
        <v>14-15</v>
      </c>
      <c r="G7" s="65" t="str">
        <f>IF(C7&lt;&gt; "",VLOOKUP($C7,'Event Inputs'!$D$4:'Event Inputs'!$H$899,4,FALSE),"")</f>
        <v>PT</v>
      </c>
      <c r="H7" s="122">
        <v>4</v>
      </c>
      <c r="I7" s="123">
        <f>IF(H7=H6,I6,IF(H7=H8,IF( H7=H9,(5+4+3)/3,IF(H7=H8,(5+4)/2)),5))*2</f>
        <v>10</v>
      </c>
      <c r="J7" s="58" t="s">
        <v>294</v>
      </c>
      <c r="K7" s="58">
        <v>56.75</v>
      </c>
      <c r="L7" s="65" t="str">
        <f>IF(J7&lt;&gt; "",VLOOKUP($J7,'Event Inputs'!$D$4:'Event Inputs'!$H$899,2,FALSE),"")</f>
        <v>JACKSON LYNE</v>
      </c>
      <c r="M7" s="71" t="str">
        <f>IF(J7&lt;&gt; "",VLOOKUP($J7,'Event Inputs'!$D$4:'Event Inputs'!$H$899,5,FALSE),"")</f>
        <v>16-17</v>
      </c>
      <c r="N7" s="65" t="str">
        <f>IF(J7&lt;&gt;"",VLOOKUP($J7,'Event Inputs'!$D$4:'Event Inputs'!$H$899,4,FALSE),"")</f>
        <v>HB</v>
      </c>
      <c r="O7" s="88" t="str">
        <f>'Event Inputs'!A7</f>
        <v>HB</v>
      </c>
      <c r="P7" s="89">
        <f t="shared" si="0"/>
        <v>10</v>
      </c>
      <c r="Q7" s="90">
        <f t="shared" si="1"/>
        <v>0</v>
      </c>
      <c r="R7" s="90">
        <f t="shared" si="2"/>
        <v>10</v>
      </c>
      <c r="S7" s="91">
        <f t="shared" si="3"/>
        <v>0</v>
      </c>
      <c r="T7" s="91">
        <f t="shared" si="4"/>
        <v>0</v>
      </c>
      <c r="U7" s="91">
        <f t="shared" si="5"/>
        <v>0</v>
      </c>
      <c r="V7" s="91">
        <f t="shared" si="6"/>
        <v>0</v>
      </c>
      <c r="W7" s="91">
        <f t="shared" si="7"/>
        <v>0</v>
      </c>
      <c r="X7" s="91">
        <f t="shared" si="8"/>
        <v>0</v>
      </c>
    </row>
    <row r="8" spans="1:24">
      <c r="A8" s="123">
        <v>5</v>
      </c>
      <c r="B8" s="123">
        <f>IF(A8=A7,B7,IF(A8=A9,IF( A8=A10,(4+3+2)/3,IF(A8=A9,(4+3)/2)),4))*2</f>
        <v>8</v>
      </c>
      <c r="C8" s="58"/>
      <c r="D8" s="58"/>
      <c r="E8" s="65" t="str">
        <f>IF(C8&lt;&gt; "",VLOOKUP($C8,'Event Inputs'!$D$4:'Event Inputs'!$H$899,2,FALSE),"")</f>
        <v/>
      </c>
      <c r="F8" s="71" t="str">
        <f>IF(C8&lt;&gt; "",VLOOKUP($C8,'Event Inputs'!$D$4:'Event Inputs'!$H$899,5,FALSE),"")</f>
        <v/>
      </c>
      <c r="G8" s="65" t="str">
        <f>IF(C8&lt;&gt; "",VLOOKUP($C8,'Event Inputs'!$D$4:'Event Inputs'!$H$899,4,FALSE),"")</f>
        <v/>
      </c>
      <c r="H8" s="122">
        <v>5</v>
      </c>
      <c r="I8" s="123">
        <f>IF(H8=H7,I7,IF(H8=H9,IF( H8=H10,(4+3+2)/3,IF(H8=H9,(4+3)/2)),4))*2</f>
        <v>8</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28</v>
      </c>
      <c r="Q8" s="90">
        <f t="shared" si="1"/>
        <v>12</v>
      </c>
      <c r="R8" s="90">
        <f t="shared" si="2"/>
        <v>16</v>
      </c>
      <c r="S8" s="91">
        <f t="shared" si="3"/>
        <v>0</v>
      </c>
      <c r="T8" s="91">
        <f t="shared" si="4"/>
        <v>0</v>
      </c>
      <c r="U8" s="91">
        <f t="shared" si="5"/>
        <v>4</v>
      </c>
      <c r="V8" s="91">
        <f t="shared" si="6"/>
        <v>0</v>
      </c>
      <c r="W8" s="91">
        <f t="shared" si="7"/>
        <v>4</v>
      </c>
      <c r="X8" s="91">
        <f t="shared" si="8"/>
        <v>0</v>
      </c>
    </row>
    <row r="9" spans="1:24">
      <c r="A9" s="123">
        <v>6</v>
      </c>
      <c r="B9" s="123">
        <f>IF(A9=A8,B8,IF(A9=A10,IF( A9=A11,(3+2+1)/3,IF(A9=A10,(3+2)/2)),3))*2</f>
        <v>6</v>
      </c>
      <c r="C9" s="58"/>
      <c r="D9" s="58"/>
      <c r="E9" s="65" t="str">
        <f>IF(C9&lt;&gt; "",VLOOKUP($C9,'Event Inputs'!$D$4:'Event Inputs'!$H$899,2,FALSE),"")</f>
        <v/>
      </c>
      <c r="F9" s="71" t="str">
        <f>IF(C9&lt;&gt; "",VLOOKUP($C9,'Event Inputs'!$D$4:'Event Inputs'!$H$899,5,FALSE),"")</f>
        <v/>
      </c>
      <c r="G9" s="65" t="str">
        <f>IF(C9&lt;&gt; "",VLOOKUP($C9,'Event Inputs'!$D$4:'Event Inputs'!$H$899,4,FALSE),"")</f>
        <v/>
      </c>
      <c r="H9" s="122">
        <v>6</v>
      </c>
      <c r="I9" s="123">
        <f>IF(H9=H8,I8,IF(H9=H10,IF( H9=H11,(3+2+1)/3,IF(H9=H10,(3+2)/2)),3))*2</f>
        <v>6</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3">
        <v>7</v>
      </c>
      <c r="B10" s="123">
        <f>IF(A10=A9,B9,IF(A10=A11,IF( A10=A12,(2+1+0)/3,IF(A10=A11,(2+1)/2)),2))*2</f>
        <v>4</v>
      </c>
      <c r="C10" s="58"/>
      <c r="D10" s="58"/>
      <c r="E10" s="65" t="str">
        <f>IF(C10&lt;&gt; "",VLOOKUP($C10,'Event Inputs'!$D$4:'Event Inputs'!$H$899,2,FALSE),"")</f>
        <v/>
      </c>
      <c r="F10" s="71" t="str">
        <f>IF(C10&lt;&gt; "",VLOOKUP($C10,'Event Inputs'!$D$4:'Event Inputs'!$H$899,5,FALSE),"")</f>
        <v/>
      </c>
      <c r="G10" s="65" t="str">
        <f>IF(C10&lt;&gt; "",VLOOKUP($C10,'Event Inputs'!$D$4:'Event Inputs'!$H$899,4,FALSE),"")</f>
        <v/>
      </c>
      <c r="H10" s="122">
        <v>7</v>
      </c>
      <c r="I10" s="123">
        <f>IF(H10=H9,I9,IF(H10=H11,IF( H10=H12,(2+1+0)/3,IF(H10=H11,(2+1)/2)),2))*2</f>
        <v>4</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3">
        <v>8</v>
      </c>
      <c r="B11" s="123">
        <f>IF(A11=A10,B10,IF(A11=A12,IF( A11=A13,(1+0+0)/3,IF(A11=A12,(1+0)/2)),1))*2</f>
        <v>2</v>
      </c>
      <c r="C11" s="58"/>
      <c r="D11" s="58"/>
      <c r="F11" s="71" t="str">
        <f>IF(C11&lt;&gt; "",VLOOKUP($C11,'Event Inputs'!$D$4:'Event Inputs'!$H$899,5,FALSE),"")</f>
        <v/>
      </c>
      <c r="G11" s="65" t="str">
        <f>IF(C11&lt;&gt; "",VLOOKUP($C11,'Event Inputs'!$D$4:'Event Inputs'!$H$899,4,FALSE),"")</f>
        <v/>
      </c>
      <c r="H11" s="122">
        <v>8</v>
      </c>
      <c r="I11" s="123">
        <f>IF(H11=H10,I10,IF(H11=H12,IF( H11=H13,(1+0+0)/3,IF(H11=H12,(1+0)/2)),1))*2</f>
        <v>2</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3"/>
      <c r="B12" s="123">
        <f>IF(A12=A11,B11,IF(A12=A13,IF( A12=A14,(0+0+0)/3,IF(A12=A13,(0+0)/2))*2,""))</f>
        <v>0</v>
      </c>
      <c r="C12" s="58"/>
      <c r="D12" s="58"/>
      <c r="E12" s="65" t="str">
        <f>IF(C12&lt;&gt; "",VLOOKUP($C12,'Event Inputs'!$D$4:'Event Inputs'!$H$899,2,FALSE),"")</f>
        <v/>
      </c>
      <c r="F12" s="71" t="str">
        <f>IF(C12&lt;&gt; "",VLOOKUP($C12,'Event Inputs'!$D$4:'Event Inputs'!$H$899,5,FALSE),"")</f>
        <v/>
      </c>
      <c r="G12" s="65" t="str">
        <f>IF(C12&lt;&gt; "",VLOOKUP($C12,'Event Inputs'!$D$4:'Event Inputs'!$H$899,4,FALSE),"")</f>
        <v/>
      </c>
      <c r="H12" s="122"/>
      <c r="I12" s="123">
        <f>IF(H12=H11,I11,IF(H12=H13,IF( H12=H14,(0+0+0)/3,IF(H12=H13,(0+0)/2))*2,""))</f>
        <v>0</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3"/>
      <c r="B13" s="123">
        <f>IF(A13=A12,B12,IF(A13=A14,IF( A13=A15,(0+0+0)/3,IF(A13=A14,(0+0)/2))*2,""))</f>
        <v>0</v>
      </c>
      <c r="C13" s="58"/>
      <c r="D13" s="58"/>
      <c r="E13" s="65" t="str">
        <f>IF(C13&lt;&gt; "",VLOOKUP($C13,'Event Inputs'!$D$4:'Event Inputs'!$H$899,2,FALSE),"")</f>
        <v/>
      </c>
      <c r="F13" s="71" t="str">
        <f>IF(C13&lt;&gt; "",VLOOKUP($C13,'Event Inputs'!$D$4:'Event Inputs'!$H$899,5,FALSE),"")</f>
        <v/>
      </c>
      <c r="G13" s="65" t="str">
        <f>IF(C13&lt;&gt; "",VLOOKUP($C13,'Event Inputs'!$D$4:'Event Inputs'!$H$899,4,FALSE),"")</f>
        <v/>
      </c>
      <c r="H13" s="122"/>
      <c r="I13" s="123">
        <f>IF(H13=H12,I12,IF(H13=H14,IF( H13=H15,(0+0+0)/3,IF(H13=H14,(0+0)/2))*2,""))</f>
        <v>0</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3"/>
      <c r="B14" s="124"/>
      <c r="C14" s="58"/>
      <c r="D14" s="58"/>
      <c r="E14" s="65" t="str">
        <f>IF(C14&lt;&gt; "",VLOOKUP($C14,'Event Inputs'!$D$4:'Event Inputs'!$H$899,2,FALSE),"")</f>
        <v/>
      </c>
      <c r="F14" s="71" t="str">
        <f>IF(C14&lt;&gt; "",VLOOKUP($C14,'Event Inputs'!$D$4:'Event Inputs'!$H$899,5,FALSE),"")</f>
        <v/>
      </c>
      <c r="G14" s="65" t="str">
        <f>IF(C14&lt;&gt; "",VLOOKUP($C14,'Event Inputs'!$D$4:'Event Inputs'!$H$899,4,FALSE),"")</f>
        <v/>
      </c>
      <c r="H14" s="122"/>
      <c r="I14" s="124"/>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3"/>
      <c r="B15" s="124"/>
      <c r="C15" s="58"/>
      <c r="D15" s="58"/>
      <c r="E15" s="65" t="str">
        <f>IF(C15&lt;&gt; "",VLOOKUP($C15,'Event Inputs'!$D$4:'Event Inputs'!$H$899,2,FALSE),"")</f>
        <v/>
      </c>
      <c r="F15" s="71" t="str">
        <f>IF(C15&lt;&gt; "",VLOOKUP($C15,'Event Inputs'!$D$4:'Event Inputs'!$H$899,5,FALSE),"")</f>
        <v/>
      </c>
      <c r="G15" s="65" t="str">
        <f>IF(C15&lt;&gt; "",VLOOKUP($C15,'Event Inputs'!$D$4:'Event Inputs'!$H$899,4,FALSE),"")</f>
        <v/>
      </c>
      <c r="H15" s="122"/>
      <c r="I15" s="124"/>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3"/>
      <c r="B16" s="124"/>
      <c r="C16" s="58"/>
      <c r="D16" s="58"/>
      <c r="E16" s="65" t="str">
        <f>IF(C16&lt;&gt; "",VLOOKUP($C16,'Event Inputs'!$D$4:'Event Inputs'!$H$899,2,FALSE),"")</f>
        <v/>
      </c>
      <c r="F16" s="71" t="str">
        <f>IF(C16&lt;&gt; "",VLOOKUP($C16,'Event Inputs'!$D$4:'Event Inputs'!$H$899,5,FALSE),"")</f>
        <v/>
      </c>
      <c r="G16" s="65" t="str">
        <f>IF(C16&lt;&gt; "",VLOOKUP($C16,'Event Inputs'!$D$4:'Event Inputs'!$H$899,4,FALSE),"")</f>
        <v/>
      </c>
      <c r="H16" s="122"/>
      <c r="I16" s="124"/>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3"/>
      <c r="B17" s="124"/>
      <c r="C17" s="58"/>
      <c r="D17" s="58"/>
      <c r="E17" s="65" t="str">
        <f>IF(C17&lt;&gt; "",VLOOKUP($C17,'Event Inputs'!$D$4:'Event Inputs'!$H$899,2,FALSE),"")</f>
        <v/>
      </c>
      <c r="F17" s="71" t="str">
        <f>IF(C17&lt;&gt; "",VLOOKUP($C17,'Event Inputs'!$D$4:'Event Inputs'!$H$899,5,FALSE),"")</f>
        <v/>
      </c>
      <c r="G17" s="65" t="str">
        <f>IF(C17&lt;&gt; "",VLOOKUP($C17,'Event Inputs'!$D$4:'Event Inputs'!$H$899,4,FALSE),"")</f>
        <v/>
      </c>
      <c r="H17" s="122"/>
      <c r="I17" s="124"/>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3"/>
      <c r="B18" s="124"/>
      <c r="C18" s="58"/>
      <c r="D18" s="58"/>
      <c r="E18" s="65" t="str">
        <f>IF(C18&lt;&gt; "",VLOOKUP($C18,'Event Inputs'!$D$4:'Event Inputs'!$H$899,2,FALSE),"")</f>
        <v/>
      </c>
      <c r="F18" s="71" t="str">
        <f>IF(C18&lt;&gt; "",VLOOKUP($C18,'Event Inputs'!$D$4:'Event Inputs'!$H$899,5,FALSE),"")</f>
        <v/>
      </c>
      <c r="G18" s="65" t="str">
        <f>IF(C18&lt;&gt; "",VLOOKUP($C18,'Event Inputs'!$D$4:'Event Inputs'!$H$899,4,FALSE),"")</f>
        <v/>
      </c>
      <c r="H18" s="122"/>
      <c r="I18" s="124"/>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3"/>
      <c r="B19" s="124"/>
      <c r="C19" s="58"/>
      <c r="D19" s="59"/>
      <c r="E19" s="65" t="str">
        <f>IF(C19&lt;&gt; "",VLOOKUP($C19,'Event Inputs'!$D$4:'Event Inputs'!$H$899,2,FALSE),"")</f>
        <v/>
      </c>
      <c r="F19" s="71" t="str">
        <f>IF(C19&lt;&gt; "",VLOOKUP($C19,'Event Inputs'!$D$4:'Event Inputs'!$H$899,5,FALSE),"")</f>
        <v/>
      </c>
      <c r="G19" s="65" t="str">
        <f>IF(C19&lt;&gt; "",VLOOKUP($C19,'Event Inputs'!$D$4:'Event Inputs'!$H$899,4,FALSE),"")</f>
        <v/>
      </c>
      <c r="H19" s="122"/>
      <c r="I19" s="124"/>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71"/>
      <c r="C20" s="58"/>
      <c r="D20" s="58"/>
      <c r="E20" s="65" t="str">
        <f>IF(C20&lt;&gt; "",VLOOKUP($C20,'Event Inputs'!$D$4:'Event Inputs'!$H$899,2,FALSE),"")</f>
        <v/>
      </c>
      <c r="F20" s="71" t="str">
        <f>IF(C20&lt;&gt; "",VLOOKUP($C20,'Event Inputs'!$D$4:'Event Inputs'!$H$899,5,FALSE),"")</f>
        <v/>
      </c>
      <c r="G20" s="65" t="str">
        <f>IF(C20&lt;&gt; "",VLOOKUP($C20,'Event Inputs'!$D$4:'Event Inputs'!$H$899,4,FALSE),"")</f>
        <v/>
      </c>
      <c r="H20" s="126"/>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71"/>
      <c r="C21" s="58"/>
      <c r="D21" s="58"/>
      <c r="E21" s="65" t="str">
        <f>IF(C21&lt;&gt; "",VLOOKUP($C21,'Event Inputs'!$D$4:'Event Inputs'!$H$899,2,FALSE),"")</f>
        <v/>
      </c>
      <c r="F21" s="71" t="str">
        <f>IF(C21&lt;&gt; "",VLOOKUP($C21,'Event Inputs'!$D$4:'Event Inputs'!$H$899,5,FALSE),"")</f>
        <v/>
      </c>
      <c r="G21" s="65" t="str">
        <f>IF(C21&lt;&gt; "",VLOOKUP($C21,'Event Inputs'!$D$4:'Event Inputs'!$H$899,4,FALSE),"")</f>
        <v/>
      </c>
      <c r="H21" s="126"/>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57"/>
      <c r="B22" s="58"/>
      <c r="C22" s="58"/>
      <c r="D22" s="58"/>
      <c r="E22" s="65" t="str">
        <f>IF(C22&lt;&gt; "",VLOOKUP($C22,'Event Inputs'!$D$4:'Event Inputs'!$H$899,2,FALSE),"")</f>
        <v/>
      </c>
      <c r="F22" s="71" t="str">
        <f>IF(C22&lt;&gt; "",VLOOKUP($C22,'Event Inputs'!$D$4:'Event Inputs'!$H$899,5,FALSE),"")</f>
        <v/>
      </c>
      <c r="G22" s="65" t="str">
        <f>IF(C22&lt;&gt; "",VLOOKUP($C22,'Event Inputs'!$D$4:'Event Inputs'!$H$899,4,FALSE),"")</f>
        <v/>
      </c>
      <c r="H22" s="57"/>
      <c r="I22" s="58"/>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57"/>
      <c r="B23" s="58"/>
      <c r="C23" s="58"/>
      <c r="D23" s="59"/>
      <c r="E23" s="65" t="str">
        <f>IF(C23&lt;&gt; "",VLOOKUP($C23,'Event Inputs'!$D$4:'Event Inputs'!$H$899,2,FALSE),"")</f>
        <v/>
      </c>
      <c r="F23" s="71" t="str">
        <f>IF(C23&lt;&gt; "",VLOOKUP($C23,'Event Inputs'!$D$4:'Event Inputs'!$H$899,5,FALSE),"")</f>
        <v/>
      </c>
      <c r="G23" s="65" t="str">
        <f>IF(C23&lt;&gt; "",VLOOKUP($C23,'Event Inputs'!$D$4:'Event Inputs'!$H$899,4,FALSE),"")</f>
        <v/>
      </c>
      <c r="H23" s="57"/>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9"/>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sheetData>
  <sortState xmlns:xlrd2="http://schemas.microsoft.com/office/spreadsheetml/2017/richdata2" ref="C4:G7">
    <sortCondition ref="D4:D7"/>
  </sortState>
  <mergeCells count="2">
    <mergeCell ref="A1:G1"/>
    <mergeCell ref="H1:N1"/>
  </mergeCells>
  <pageMargins left="0.55118110236220474" right="0.51181102362204722" top="0.27559055118110237" bottom="0.27559055118110237" header="0.11811023622047245" footer="0.27559055118110237"/>
  <pageSetup paperSize="9" scale="86"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X99"/>
  <sheetViews>
    <sheetView zoomScaleNormal="100" workbookViewId="0">
      <selection activeCell="L10" sqref="L10"/>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9.269531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670</v>
      </c>
      <c r="B1" s="189"/>
      <c r="C1" s="189"/>
      <c r="D1" s="189"/>
      <c r="E1" s="189"/>
      <c r="F1" s="189"/>
      <c r="G1" s="189"/>
      <c r="H1" s="190" t="s">
        <v>671</v>
      </c>
      <c r="I1" s="191"/>
      <c r="J1" s="191"/>
      <c r="K1" s="191"/>
      <c r="L1" s="191"/>
      <c r="M1" s="191"/>
      <c r="N1" s="191"/>
      <c r="O1" s="72"/>
      <c r="P1" s="73"/>
      <c r="S1" s="74" t="s">
        <v>69</v>
      </c>
      <c r="T1" s="74"/>
      <c r="U1" s="74">
        <v>4</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80"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3">
        <v>1</v>
      </c>
      <c r="B4" s="123">
        <f>IF(A4=A3,B3,IF(A4=A5,IF( A4=A6,(10+8+6)/3,IF(A4=A5,(10+8)/2)),10))*2</f>
        <v>20</v>
      </c>
      <c r="C4" s="58" t="s">
        <v>115</v>
      </c>
      <c r="D4" s="58">
        <v>57.28</v>
      </c>
      <c r="E4" s="65" t="str">
        <f>IF(C4&lt;&gt; "",VLOOKUP($C4,'Event Inputs'!$D$4:'Event Inputs'!$H$899,2,FALSE),"")</f>
        <v>Kerenza Piotrowicz</v>
      </c>
      <c r="F4" s="71" t="str">
        <f>IF(C4&lt;&gt; "",VLOOKUP($C4,'Event Inputs'!$D$4:'Event Inputs'!$H$899,5,FALSE),"")</f>
        <v>18-19</v>
      </c>
      <c r="G4" s="65" t="str">
        <f>IF(C4&lt;&gt; "",VLOOKUP($C4,'Event Inputs'!$D$4:'Event Inputs'!$H$899,4,FALSE),"")</f>
        <v>PT</v>
      </c>
      <c r="H4" s="122">
        <v>1</v>
      </c>
      <c r="I4" s="123">
        <f>IF(H4=H3,I3,IF(H4=H5,IF( H4=H6,(10+8+6)/3,IF(H4=H5,(10+8)/2)),10))*2</f>
        <v>20</v>
      </c>
      <c r="J4" s="58" t="s">
        <v>128</v>
      </c>
      <c r="K4" s="58">
        <v>46.73</v>
      </c>
      <c r="L4" s="65" t="str">
        <f>IF(J4&lt;&gt; "",VLOOKUP($J4,'Event Inputs'!$D$4:'Event Inputs'!$H$899,2,FALSE),"")</f>
        <v>Sam Poppy</v>
      </c>
      <c r="M4" s="71" t="str">
        <f>IF(J4&lt;&gt; "",VLOOKUP($J4,'Event Inputs'!$D$4:'Event Inputs'!$H$899,5,FALSE),"")</f>
        <v>16-17</v>
      </c>
      <c r="N4" s="65" t="str">
        <f>IF(J4&lt;&gt;"",VLOOKUP($J4,'Event Inputs'!$D$4:'Event Inputs'!$H$899,4,FALSE),"")</f>
        <v>GY</v>
      </c>
      <c r="O4" s="88" t="str">
        <f>'Event Inputs'!A4</f>
        <v>PT</v>
      </c>
      <c r="P4" s="89">
        <f>Q4+R4</f>
        <v>20</v>
      </c>
      <c r="Q4" s="90">
        <f>SUMIF($G$4:$G$21,O4,$B$4:$B$21)</f>
        <v>20</v>
      </c>
      <c r="R4" s="90">
        <f>SUMIF($N$4:$N$21,O4,$I$4:$I$21)</f>
        <v>0</v>
      </c>
      <c r="S4" s="91">
        <f>COUNTIFS($A$4:$A$21,1,$G$4:$G$21,$O4)*$U$1</f>
        <v>4</v>
      </c>
      <c r="T4" s="91">
        <f>COUNTIFS($A$4:$A$21,2,$G$4:$G$21,$O4)*$U$1</f>
        <v>0</v>
      </c>
      <c r="U4" s="91">
        <f>COUNTIFS($A$4:$A$21,3,$G$4:$G$21,$O4)*$U$1</f>
        <v>0</v>
      </c>
      <c r="V4" s="91">
        <f>COUNTIFS($H$4:$H$21,1,$N$4:$N$21,$O4)*$U$1</f>
        <v>0</v>
      </c>
      <c r="W4" s="91">
        <f>COUNTIFS($H$4:$H$21,2,$N$4:$N$21,$O4)*$U$1</f>
        <v>0</v>
      </c>
      <c r="X4" s="91">
        <f>COUNTIFS($H$4:$H$21,3,$N$4:$N$21,$O4)*$U$1</f>
        <v>0</v>
      </c>
    </row>
    <row r="5" spans="1:24">
      <c r="A5" s="123">
        <v>2</v>
      </c>
      <c r="B5" s="123">
        <f>IF(A5=A4,B4,IF(A5=A6,IF( A5=A7,(8+6+5)/3,IF(A5=A6,(8+6)/2)),8))*2</f>
        <v>16</v>
      </c>
      <c r="C5" s="58"/>
      <c r="D5" s="58"/>
      <c r="E5" s="65" t="str">
        <f>IF(C5&lt;&gt; "",VLOOKUP($C5,'Event Inputs'!$D$4:'Event Inputs'!$H$899,2,FALSE),"")</f>
        <v/>
      </c>
      <c r="F5" s="71" t="str">
        <f>IF(C5&lt;&gt; "",VLOOKUP($C5,'Event Inputs'!$D$4:'Event Inputs'!$H$899,5,FALSE),"")</f>
        <v/>
      </c>
      <c r="G5" s="65" t="str">
        <f>IF(C5&lt;&gt; "",VLOOKUP($C5,'Event Inputs'!$D$4:'Event Inputs'!$H$899,4,FALSE),"")</f>
        <v/>
      </c>
      <c r="H5" s="122">
        <v>2</v>
      </c>
      <c r="I5" s="123">
        <f>IF(H5=H4,I4,IF(H5=H6,IF( H5=H7,(8+6+5)/3,IF(H5=H6,(8+6)/2)),8))*2</f>
        <v>16</v>
      </c>
      <c r="J5" s="58" t="s">
        <v>362</v>
      </c>
      <c r="K5" s="58">
        <v>49.57</v>
      </c>
      <c r="L5" s="65" t="str">
        <f>IF(J5&lt;&gt; "",VLOOKUP($J5,'Event Inputs'!$D$4:'Event Inputs'!$H$899,2,FALSE),"")</f>
        <v xml:space="preserve">Lewis Williams </v>
      </c>
      <c r="M5" s="71" t="str">
        <f>IF(J5&lt;&gt; "",VLOOKUP($J5,'Event Inputs'!$D$4:'Event Inputs'!$H$899,5,FALSE),"")</f>
        <v>16-17</v>
      </c>
      <c r="N5" s="65" t="str">
        <f>IF(J5&lt;&gt;"",VLOOKUP($J5,'Event Inputs'!$D$4:'Event Inputs'!$H$899,4,FALSE),"")</f>
        <v>SI</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3">
        <v>3</v>
      </c>
      <c r="B6" s="123">
        <f>IF(A6=A5,B5,IF(A6=A7,IF( A6=A8,(6+5+4)/3,IF(A6=A7,(6+5)/2)),6))*2</f>
        <v>12</v>
      </c>
      <c r="C6" s="58"/>
      <c r="D6" s="58"/>
      <c r="E6" s="65" t="str">
        <f>IF(C6&lt;&gt; "",VLOOKUP($C6,'Event Inputs'!$D$4:'Event Inputs'!$H$899,2,FALSE),"")</f>
        <v/>
      </c>
      <c r="F6" s="71" t="str">
        <f>IF(C6&lt;&gt; "",VLOOKUP($C6,'Event Inputs'!$D$4:'Event Inputs'!$H$899,5,FALSE),"")</f>
        <v/>
      </c>
      <c r="G6" s="65" t="str">
        <f>IF(C6&lt;&gt; "",VLOOKUP($C6,'Event Inputs'!$D$4:'Event Inputs'!$H$899,4,FALSE),"")</f>
        <v/>
      </c>
      <c r="H6" s="122">
        <v>3</v>
      </c>
      <c r="I6" s="123">
        <f>IF(H6=H5,I5,IF(H6=H7,IF( H6=H8,(6+5+4)/3,IF(H6=H7,(6+5)/2)),6))*2</f>
        <v>12</v>
      </c>
      <c r="J6" s="58"/>
      <c r="K6" s="58"/>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20</v>
      </c>
      <c r="Q6" s="90">
        <f t="shared" si="1"/>
        <v>0</v>
      </c>
      <c r="R6" s="90">
        <f t="shared" si="2"/>
        <v>20</v>
      </c>
      <c r="S6" s="91">
        <f t="shared" si="3"/>
        <v>0</v>
      </c>
      <c r="T6" s="91">
        <f t="shared" si="4"/>
        <v>0</v>
      </c>
      <c r="U6" s="91">
        <f t="shared" si="5"/>
        <v>0</v>
      </c>
      <c r="V6" s="91">
        <f t="shared" si="6"/>
        <v>4</v>
      </c>
      <c r="W6" s="91">
        <f t="shared" si="7"/>
        <v>0</v>
      </c>
      <c r="X6" s="91">
        <f t="shared" si="8"/>
        <v>0</v>
      </c>
    </row>
    <row r="7" spans="1:24">
      <c r="A7" s="123">
        <v>4</v>
      </c>
      <c r="B7" s="123">
        <f>IF(A7=A6,B6,IF(A7=A8,IF( A7=A9,(5+4+3)/3,IF(A7=A8,(5+4)/2)),5))*2</f>
        <v>10</v>
      </c>
      <c r="C7" s="58"/>
      <c r="D7" s="58"/>
      <c r="E7" s="65" t="str">
        <f>IF(C7&lt;&gt; "",VLOOKUP($C7,'Event Inputs'!$D$4:'Event Inputs'!$H$899,2,FALSE),"")</f>
        <v/>
      </c>
      <c r="F7" s="71" t="str">
        <f>IF(C7&lt;&gt; "",VLOOKUP($C7,'Event Inputs'!$D$4:'Event Inputs'!$H$899,5,FALSE),"")</f>
        <v/>
      </c>
      <c r="G7" s="65" t="str">
        <f>IF(C7&lt;&gt; "",VLOOKUP($C7,'Event Inputs'!$D$4:'Event Inputs'!$H$899,4,FALSE),"")</f>
        <v/>
      </c>
      <c r="H7" s="122">
        <v>4</v>
      </c>
      <c r="I7" s="123">
        <f>IF(H7=H6,I6,IF(H7=H8,IF( H7=H9,(5+4+3)/3,IF(H7=H8,(5+4)/2)),5))*2</f>
        <v>10</v>
      </c>
      <c r="J7" s="58"/>
      <c r="K7" s="58"/>
      <c r="L7" s="65" t="str">
        <f>IF(J7&lt;&gt; "",VLOOKUP($J7,'Event Inputs'!$D$4:'Event Inputs'!$H$899,2,FALSE),"")</f>
        <v/>
      </c>
      <c r="M7" s="71" t="str">
        <f>IF(J7&lt;&gt; "",VLOOKUP($J7,'Event Inputs'!$D$4:'Event Inputs'!$H$899,5,FALSE),"")</f>
        <v/>
      </c>
      <c r="N7" s="65" t="str">
        <f>IF(J7&lt;&gt;"",VLOOKUP($J7,'Event Inputs'!$D$4:'Event Inputs'!$H$899,4,FALSE),"")</f>
        <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3">
        <v>5</v>
      </c>
      <c r="B8" s="123">
        <f>IF(A8=A7,B7,IF(A8=A9,IF( A8=A10,(4+3+2)/3,IF(A8=A9,(4+3)/2)),4))*2</f>
        <v>8</v>
      </c>
      <c r="C8" s="58"/>
      <c r="D8" s="58"/>
      <c r="E8" s="65" t="str">
        <f>IF(C8&lt;&gt; "",VLOOKUP($C8,'Event Inputs'!$D$4:'Event Inputs'!$H$899,2,FALSE),"")</f>
        <v/>
      </c>
      <c r="F8" s="71" t="str">
        <f>IF(C8&lt;&gt; "",VLOOKUP($C8,'Event Inputs'!$D$4:'Event Inputs'!$H$899,5,FALSE),"")</f>
        <v/>
      </c>
      <c r="G8" s="65" t="str">
        <f>IF(C8&lt;&gt; "",VLOOKUP($C8,'Event Inputs'!$D$4:'Event Inputs'!$H$899,4,FALSE),"")</f>
        <v/>
      </c>
      <c r="H8" s="122">
        <v>5</v>
      </c>
      <c r="I8" s="123">
        <f>IF(H8=H7,I7,IF(H8=H9,IF( H8=H10,(4+3+2)/3,IF(H8=H9,(4+3)/2)),4))*2</f>
        <v>8</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3">
        <v>6</v>
      </c>
      <c r="B9" s="123">
        <f>IF(A9=A8,B8,IF(A9=A10,IF( A9=A11,(3+2+1)/3,IF(A9=A10,(3+2)/2)),3))*2</f>
        <v>6</v>
      </c>
      <c r="C9" s="58"/>
      <c r="D9" s="58"/>
      <c r="E9" s="65" t="str">
        <f>IF(C9&lt;&gt; "",VLOOKUP($C9,'Event Inputs'!$D$4:'Event Inputs'!$H$899,2,FALSE),"")</f>
        <v/>
      </c>
      <c r="F9" s="71" t="str">
        <f>IF(C9&lt;&gt; "",VLOOKUP($C9,'Event Inputs'!$D$4:'Event Inputs'!$H$899,5,FALSE),"")</f>
        <v/>
      </c>
      <c r="G9" s="65" t="str">
        <f>IF(C9&lt;&gt; "",VLOOKUP($C9,'Event Inputs'!$D$4:'Event Inputs'!$H$899,4,FALSE),"")</f>
        <v/>
      </c>
      <c r="H9" s="122">
        <v>6</v>
      </c>
      <c r="I9" s="123">
        <f>IF(H9=H8,I8,IF(H9=H10,IF( H9=H11,(3+2+1)/3,IF(H9=H10,(3+2)/2)),3))*2</f>
        <v>6</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16</v>
      </c>
      <c r="Q9" s="90">
        <f t="shared" si="1"/>
        <v>0</v>
      </c>
      <c r="R9" s="90">
        <f t="shared" si="2"/>
        <v>16</v>
      </c>
      <c r="S9" s="91">
        <f t="shared" si="3"/>
        <v>0</v>
      </c>
      <c r="T9" s="91">
        <f t="shared" si="4"/>
        <v>0</v>
      </c>
      <c r="U9" s="91">
        <f t="shared" si="5"/>
        <v>0</v>
      </c>
      <c r="V9" s="91">
        <f t="shared" si="6"/>
        <v>0</v>
      </c>
      <c r="W9" s="91">
        <f t="shared" si="7"/>
        <v>4</v>
      </c>
      <c r="X9" s="91">
        <f t="shared" si="8"/>
        <v>0</v>
      </c>
    </row>
    <row r="10" spans="1:24">
      <c r="A10" s="123">
        <v>7</v>
      </c>
      <c r="B10" s="123">
        <f>IF(A10=A9,B9,IF(A10=A11,IF( A10=A12,(2+1+0)/3,IF(A10=A11,(2+1)/2)),2))*2</f>
        <v>4</v>
      </c>
      <c r="C10" s="58"/>
      <c r="D10" s="59"/>
      <c r="E10" s="65" t="str">
        <f>IF(C10&lt;&gt; "",VLOOKUP($C10,'Event Inputs'!$D$4:'Event Inputs'!$H$899,2,FALSE),"")</f>
        <v/>
      </c>
      <c r="F10" s="71" t="str">
        <f>IF(C10&lt;&gt; "",VLOOKUP($C10,'Event Inputs'!$D$4:'Event Inputs'!$H$899,5,FALSE),"")</f>
        <v/>
      </c>
      <c r="G10" s="65" t="str">
        <f>IF(C10&lt;&gt; "",VLOOKUP($C10,'Event Inputs'!$D$4:'Event Inputs'!$H$899,4,FALSE),"")</f>
        <v/>
      </c>
      <c r="H10" s="122">
        <v>7</v>
      </c>
      <c r="I10" s="123">
        <f>IF(H10=H9,I9,IF(H10=H11,IF( H10=H12,(2+1+0)/3,IF(H10=H11,(2+1)/2)),2))*2</f>
        <v>4</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3">
        <v>8</v>
      </c>
      <c r="B11" s="123">
        <f>IF(A11=A10,B10,IF(A11=A12,IF( A11=A13,(1+0+0)/3,IF(A11=A12,(1+0)/2)),1))*2</f>
        <v>2</v>
      </c>
      <c r="C11" s="58"/>
      <c r="D11" s="58"/>
      <c r="E11" s="65" t="str">
        <f>IF(C11&lt;&gt; "",VLOOKUP($C11,'Event Inputs'!$D$4:'Event Inputs'!$H$899,2,FALSE),"")</f>
        <v/>
      </c>
      <c r="F11" s="71" t="str">
        <f>IF(C11&lt;&gt; "",VLOOKUP($C11,'Event Inputs'!$D$4:'Event Inputs'!$H$899,5,FALSE),"")</f>
        <v/>
      </c>
      <c r="G11" s="65" t="str">
        <f>IF(C11&lt;&gt; "",VLOOKUP($C11,'Event Inputs'!$D$4:'Event Inputs'!$H$899,4,FALSE),"")</f>
        <v/>
      </c>
      <c r="H11" s="122">
        <v>8</v>
      </c>
      <c r="I11" s="123">
        <f>IF(H11=H10,I10,IF(H11=H12,IF( H11=H13,(1+0+0)/3,IF(H11=H12,(1+0)/2)),1))*2</f>
        <v>2</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3">
        <v>9</v>
      </c>
      <c r="B12" s="123" t="str">
        <f>IF(A12=A11,B11,IF(A12=A13,IF( A12=A14,(0+0+0)/3,IF(A12=A13,(0+0)/2))*2,""))</f>
        <v/>
      </c>
      <c r="C12" s="58"/>
      <c r="D12" s="58"/>
      <c r="E12" s="65" t="str">
        <f>IF(C12&lt;&gt; "",VLOOKUP($C12,'Event Inputs'!$D$4:'Event Inputs'!$H$899,2,FALSE),"")</f>
        <v/>
      </c>
      <c r="F12" s="71" t="str">
        <f>IF(C12&lt;&gt; "",VLOOKUP($C12,'Event Inputs'!$D$4:'Event Inputs'!$H$899,5,FALSE),"")</f>
        <v/>
      </c>
      <c r="G12" s="65" t="str">
        <f>IF(C12&lt;&gt; "",VLOOKUP($C12,'Event Inputs'!$D$4:'Event Inputs'!$H$899,4,FALSE),"")</f>
        <v/>
      </c>
      <c r="H12" s="122">
        <v>9</v>
      </c>
      <c r="I12" s="123" t="str">
        <f>IF(H12=H11,I11,IF(H12=H13,IF( H12=H14,(0+0+0)/3,IF(H12=H13,(0+0)/2))*2,""))</f>
        <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3">
        <v>10</v>
      </c>
      <c r="B13" s="123" t="str">
        <f>IF(A13=A12,B12,IF(A13=A14,IF( A13=A15,(0+0+0)/3,IF(A13=A14,(0+0)/2))*2,""))</f>
        <v/>
      </c>
      <c r="C13" s="58"/>
      <c r="D13" s="58"/>
      <c r="E13" s="65" t="str">
        <f>IF(C13&lt;&gt; "",VLOOKUP($C13,'Event Inputs'!$D$4:'Event Inputs'!$H$899,2,FALSE),"")</f>
        <v/>
      </c>
      <c r="F13" s="71" t="str">
        <f>IF(C13&lt;&gt; "",VLOOKUP($C13,'Event Inputs'!$D$4:'Event Inputs'!$H$899,5,FALSE),"")</f>
        <v/>
      </c>
      <c r="G13" s="65" t="str">
        <f>IF(C13&lt;&gt; "",VLOOKUP($C13,'Event Inputs'!$D$4:'Event Inputs'!$H$899,4,FALSE),"")</f>
        <v/>
      </c>
      <c r="H13" s="122">
        <v>10</v>
      </c>
      <c r="I13" s="123" t="str">
        <f>IF(H13=H12,I12,IF(H13=H14,IF( H13=H15,(0+0+0)/3,IF(H13=H14,(0+0)/2))*2,""))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3">
        <v>11</v>
      </c>
      <c r="B14" s="124"/>
      <c r="C14" s="58"/>
      <c r="D14" s="58"/>
      <c r="E14" s="65" t="str">
        <f>IF(C14&lt;&gt; "",VLOOKUP($C14,'Event Inputs'!$D$4:'Event Inputs'!$H$899,2,FALSE),"")</f>
        <v/>
      </c>
      <c r="F14" s="71" t="str">
        <f>IF(C14&lt;&gt; "",VLOOKUP($C14,'Event Inputs'!$D$4:'Event Inputs'!$H$899,5,FALSE),"")</f>
        <v/>
      </c>
      <c r="G14" s="65" t="str">
        <f>IF(C14&lt;&gt; "",VLOOKUP($C14,'Event Inputs'!$D$4:'Event Inputs'!$H$899,4,FALSE),"")</f>
        <v/>
      </c>
      <c r="H14" s="122">
        <v>11</v>
      </c>
      <c r="I14" s="124"/>
      <c r="J14" s="58"/>
      <c r="K14" s="59"/>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3">
        <v>12</v>
      </c>
      <c r="B15" s="124"/>
      <c r="C15" s="58"/>
      <c r="D15" s="59"/>
      <c r="E15" s="65" t="str">
        <f>IF(C15&lt;&gt; "",VLOOKUP($C15,'Event Inputs'!$D$4:'Event Inputs'!$H$899,2,FALSE),"")</f>
        <v/>
      </c>
      <c r="F15" s="71" t="str">
        <f>IF(C15&lt;&gt; "",VLOOKUP($C15,'Event Inputs'!$D$4:'Event Inputs'!$H$899,5,FALSE),"")</f>
        <v/>
      </c>
      <c r="G15" s="65" t="str">
        <f>IF(C15&lt;&gt; "",VLOOKUP($C15,'Event Inputs'!$D$4:'Event Inputs'!$H$899,4,FALSE),"")</f>
        <v/>
      </c>
      <c r="H15" s="122">
        <v>12</v>
      </c>
      <c r="I15" s="124"/>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3">
        <v>13</v>
      </c>
      <c r="B16" s="124"/>
      <c r="C16" s="58"/>
      <c r="D16" s="58"/>
      <c r="E16" s="65" t="str">
        <f>IF(C16&lt;&gt; "",VLOOKUP($C16,'Event Inputs'!$D$4:'Event Inputs'!$H$899,2,FALSE),"")</f>
        <v/>
      </c>
      <c r="F16" s="71" t="str">
        <f>IF(C16&lt;&gt; "",VLOOKUP($C16,'Event Inputs'!$D$4:'Event Inputs'!$H$899,5,FALSE),"")</f>
        <v/>
      </c>
      <c r="G16" s="65" t="str">
        <f>IF(C16&lt;&gt; "",VLOOKUP($C16,'Event Inputs'!$D$4:'Event Inputs'!$H$899,4,FALSE),"")</f>
        <v/>
      </c>
      <c r="H16" s="122">
        <v>13</v>
      </c>
      <c r="I16" s="124"/>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3">
        <v>14</v>
      </c>
      <c r="B17" s="124"/>
      <c r="C17" s="58"/>
      <c r="D17" s="58"/>
      <c r="E17" s="65" t="str">
        <f>IF(C17&lt;&gt; "",VLOOKUP($C17,'Event Inputs'!$D$4:'Event Inputs'!$H$899,2,FALSE),"")</f>
        <v/>
      </c>
      <c r="F17" s="71" t="str">
        <f>IF(C17&lt;&gt; "",VLOOKUP($C17,'Event Inputs'!$D$4:'Event Inputs'!$H$899,5,FALSE),"")</f>
        <v/>
      </c>
      <c r="G17" s="65" t="str">
        <f>IF(C17&lt;&gt; "",VLOOKUP($C17,'Event Inputs'!$D$4:'Event Inputs'!$H$899,4,FALSE),"")</f>
        <v/>
      </c>
      <c r="H17" s="122">
        <v>14</v>
      </c>
      <c r="I17" s="124"/>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3">
        <v>15</v>
      </c>
      <c r="B18" s="124"/>
      <c r="C18" s="58"/>
      <c r="D18" s="58"/>
      <c r="E18" s="65" t="str">
        <f>IF(C18&lt;&gt; "",VLOOKUP($C18,'Event Inputs'!$D$4:'Event Inputs'!$H$899,2,FALSE),"")</f>
        <v/>
      </c>
      <c r="F18" s="71" t="str">
        <f>IF(C18&lt;&gt; "",VLOOKUP($C18,'Event Inputs'!$D$4:'Event Inputs'!$H$899,5,FALSE),"")</f>
        <v/>
      </c>
      <c r="G18" s="65" t="str">
        <f>IF(C18&lt;&gt; "",VLOOKUP($C18,'Event Inputs'!$D$4:'Event Inputs'!$H$899,4,FALSE),"")</f>
        <v/>
      </c>
      <c r="H18" s="122">
        <v>15</v>
      </c>
      <c r="I18" s="124"/>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3">
        <v>16</v>
      </c>
      <c r="B19" s="124"/>
      <c r="C19" s="58"/>
      <c r="D19" s="58"/>
      <c r="E19" s="65" t="str">
        <f>IF(C19&lt;&gt; "",VLOOKUP($C19,'Event Inputs'!$D$4:'Event Inputs'!$H$899,2,FALSE),"")</f>
        <v/>
      </c>
      <c r="F19" s="71" t="str">
        <f>IF(C19&lt;&gt; "",VLOOKUP($C19,'Event Inputs'!$D$4:'Event Inputs'!$H$899,5,FALSE),"")</f>
        <v/>
      </c>
      <c r="G19" s="65" t="str">
        <f>IF(C19&lt;&gt; "",VLOOKUP($C19,'Event Inputs'!$D$4:'Event Inputs'!$H$899,4,FALSE),"")</f>
        <v/>
      </c>
      <c r="H19" s="122">
        <v>16</v>
      </c>
      <c r="I19" s="124"/>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71">
        <v>17</v>
      </c>
      <c r="C20" s="58"/>
      <c r="D20" s="58"/>
      <c r="E20" s="65" t="str">
        <f>IF(C20&lt;&gt; "",VLOOKUP($C20,'Event Inputs'!$D$4:'Event Inputs'!$H$899,2,FALSE),"")</f>
        <v/>
      </c>
      <c r="F20" s="71" t="str">
        <f>IF(C20&lt;&gt; "",VLOOKUP($C20,'Event Inputs'!$D$4:'Event Inputs'!$H$899,5,FALSE),"")</f>
        <v/>
      </c>
      <c r="G20" s="65" t="str">
        <f>IF(C20&lt;&gt; "",VLOOKUP($C20,'Event Inputs'!$D$4:'Event Inputs'!$H$899,4,FALSE),"")</f>
        <v/>
      </c>
      <c r="H20" s="126">
        <v>17</v>
      </c>
      <c r="J20" s="58"/>
      <c r="K20" s="59"/>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71">
        <v>18</v>
      </c>
      <c r="C21" s="58"/>
      <c r="D21" s="58"/>
      <c r="E21" s="65" t="str">
        <f>IF(C21&lt;&gt; "",VLOOKUP($C21,'Event Inputs'!$D$4:'Event Inputs'!$H$899,2,FALSE),"")</f>
        <v/>
      </c>
      <c r="F21" s="71" t="str">
        <f>IF(C21&lt;&gt; "",VLOOKUP($C21,'Event Inputs'!$D$4:'Event Inputs'!$H$899,5,FALSE),"")</f>
        <v/>
      </c>
      <c r="G21" s="65" t="str">
        <f>IF(C21&lt;&gt; "",VLOOKUP($C21,'Event Inputs'!$D$4:'Event Inputs'!$H$899,4,FALSE),"")</f>
        <v/>
      </c>
      <c r="H21" s="126">
        <v>18</v>
      </c>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57"/>
      <c r="B22" s="58"/>
      <c r="C22" s="58"/>
      <c r="D22" s="58"/>
      <c r="E22" s="65" t="str">
        <f>IF(C22&lt;&gt; "",VLOOKUP($C22,'Event Inputs'!$D$4:'Event Inputs'!$H$899,2,FALSE),"")</f>
        <v/>
      </c>
      <c r="F22" s="71" t="str">
        <f>IF(C22&lt;&gt; "",VLOOKUP($C22,'Event Inputs'!$D$4:'Event Inputs'!$H$899,5,FALSE),"")</f>
        <v/>
      </c>
      <c r="G22" s="65" t="str">
        <f>IF(C22&lt;&gt; "",VLOOKUP($C22,'Event Inputs'!$D$4:'Event Inputs'!$H$899,4,FALSE),"")</f>
        <v/>
      </c>
      <c r="H22" s="57"/>
      <c r="I22" s="58"/>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57"/>
      <c r="B23" s="58"/>
      <c r="C23" s="58"/>
      <c r="D23" s="58"/>
      <c r="E23" s="65" t="str">
        <f>IF(C23&lt;&gt; "",VLOOKUP($C23,'Event Inputs'!$D$4:'Event Inputs'!$H$899,2,FALSE),"")</f>
        <v/>
      </c>
      <c r="F23" s="71" t="str">
        <f>IF(C23&lt;&gt; "",VLOOKUP($C23,'Event Inputs'!$D$4:'Event Inputs'!$H$899,5,FALSE),"")</f>
        <v/>
      </c>
      <c r="G23" s="65" t="str">
        <f>IF(C23&lt;&gt; "",VLOOKUP($C23,'Event Inputs'!$D$4:'Event Inputs'!$H$899,4,FALSE),"")</f>
        <v/>
      </c>
      <c r="H23" s="57"/>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J4:N8">
    <sortCondition ref="K4:K8"/>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BU99"/>
  <sheetViews>
    <sheetView workbookViewId="0">
      <selection activeCell="E4" sqref="E4"/>
    </sheetView>
  </sheetViews>
  <sheetFormatPr defaultRowHeight="14.5"/>
  <cols>
    <col min="5" max="6" width="19.26953125" customWidth="1"/>
    <col min="12" max="13" width="19.26953125" customWidth="1"/>
    <col min="15" max="73" width="0" hidden="1" customWidth="1"/>
  </cols>
  <sheetData>
    <row r="1" spans="1:73" ht="23.5">
      <c r="A1" s="192" t="s">
        <v>0</v>
      </c>
      <c r="B1" s="193"/>
      <c r="C1" s="193"/>
      <c r="D1" s="193"/>
      <c r="E1" s="193"/>
      <c r="F1" s="193"/>
      <c r="G1" s="193"/>
      <c r="H1" s="194" t="s">
        <v>1</v>
      </c>
      <c r="I1" s="195"/>
      <c r="J1" s="195"/>
      <c r="K1" s="195"/>
      <c r="L1" s="195"/>
      <c r="M1" s="195"/>
      <c r="N1" s="195"/>
      <c r="O1" s="1"/>
      <c r="P1" s="5"/>
      <c r="Q1" s="5"/>
      <c r="R1" s="5"/>
      <c r="S1" s="5"/>
      <c r="T1" s="5"/>
      <c r="U1" s="5"/>
      <c r="V1" s="5"/>
      <c r="W1" s="5"/>
      <c r="X1" s="5"/>
      <c r="Y1" s="5"/>
      <c r="Z1" s="5"/>
      <c r="AA1" s="5"/>
      <c r="AB1" s="5"/>
      <c r="AC1" s="5"/>
      <c r="AD1" s="5"/>
      <c r="AE1" s="5"/>
      <c r="AF1" s="5"/>
      <c r="AG1" s="5"/>
      <c r="AH1" s="5"/>
      <c r="AI1" s="5"/>
      <c r="AJ1" s="5"/>
      <c r="AK1" s="5"/>
      <c r="AL1" s="5"/>
      <c r="AM1" s="5"/>
      <c r="AN1" s="5"/>
      <c r="AO1" s="5"/>
    </row>
    <row r="2" spans="1:73">
      <c r="O2" s="16" t="s">
        <v>8</v>
      </c>
      <c r="P2" s="10" t="s">
        <v>12</v>
      </c>
      <c r="Q2" s="19" t="s">
        <v>13</v>
      </c>
      <c r="R2" s="22" t="s">
        <v>14</v>
      </c>
      <c r="S2" s="28"/>
      <c r="T2" s="28"/>
      <c r="U2" s="28"/>
      <c r="V2" s="28"/>
      <c r="W2" s="28"/>
      <c r="X2" s="28"/>
      <c r="Y2" s="28"/>
      <c r="Z2" s="28"/>
      <c r="AA2" s="28"/>
      <c r="AB2" s="28"/>
      <c r="AC2" s="28"/>
      <c r="AD2" s="28"/>
      <c r="AE2" s="28"/>
      <c r="AF2" s="28"/>
      <c r="AG2" s="28"/>
      <c r="AH2" s="28"/>
      <c r="AI2" s="28"/>
      <c r="AJ2" s="28"/>
      <c r="AK2" s="28"/>
      <c r="AL2" s="28"/>
      <c r="AM2" s="28"/>
      <c r="AN2" s="28"/>
      <c r="AO2" s="28"/>
      <c r="AP2" s="29"/>
      <c r="AQ2" s="29"/>
      <c r="AR2" s="29"/>
      <c r="AS2" s="29"/>
      <c r="AT2" s="33"/>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row>
    <row r="3" spans="1:73">
      <c r="A3" s="4" t="s">
        <v>2</v>
      </c>
      <c r="B3" s="4" t="s">
        <v>3</v>
      </c>
      <c r="C3" s="4" t="s">
        <v>4</v>
      </c>
      <c r="D3" s="4"/>
      <c r="E3" s="4" t="s">
        <v>8</v>
      </c>
      <c r="F3" s="4" t="s">
        <v>6</v>
      </c>
      <c r="G3" s="4" t="s">
        <v>8</v>
      </c>
      <c r="H3" s="4" t="s">
        <v>2</v>
      </c>
      <c r="I3" s="4" t="s">
        <v>3</v>
      </c>
      <c r="J3" s="4" t="s">
        <v>4</v>
      </c>
      <c r="K3" s="4"/>
      <c r="L3" s="4" t="s">
        <v>8</v>
      </c>
      <c r="M3" s="4" t="s">
        <v>6</v>
      </c>
      <c r="N3" s="4" t="s">
        <v>8</v>
      </c>
      <c r="O3" s="17" t="s">
        <v>4</v>
      </c>
      <c r="P3" s="14" t="s">
        <v>11</v>
      </c>
      <c r="Q3" s="20" t="s">
        <v>11</v>
      </c>
      <c r="R3" s="23" t="s">
        <v>11</v>
      </c>
      <c r="S3" s="30" t="s">
        <v>13</v>
      </c>
      <c r="T3" s="31"/>
      <c r="U3" s="31"/>
      <c r="V3" s="31"/>
      <c r="W3" s="31"/>
      <c r="X3" s="31"/>
      <c r="Y3" s="31"/>
      <c r="Z3" s="31"/>
      <c r="AA3" s="31"/>
      <c r="AB3" s="31"/>
      <c r="AC3" s="31"/>
      <c r="AD3" s="31"/>
      <c r="AE3" s="31"/>
      <c r="AF3" s="31"/>
      <c r="AG3" s="31"/>
      <c r="AH3" s="31"/>
      <c r="AI3" s="31"/>
      <c r="AJ3" s="31"/>
      <c r="AK3" s="31"/>
      <c r="AL3" s="31"/>
      <c r="AM3" s="31"/>
      <c r="AN3" s="31"/>
      <c r="AO3" s="31"/>
      <c r="AP3" s="32"/>
      <c r="AQ3" s="32"/>
      <c r="AR3" s="32"/>
      <c r="AS3" s="32"/>
      <c r="AT3" s="34"/>
      <c r="AU3" s="36" t="s">
        <v>14</v>
      </c>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row>
    <row r="4" spans="1:73">
      <c r="A4" s="2">
        <v>1</v>
      </c>
      <c r="B4" s="6">
        <v>30</v>
      </c>
      <c r="E4" t="e">
        <f>VLOOKUP($G4,'Event Inputs'!$A$4:'Event Inputs'!$B$44,2,FALSE)</f>
        <v>#N/A</v>
      </c>
      <c r="F4" t="e">
        <f>VLOOKUP($C4,'Event Inputs'!$D$4:'Event Inputs'!$H$899,3,FALSE)</f>
        <v>#N/A</v>
      </c>
      <c r="G4" t="str">
        <f>LEFT(C4,2)</f>
        <v/>
      </c>
      <c r="H4" s="2">
        <v>1</v>
      </c>
      <c r="I4" s="6">
        <v>30</v>
      </c>
      <c r="L4" t="e">
        <f>VLOOKUP($N4,'Event Inputs'!$A$4:'Event Inputs'!$B$44,2,FALSE)</f>
        <v>#N/A</v>
      </c>
      <c r="M4" t="e">
        <f>VLOOKUP($J4,'Event Inputs'!$D$4:'Event Inputs'!$H$899,3,FALSE)</f>
        <v>#N/A</v>
      </c>
      <c r="N4" t="str">
        <f>LEFT(J4,2)</f>
        <v/>
      </c>
      <c r="O4" s="18" t="str">
        <f>'Event Inputs'!A4</f>
        <v>PT</v>
      </c>
      <c r="P4" s="15">
        <f>Q4+R4</f>
        <v>0</v>
      </c>
      <c r="Q4" s="21">
        <f>SUM(S4:AS4)</f>
        <v>0</v>
      </c>
      <c r="R4" s="24">
        <f>SUM(AU4:BU4)</f>
        <v>0</v>
      </c>
      <c r="S4" s="21">
        <f>IF($G$4=$O4,$B$4,0)</f>
        <v>0</v>
      </c>
      <c r="T4" s="21">
        <f>IF($G$5=$O4,$B$5,0)</f>
        <v>0</v>
      </c>
      <c r="U4" s="21">
        <f>IF($G$6=$O4,$B$6,0)</f>
        <v>0</v>
      </c>
      <c r="V4" s="21">
        <f>IF($G$7=$O4,$B$7,0)</f>
        <v>0</v>
      </c>
      <c r="W4" s="21">
        <f>IF($G$8=$O4,$B$8,0)</f>
        <v>0</v>
      </c>
      <c r="X4" s="21">
        <f>IF($G$9=$O4,$B$9,0)</f>
        <v>0</v>
      </c>
      <c r="Y4" s="21">
        <f>IF($G$10=$O4,$B$10,0)</f>
        <v>0</v>
      </c>
      <c r="Z4" s="21">
        <f>IF($G$11=$O4,$B$11,0)</f>
        <v>0</v>
      </c>
      <c r="AA4" s="21">
        <f>IF($G$12=$O4,$B$12,0)</f>
        <v>0</v>
      </c>
      <c r="AB4" s="21">
        <f>IF($G$13=$O4,$B$13,0)</f>
        <v>0</v>
      </c>
      <c r="AC4" s="21">
        <f>IF($G$14=$O4,$B$14,0)</f>
        <v>0</v>
      </c>
      <c r="AD4" s="21">
        <f>IF($G$15=$O4,$B$15,0)</f>
        <v>0</v>
      </c>
      <c r="AE4" s="21">
        <f>IF($G$16=$O4,$B$16,0)</f>
        <v>0</v>
      </c>
      <c r="AF4" s="21">
        <f>IF($G$17=$O4,$B$17,0)</f>
        <v>0</v>
      </c>
      <c r="AG4" s="21">
        <f>IF($G$18=$O4,$B$18,0)</f>
        <v>0</v>
      </c>
      <c r="AH4" s="21">
        <f>IF($G$19=$O4,$B$19,0)</f>
        <v>0</v>
      </c>
      <c r="AI4" s="21">
        <f>IF($G$20=$O4,$B$20,0)</f>
        <v>0</v>
      </c>
      <c r="AJ4" s="21">
        <f>IF($G$21=$O4,$B$21,0)</f>
        <v>0</v>
      </c>
      <c r="AK4" s="21">
        <f>IF($G$22=$O4,$B$22,0)</f>
        <v>0</v>
      </c>
      <c r="AL4" s="21">
        <f>IF($G$23=$O4,$B$23,0)</f>
        <v>0</v>
      </c>
      <c r="AM4" s="21">
        <f>IF($G$24=$O4,$B$24,0)</f>
        <v>0</v>
      </c>
      <c r="AN4" s="21">
        <f>IF($G$25=$O4,$B$25,0)</f>
        <v>0</v>
      </c>
      <c r="AO4" s="21">
        <f>IF($G$26=$O4,$B$26,0)</f>
        <v>0</v>
      </c>
      <c r="AP4" s="21">
        <f>IF($G$27=$O4,$B$27,0)</f>
        <v>0</v>
      </c>
      <c r="AQ4" s="21">
        <f>IF($G$28=$O4,$B$28,0)</f>
        <v>0</v>
      </c>
      <c r="AR4" s="21">
        <f>IF($G$29=$O4,$B$29,0)</f>
        <v>0</v>
      </c>
      <c r="AS4" s="21">
        <f>IF($G$30=$O4,$B$30,0)</f>
        <v>0</v>
      </c>
      <c r="AT4" s="35"/>
      <c r="AU4" s="27">
        <f>IF($N$4=$O4,$I$4,0)</f>
        <v>0</v>
      </c>
      <c r="AV4" s="27">
        <f>IF($N$5=$O4,$I$5,0)</f>
        <v>0</v>
      </c>
      <c r="AW4" s="27">
        <f>IF($N$6=$O4,$I$6,0)</f>
        <v>0</v>
      </c>
      <c r="AX4" s="27">
        <f>IF($N$7=$O4,$I$7,0)</f>
        <v>0</v>
      </c>
      <c r="AY4" s="27">
        <f>IF($N$8=$O4,$I$8,0)</f>
        <v>0</v>
      </c>
      <c r="AZ4" s="27">
        <f>IF($N$9=$O4,$I$9,0)</f>
        <v>0</v>
      </c>
      <c r="BA4" s="27">
        <f>IF($N$10=$O4,$I$10,0)</f>
        <v>0</v>
      </c>
      <c r="BB4" s="27">
        <f>IF($N$11=$O4,$I$11,0)</f>
        <v>0</v>
      </c>
      <c r="BC4" s="27">
        <f>IF($N$12=$O4,$I$12,0)</f>
        <v>0</v>
      </c>
      <c r="BD4" s="27">
        <f>IF($N$13=$O4,$I$13,0)</f>
        <v>0</v>
      </c>
      <c r="BE4" s="27">
        <f>IF($N$14=$O4,$I$14,0)</f>
        <v>0</v>
      </c>
      <c r="BF4" s="27">
        <f>IF($N$15=$O4,$I$15,0)</f>
        <v>0</v>
      </c>
      <c r="BG4" s="27">
        <f>IF($N$16=$O4,$I$16,0)</f>
        <v>0</v>
      </c>
      <c r="BH4" s="27">
        <f>IF($N$17=$O4,$I$17,0)</f>
        <v>0</v>
      </c>
      <c r="BI4" s="27">
        <f>IF($N$18=$O4,$I$18,0)</f>
        <v>0</v>
      </c>
      <c r="BJ4" s="27">
        <f>IF($N$19=$O4,$I$19,0)</f>
        <v>0</v>
      </c>
      <c r="BK4" s="27">
        <f>IF($N$20=$O4,$I$20,0)</f>
        <v>0</v>
      </c>
      <c r="BL4" s="27">
        <f>IF($N$21=$O4,$I$21,0)</f>
        <v>0</v>
      </c>
      <c r="BM4" s="27">
        <f>IF($N$22=$O4,$I$22,0)</f>
        <v>0</v>
      </c>
      <c r="BN4" s="27">
        <f>IF($N$23=$O4,$I$23,0)</f>
        <v>0</v>
      </c>
      <c r="BO4" s="27">
        <f>IF($N$24=$O4,$I$24,0)</f>
        <v>0</v>
      </c>
      <c r="BP4" s="27">
        <f>IF($N$25=$O4,$I$25,0)</f>
        <v>0</v>
      </c>
      <c r="BQ4" s="27">
        <f>IF($N$26=$O4,$I$26,0)</f>
        <v>0</v>
      </c>
      <c r="BR4" s="27">
        <f>IF($N$27=$O4,$I$27,0)</f>
        <v>0</v>
      </c>
      <c r="BS4" s="27">
        <f>IF($N$28=$O4,$I$28,0)</f>
        <v>0</v>
      </c>
      <c r="BT4" s="27">
        <f>IF($N$29=$O4,$I$29,0)</f>
        <v>0</v>
      </c>
      <c r="BU4" s="27">
        <f>IF($N$30=$O4,$I$30,0)</f>
        <v>0</v>
      </c>
    </row>
    <row r="5" spans="1:73">
      <c r="A5" s="2">
        <v>2</v>
      </c>
      <c r="B5" s="6">
        <v>27</v>
      </c>
      <c r="E5" t="e">
        <f>VLOOKUP($G5,'Event Inputs'!$A$4:'Event Inputs'!$B$44,2,FALSE)</f>
        <v>#N/A</v>
      </c>
      <c r="F5" t="e">
        <f>VLOOKUP($C5,'Event Inputs'!$D$4:'Event Inputs'!$H$899,3,FALSE)</f>
        <v>#N/A</v>
      </c>
      <c r="G5" t="str">
        <f t="shared" ref="G5:G68" si="0">LEFT(C5,2)</f>
        <v/>
      </c>
      <c r="H5" s="2">
        <v>2</v>
      </c>
      <c r="I5" s="6">
        <v>27</v>
      </c>
      <c r="L5" t="e">
        <f>VLOOKUP($N5,'Event Inputs'!$A$4:'Event Inputs'!$B$44,2,FALSE)</f>
        <v>#N/A</v>
      </c>
      <c r="M5" t="e">
        <f>VLOOKUP($J5,'Event Inputs'!$D$4:'Event Inputs'!$H$899,3,FALSE)</f>
        <v>#N/A</v>
      </c>
      <c r="N5" t="str">
        <f t="shared" ref="N5:N68" si="1">LEFT(J5,2)</f>
        <v/>
      </c>
      <c r="O5" s="18" t="str">
        <f>'Event Inputs'!A5</f>
        <v>BU</v>
      </c>
      <c r="P5" s="15">
        <f t="shared" ref="P5:P44" si="2">Q5+R5</f>
        <v>0</v>
      </c>
      <c r="Q5" s="21">
        <f t="shared" ref="Q5:Q44" si="3">SUM(S5:AS5)</f>
        <v>0</v>
      </c>
      <c r="R5" s="24">
        <f t="shared" ref="R5:R44" si="4">SUM(AU5:BU5)</f>
        <v>0</v>
      </c>
      <c r="S5" s="21">
        <f t="shared" ref="S5:S44" si="5">IF($G$4=$O5,$B$4,0)</f>
        <v>0</v>
      </c>
      <c r="T5" s="21">
        <f t="shared" ref="T5:T44" si="6">IF($G$5=$O5,$B$5,0)</f>
        <v>0</v>
      </c>
      <c r="U5" s="21">
        <f t="shared" ref="U5:U44" si="7">IF($G$6=$O5,$B$6,0)</f>
        <v>0</v>
      </c>
      <c r="V5" s="21">
        <f t="shared" ref="V5:V44" si="8">IF($G$7=$O5,$B$7,0)</f>
        <v>0</v>
      </c>
      <c r="W5" s="21">
        <f t="shared" ref="W5:W44" si="9">IF($G$8=$O5,$B$8,0)</f>
        <v>0</v>
      </c>
      <c r="X5" s="21">
        <f t="shared" ref="X5:X44" si="10">IF($G$9=$O5,$B$9,0)</f>
        <v>0</v>
      </c>
      <c r="Y5" s="21">
        <f t="shared" ref="Y5:Y44" si="11">IF($G$10=$O5,$B$10,0)</f>
        <v>0</v>
      </c>
      <c r="Z5" s="21">
        <f t="shared" ref="Z5:Z44" si="12">IF($G$11=$O5,$B$11,0)</f>
        <v>0</v>
      </c>
      <c r="AA5" s="21">
        <f t="shared" ref="AA5:AA44" si="13">IF($G$12=$O5,$B$12,0)</f>
        <v>0</v>
      </c>
      <c r="AB5" s="21">
        <f t="shared" ref="AB5:AB44" si="14">IF($G$13=$O5,$B$13,0)</f>
        <v>0</v>
      </c>
      <c r="AC5" s="21">
        <f t="shared" ref="AC5:AC44" si="15">IF($G$14=$O5,$B$14,0)</f>
        <v>0</v>
      </c>
      <c r="AD5" s="21">
        <f t="shared" ref="AD5:AD44" si="16">IF($G$15=$O5,$B$15,0)</f>
        <v>0</v>
      </c>
      <c r="AE5" s="21">
        <f t="shared" ref="AE5:AE44" si="17">IF($G$16=$O5,$B$16,0)</f>
        <v>0</v>
      </c>
      <c r="AF5" s="21">
        <f t="shared" ref="AF5:AF44" si="18">IF($G$17=$O5,$B$17,0)</f>
        <v>0</v>
      </c>
      <c r="AG5" s="21">
        <f t="shared" ref="AG5:AG44" si="19">IF($G$18=$O5,$B$18,0)</f>
        <v>0</v>
      </c>
      <c r="AH5" s="21">
        <f t="shared" ref="AH5:AH44" si="20">IF($G$19=$O5,$B$19,0)</f>
        <v>0</v>
      </c>
      <c r="AI5" s="21">
        <f t="shared" ref="AI5:AI44" si="21">IF($G$20=$O5,$B$20,0)</f>
        <v>0</v>
      </c>
      <c r="AJ5" s="21">
        <f t="shared" ref="AJ5:AJ44" si="22">IF($G$21=$O5,$B$21,0)</f>
        <v>0</v>
      </c>
      <c r="AK5" s="21">
        <f t="shared" ref="AK5:AK44" si="23">IF($G$22=$O5,$B$22,0)</f>
        <v>0</v>
      </c>
      <c r="AL5" s="21">
        <f t="shared" ref="AL5:AL44" si="24">IF($G$23=$O5,$B$23,0)</f>
        <v>0</v>
      </c>
      <c r="AM5" s="21">
        <f t="shared" ref="AM5:AM44" si="25">IF($G$24=$O5,$B$24,0)</f>
        <v>0</v>
      </c>
      <c r="AN5" s="21">
        <f t="shared" ref="AN5:AN44" si="26">IF($G$25=$O5,$B$25,0)</f>
        <v>0</v>
      </c>
      <c r="AO5" s="21">
        <f t="shared" ref="AO5:AO44" si="27">IF($G$26=$O5,$B$26,0)</f>
        <v>0</v>
      </c>
      <c r="AP5" s="21">
        <f t="shared" ref="AP5:AP44" si="28">IF($G$27=$O5,$B$27,0)</f>
        <v>0</v>
      </c>
      <c r="AQ5" s="21">
        <f t="shared" ref="AQ5:AQ44" si="29">IF($G$28=$O5,$B$28,0)</f>
        <v>0</v>
      </c>
      <c r="AR5" s="21">
        <f t="shared" ref="AR5:AR44" si="30">IF($G$29=$O5,$B$29,0)</f>
        <v>0</v>
      </c>
      <c r="AS5" s="21">
        <f t="shared" ref="AS5:AS44" si="31">IF($G$30=$O5,$B$30,0)</f>
        <v>0</v>
      </c>
      <c r="AT5" s="35"/>
      <c r="AU5" s="27">
        <f t="shared" ref="AU5:AU44" si="32">IF($N$4=$O5,$I$4,0)</f>
        <v>0</v>
      </c>
      <c r="AV5" s="27">
        <f t="shared" ref="AV5:AV44" si="33">IF($N$5=$O5,$I$5,0)</f>
        <v>0</v>
      </c>
      <c r="AW5" s="27">
        <f t="shared" ref="AW5:AW44" si="34">IF($N$6=$O5,$I$6,0)</f>
        <v>0</v>
      </c>
      <c r="AX5" s="27">
        <f t="shared" ref="AX5:AX44" si="35">IF($N$7=$O5,$I$7,0)</f>
        <v>0</v>
      </c>
      <c r="AY5" s="27">
        <f t="shared" ref="AY5:AY44" si="36">IF($N$8=$O5,$I$8,0)</f>
        <v>0</v>
      </c>
      <c r="AZ5" s="27">
        <f t="shared" ref="AZ5:AZ44" si="37">IF($N$9=$O5,$I$9,0)</f>
        <v>0</v>
      </c>
      <c r="BA5" s="27">
        <f t="shared" ref="BA5:BA44" si="38">IF($N$10=$O5,$I$10,0)</f>
        <v>0</v>
      </c>
      <c r="BB5" s="27">
        <f t="shared" ref="BB5:BB44" si="39">IF($N$11=$O5,$I$11,0)</f>
        <v>0</v>
      </c>
      <c r="BC5" s="27">
        <f t="shared" ref="BC5:BC44" si="40">IF($N$12=$O5,$I$12,0)</f>
        <v>0</v>
      </c>
      <c r="BD5" s="27">
        <f t="shared" ref="BD5:BD44" si="41">IF($N$13=$O5,$I$13,0)</f>
        <v>0</v>
      </c>
      <c r="BE5" s="27">
        <f t="shared" ref="BE5:BE44" si="42">IF($N$14=$O5,$I$14,0)</f>
        <v>0</v>
      </c>
      <c r="BF5" s="27">
        <f t="shared" ref="BF5:BF44" si="43">IF($N$15=$O5,$I$15,0)</f>
        <v>0</v>
      </c>
      <c r="BG5" s="27">
        <f t="shared" ref="BG5:BG44" si="44">IF($N$16=$O5,$I$16,0)</f>
        <v>0</v>
      </c>
      <c r="BH5" s="27">
        <f t="shared" ref="BH5:BH44" si="45">IF($N$17=$O5,$I$17,0)</f>
        <v>0</v>
      </c>
      <c r="BI5" s="27">
        <f t="shared" ref="BI5:BI44" si="46">IF($N$18=$O5,$I$18,0)</f>
        <v>0</v>
      </c>
      <c r="BJ5" s="27">
        <f t="shared" ref="BJ5:BJ44" si="47">IF($N$19=$O5,$I$19,0)</f>
        <v>0</v>
      </c>
      <c r="BK5" s="27">
        <f t="shared" ref="BK5:BK44" si="48">IF($N$20=$O5,$I$20,0)</f>
        <v>0</v>
      </c>
      <c r="BL5" s="27">
        <f t="shared" ref="BL5:BL44" si="49">IF($N$21=$O5,$I$21,0)</f>
        <v>0</v>
      </c>
      <c r="BM5" s="27">
        <f t="shared" ref="BM5:BM44" si="50">IF($N$22=$O5,$I$22,0)</f>
        <v>0</v>
      </c>
      <c r="BN5" s="27">
        <f t="shared" ref="BN5:BN44" si="51">IF($N$23=$O5,$I$23,0)</f>
        <v>0</v>
      </c>
      <c r="BO5" s="27">
        <f t="shared" ref="BO5:BO44" si="52">IF($N$24=$O5,$I$24,0)</f>
        <v>0</v>
      </c>
      <c r="BP5" s="27">
        <f t="shared" ref="BP5:BP44" si="53">IF($N$25=$O5,$I$25,0)</f>
        <v>0</v>
      </c>
      <c r="BQ5" s="27">
        <f t="shared" ref="BQ5:BQ44" si="54">IF($N$26=$O5,$I$26,0)</f>
        <v>0</v>
      </c>
      <c r="BR5" s="27">
        <f t="shared" ref="BR5:BR44" si="55">IF($N$27=$O5,$I$27,0)</f>
        <v>0</v>
      </c>
      <c r="BS5" s="27">
        <f t="shared" ref="BS5:BS44" si="56">IF($N$28=$O5,$I$28,0)</f>
        <v>0</v>
      </c>
      <c r="BT5" s="27">
        <f t="shared" ref="BT5:BT44" si="57">IF($N$29=$O5,$I$29,0)</f>
        <v>0</v>
      </c>
      <c r="BU5" s="27">
        <f t="shared" ref="BU5:BU44" si="58">IF($N$30=$O5,$I$30,0)</f>
        <v>0</v>
      </c>
    </row>
    <row r="6" spans="1:73">
      <c r="A6" s="2">
        <v>3</v>
      </c>
      <c r="B6" s="6">
        <v>24</v>
      </c>
      <c r="E6" t="e">
        <f>VLOOKUP($G6,'Event Inputs'!$A$4:'Event Inputs'!$B$44,2,FALSE)</f>
        <v>#N/A</v>
      </c>
      <c r="F6" t="e">
        <f>VLOOKUP($C6,'Event Inputs'!$D$4:'Event Inputs'!$H$899,3,FALSE)</f>
        <v>#N/A</v>
      </c>
      <c r="G6" t="str">
        <f t="shared" si="0"/>
        <v/>
      </c>
      <c r="H6" s="2">
        <v>3</v>
      </c>
      <c r="I6" s="6">
        <v>24</v>
      </c>
      <c r="L6" t="e">
        <f>VLOOKUP($N6,'Event Inputs'!$A$4:'Event Inputs'!$B$44,2,FALSE)</f>
        <v>#N/A</v>
      </c>
      <c r="M6" t="e">
        <f>VLOOKUP($J6,'Event Inputs'!$D$4:'Event Inputs'!$H$899,3,FALSE)</f>
        <v>#N/A</v>
      </c>
      <c r="N6" t="str">
        <f t="shared" si="1"/>
        <v/>
      </c>
      <c r="O6" s="18" t="str">
        <f>'Event Inputs'!A6</f>
        <v>GY</v>
      </c>
      <c r="P6" s="15">
        <f t="shared" si="2"/>
        <v>0</v>
      </c>
      <c r="Q6" s="21">
        <f t="shared" si="3"/>
        <v>0</v>
      </c>
      <c r="R6" s="24">
        <f t="shared" si="4"/>
        <v>0</v>
      </c>
      <c r="S6" s="21">
        <f t="shared" si="5"/>
        <v>0</v>
      </c>
      <c r="T6" s="21">
        <f t="shared" si="6"/>
        <v>0</v>
      </c>
      <c r="U6" s="21">
        <f t="shared" si="7"/>
        <v>0</v>
      </c>
      <c r="V6" s="21">
        <f t="shared" si="8"/>
        <v>0</v>
      </c>
      <c r="W6" s="21">
        <f t="shared" si="9"/>
        <v>0</v>
      </c>
      <c r="X6" s="21">
        <f t="shared" si="10"/>
        <v>0</v>
      </c>
      <c r="Y6" s="21">
        <f t="shared" si="11"/>
        <v>0</v>
      </c>
      <c r="Z6" s="21">
        <f t="shared" si="12"/>
        <v>0</v>
      </c>
      <c r="AA6" s="21">
        <f t="shared" si="13"/>
        <v>0</v>
      </c>
      <c r="AB6" s="21">
        <f t="shared" si="14"/>
        <v>0</v>
      </c>
      <c r="AC6" s="21">
        <f t="shared" si="15"/>
        <v>0</v>
      </c>
      <c r="AD6" s="21">
        <f t="shared" si="16"/>
        <v>0</v>
      </c>
      <c r="AE6" s="21">
        <f t="shared" si="17"/>
        <v>0</v>
      </c>
      <c r="AF6" s="21">
        <f t="shared" si="18"/>
        <v>0</v>
      </c>
      <c r="AG6" s="21">
        <f t="shared" si="19"/>
        <v>0</v>
      </c>
      <c r="AH6" s="21">
        <f t="shared" si="20"/>
        <v>0</v>
      </c>
      <c r="AI6" s="21">
        <f t="shared" si="21"/>
        <v>0</v>
      </c>
      <c r="AJ6" s="21">
        <f t="shared" si="22"/>
        <v>0</v>
      </c>
      <c r="AK6" s="21">
        <f t="shared" si="23"/>
        <v>0</v>
      </c>
      <c r="AL6" s="21">
        <f t="shared" si="24"/>
        <v>0</v>
      </c>
      <c r="AM6" s="21">
        <f t="shared" si="25"/>
        <v>0</v>
      </c>
      <c r="AN6" s="21">
        <f t="shared" si="26"/>
        <v>0</v>
      </c>
      <c r="AO6" s="21">
        <f t="shared" si="27"/>
        <v>0</v>
      </c>
      <c r="AP6" s="21">
        <f t="shared" si="28"/>
        <v>0</v>
      </c>
      <c r="AQ6" s="21">
        <f t="shared" si="29"/>
        <v>0</v>
      </c>
      <c r="AR6" s="21">
        <f t="shared" si="30"/>
        <v>0</v>
      </c>
      <c r="AS6" s="21">
        <f t="shared" si="31"/>
        <v>0</v>
      </c>
      <c r="AT6" s="35"/>
      <c r="AU6" s="27">
        <f t="shared" si="32"/>
        <v>0</v>
      </c>
      <c r="AV6" s="27">
        <f t="shared" si="33"/>
        <v>0</v>
      </c>
      <c r="AW6" s="27">
        <f t="shared" si="34"/>
        <v>0</v>
      </c>
      <c r="AX6" s="27">
        <f t="shared" si="35"/>
        <v>0</v>
      </c>
      <c r="AY6" s="27">
        <f t="shared" si="36"/>
        <v>0</v>
      </c>
      <c r="AZ6" s="27">
        <f t="shared" si="37"/>
        <v>0</v>
      </c>
      <c r="BA6" s="27">
        <f t="shared" si="38"/>
        <v>0</v>
      </c>
      <c r="BB6" s="27">
        <f t="shared" si="39"/>
        <v>0</v>
      </c>
      <c r="BC6" s="27">
        <f t="shared" si="40"/>
        <v>0</v>
      </c>
      <c r="BD6" s="27">
        <f t="shared" si="41"/>
        <v>0</v>
      </c>
      <c r="BE6" s="27">
        <f t="shared" si="42"/>
        <v>0</v>
      </c>
      <c r="BF6" s="27">
        <f t="shared" si="43"/>
        <v>0</v>
      </c>
      <c r="BG6" s="27">
        <f t="shared" si="44"/>
        <v>0</v>
      </c>
      <c r="BH6" s="27">
        <f t="shared" si="45"/>
        <v>0</v>
      </c>
      <c r="BI6" s="27">
        <f t="shared" si="46"/>
        <v>0</v>
      </c>
      <c r="BJ6" s="27">
        <f t="shared" si="47"/>
        <v>0</v>
      </c>
      <c r="BK6" s="27">
        <f t="shared" si="48"/>
        <v>0</v>
      </c>
      <c r="BL6" s="27">
        <f t="shared" si="49"/>
        <v>0</v>
      </c>
      <c r="BM6" s="27">
        <f t="shared" si="50"/>
        <v>0</v>
      </c>
      <c r="BN6" s="27">
        <f t="shared" si="51"/>
        <v>0</v>
      </c>
      <c r="BO6" s="27">
        <f t="shared" si="52"/>
        <v>0</v>
      </c>
      <c r="BP6" s="27">
        <f t="shared" si="53"/>
        <v>0</v>
      </c>
      <c r="BQ6" s="27">
        <f t="shared" si="54"/>
        <v>0</v>
      </c>
      <c r="BR6" s="27">
        <f t="shared" si="55"/>
        <v>0</v>
      </c>
      <c r="BS6" s="27">
        <f t="shared" si="56"/>
        <v>0</v>
      </c>
      <c r="BT6" s="27">
        <f t="shared" si="57"/>
        <v>0</v>
      </c>
      <c r="BU6" s="27">
        <f t="shared" si="58"/>
        <v>0</v>
      </c>
    </row>
    <row r="7" spans="1:73">
      <c r="A7" s="2">
        <v>4</v>
      </c>
      <c r="B7" s="6">
        <v>21</v>
      </c>
      <c r="E7" t="e">
        <f>VLOOKUP($G7,'Event Inputs'!$A$4:'Event Inputs'!$B$44,2,FALSE)</f>
        <v>#N/A</v>
      </c>
      <c r="F7" t="e">
        <f>VLOOKUP($C7,'Event Inputs'!$D$4:'Event Inputs'!$H$899,3,FALSE)</f>
        <v>#N/A</v>
      </c>
      <c r="G7" t="str">
        <f t="shared" si="0"/>
        <v/>
      </c>
      <c r="H7" s="2">
        <v>4</v>
      </c>
      <c r="I7" s="6">
        <v>21</v>
      </c>
      <c r="L7" t="e">
        <f>VLOOKUP($N7,'Event Inputs'!$A$4:'Event Inputs'!$B$44,2,FALSE)</f>
        <v>#N/A</v>
      </c>
      <c r="M7" t="e">
        <f>VLOOKUP($J7,'Event Inputs'!$D$4:'Event Inputs'!$H$899,3,FALSE)</f>
        <v>#N/A</v>
      </c>
      <c r="N7" t="str">
        <f t="shared" si="1"/>
        <v/>
      </c>
      <c r="O7" s="18" t="str">
        <f>'Event Inputs'!A7</f>
        <v>HB</v>
      </c>
      <c r="P7" s="15">
        <f t="shared" si="2"/>
        <v>0</v>
      </c>
      <c r="Q7" s="21">
        <f t="shared" si="3"/>
        <v>0</v>
      </c>
      <c r="R7" s="24">
        <f t="shared" si="4"/>
        <v>0</v>
      </c>
      <c r="S7" s="21">
        <f t="shared" si="5"/>
        <v>0</v>
      </c>
      <c r="T7" s="21">
        <f t="shared" si="6"/>
        <v>0</v>
      </c>
      <c r="U7" s="21">
        <f t="shared" si="7"/>
        <v>0</v>
      </c>
      <c r="V7" s="21">
        <f t="shared" si="8"/>
        <v>0</v>
      </c>
      <c r="W7" s="21">
        <f t="shared" si="9"/>
        <v>0</v>
      </c>
      <c r="X7" s="21">
        <f t="shared" si="10"/>
        <v>0</v>
      </c>
      <c r="Y7" s="21">
        <f t="shared" si="11"/>
        <v>0</v>
      </c>
      <c r="Z7" s="21">
        <f t="shared" si="12"/>
        <v>0</v>
      </c>
      <c r="AA7" s="21">
        <f t="shared" si="13"/>
        <v>0</v>
      </c>
      <c r="AB7" s="21">
        <f t="shared" si="14"/>
        <v>0</v>
      </c>
      <c r="AC7" s="21">
        <f t="shared" si="15"/>
        <v>0</v>
      </c>
      <c r="AD7" s="21">
        <f t="shared" si="16"/>
        <v>0</v>
      </c>
      <c r="AE7" s="21">
        <f t="shared" si="17"/>
        <v>0</v>
      </c>
      <c r="AF7" s="21">
        <f t="shared" si="18"/>
        <v>0</v>
      </c>
      <c r="AG7" s="21">
        <f t="shared" si="19"/>
        <v>0</v>
      </c>
      <c r="AH7" s="21">
        <f t="shared" si="20"/>
        <v>0</v>
      </c>
      <c r="AI7" s="21">
        <f t="shared" si="21"/>
        <v>0</v>
      </c>
      <c r="AJ7" s="21">
        <f t="shared" si="22"/>
        <v>0</v>
      </c>
      <c r="AK7" s="21">
        <f t="shared" si="23"/>
        <v>0</v>
      </c>
      <c r="AL7" s="21">
        <f t="shared" si="24"/>
        <v>0</v>
      </c>
      <c r="AM7" s="21">
        <f t="shared" si="25"/>
        <v>0</v>
      </c>
      <c r="AN7" s="21">
        <f t="shared" si="26"/>
        <v>0</v>
      </c>
      <c r="AO7" s="21">
        <f t="shared" si="27"/>
        <v>0</v>
      </c>
      <c r="AP7" s="21">
        <f t="shared" si="28"/>
        <v>0</v>
      </c>
      <c r="AQ7" s="21">
        <f t="shared" si="29"/>
        <v>0</v>
      </c>
      <c r="AR7" s="21">
        <f t="shared" si="30"/>
        <v>0</v>
      </c>
      <c r="AS7" s="21">
        <f t="shared" si="31"/>
        <v>0</v>
      </c>
      <c r="AT7" s="35"/>
      <c r="AU7" s="27">
        <f t="shared" si="32"/>
        <v>0</v>
      </c>
      <c r="AV7" s="27">
        <f t="shared" si="33"/>
        <v>0</v>
      </c>
      <c r="AW7" s="27">
        <f t="shared" si="34"/>
        <v>0</v>
      </c>
      <c r="AX7" s="27">
        <f t="shared" si="35"/>
        <v>0</v>
      </c>
      <c r="AY7" s="27">
        <f t="shared" si="36"/>
        <v>0</v>
      </c>
      <c r="AZ7" s="27">
        <f t="shared" si="37"/>
        <v>0</v>
      </c>
      <c r="BA7" s="27">
        <f t="shared" si="38"/>
        <v>0</v>
      </c>
      <c r="BB7" s="27">
        <f t="shared" si="39"/>
        <v>0</v>
      </c>
      <c r="BC7" s="27">
        <f t="shared" si="40"/>
        <v>0</v>
      </c>
      <c r="BD7" s="27">
        <f t="shared" si="41"/>
        <v>0</v>
      </c>
      <c r="BE7" s="27">
        <f t="shared" si="42"/>
        <v>0</v>
      </c>
      <c r="BF7" s="27">
        <f t="shared" si="43"/>
        <v>0</v>
      </c>
      <c r="BG7" s="27">
        <f t="shared" si="44"/>
        <v>0</v>
      </c>
      <c r="BH7" s="27">
        <f t="shared" si="45"/>
        <v>0</v>
      </c>
      <c r="BI7" s="27">
        <f t="shared" si="46"/>
        <v>0</v>
      </c>
      <c r="BJ7" s="27">
        <f t="shared" si="47"/>
        <v>0</v>
      </c>
      <c r="BK7" s="27">
        <f t="shared" si="48"/>
        <v>0</v>
      </c>
      <c r="BL7" s="27">
        <f t="shared" si="49"/>
        <v>0</v>
      </c>
      <c r="BM7" s="27">
        <f t="shared" si="50"/>
        <v>0</v>
      </c>
      <c r="BN7" s="27">
        <f t="shared" si="51"/>
        <v>0</v>
      </c>
      <c r="BO7" s="27">
        <f t="shared" si="52"/>
        <v>0</v>
      </c>
      <c r="BP7" s="27">
        <f t="shared" si="53"/>
        <v>0</v>
      </c>
      <c r="BQ7" s="27">
        <f t="shared" si="54"/>
        <v>0</v>
      </c>
      <c r="BR7" s="27">
        <f t="shared" si="55"/>
        <v>0</v>
      </c>
      <c r="BS7" s="27">
        <f t="shared" si="56"/>
        <v>0</v>
      </c>
      <c r="BT7" s="27">
        <f t="shared" si="57"/>
        <v>0</v>
      </c>
      <c r="BU7" s="27">
        <f t="shared" si="58"/>
        <v>0</v>
      </c>
    </row>
    <row r="8" spans="1:73">
      <c r="A8" s="2">
        <v>5</v>
      </c>
      <c r="B8" s="6">
        <v>19.5</v>
      </c>
      <c r="E8" t="e">
        <f>VLOOKUP($G8,'Event Inputs'!$A$4:'Event Inputs'!$B$44,2,FALSE)</f>
        <v>#N/A</v>
      </c>
      <c r="F8" t="e">
        <f>VLOOKUP($C8,'Event Inputs'!$D$4:'Event Inputs'!$H$899,3,FALSE)</f>
        <v>#N/A</v>
      </c>
      <c r="G8" t="str">
        <f t="shared" si="0"/>
        <v/>
      </c>
      <c r="H8" s="2">
        <v>5</v>
      </c>
      <c r="I8" s="6">
        <v>19.5</v>
      </c>
      <c r="L8" t="e">
        <f>VLOOKUP($N8,'Event Inputs'!$A$4:'Event Inputs'!$B$44,2,FALSE)</f>
        <v>#N/A</v>
      </c>
      <c r="M8" t="e">
        <f>VLOOKUP($J8,'Event Inputs'!$D$4:'Event Inputs'!$H$899,3,FALSE)</f>
        <v>#N/A</v>
      </c>
      <c r="N8" t="str">
        <f t="shared" si="1"/>
        <v/>
      </c>
      <c r="O8" s="18" t="str">
        <f>'Event Inputs'!A8</f>
        <v>PZ</v>
      </c>
      <c r="P8" s="15">
        <f t="shared" si="2"/>
        <v>0</v>
      </c>
      <c r="Q8" s="21">
        <f t="shared" si="3"/>
        <v>0</v>
      </c>
      <c r="R8" s="24">
        <f t="shared" si="4"/>
        <v>0</v>
      </c>
      <c r="S8" s="21">
        <f t="shared" si="5"/>
        <v>0</v>
      </c>
      <c r="T8" s="21">
        <f t="shared" si="6"/>
        <v>0</v>
      </c>
      <c r="U8" s="21">
        <f t="shared" si="7"/>
        <v>0</v>
      </c>
      <c r="V8" s="21">
        <f t="shared" si="8"/>
        <v>0</v>
      </c>
      <c r="W8" s="21">
        <f t="shared" si="9"/>
        <v>0</v>
      </c>
      <c r="X8" s="21">
        <f t="shared" si="10"/>
        <v>0</v>
      </c>
      <c r="Y8" s="21">
        <f t="shared" si="11"/>
        <v>0</v>
      </c>
      <c r="Z8" s="21">
        <f t="shared" si="12"/>
        <v>0</v>
      </c>
      <c r="AA8" s="21">
        <f t="shared" si="13"/>
        <v>0</v>
      </c>
      <c r="AB8" s="21">
        <f t="shared" si="14"/>
        <v>0</v>
      </c>
      <c r="AC8" s="21">
        <f t="shared" si="15"/>
        <v>0</v>
      </c>
      <c r="AD8" s="21">
        <f t="shared" si="16"/>
        <v>0</v>
      </c>
      <c r="AE8" s="21">
        <f t="shared" si="17"/>
        <v>0</v>
      </c>
      <c r="AF8" s="21">
        <f t="shared" si="18"/>
        <v>0</v>
      </c>
      <c r="AG8" s="21">
        <f t="shared" si="19"/>
        <v>0</v>
      </c>
      <c r="AH8" s="21">
        <f t="shared" si="20"/>
        <v>0</v>
      </c>
      <c r="AI8" s="21">
        <f t="shared" si="21"/>
        <v>0</v>
      </c>
      <c r="AJ8" s="21">
        <f t="shared" si="22"/>
        <v>0</v>
      </c>
      <c r="AK8" s="21">
        <f t="shared" si="23"/>
        <v>0</v>
      </c>
      <c r="AL8" s="21">
        <f t="shared" si="24"/>
        <v>0</v>
      </c>
      <c r="AM8" s="21">
        <f t="shared" si="25"/>
        <v>0</v>
      </c>
      <c r="AN8" s="21">
        <f t="shared" si="26"/>
        <v>0</v>
      </c>
      <c r="AO8" s="21">
        <f t="shared" si="27"/>
        <v>0</v>
      </c>
      <c r="AP8" s="21">
        <f t="shared" si="28"/>
        <v>0</v>
      </c>
      <c r="AQ8" s="21">
        <f t="shared" si="29"/>
        <v>0</v>
      </c>
      <c r="AR8" s="21">
        <f t="shared" si="30"/>
        <v>0</v>
      </c>
      <c r="AS8" s="21">
        <f t="shared" si="31"/>
        <v>0</v>
      </c>
      <c r="AT8" s="35"/>
      <c r="AU8" s="27">
        <f t="shared" si="32"/>
        <v>0</v>
      </c>
      <c r="AV8" s="27">
        <f t="shared" si="33"/>
        <v>0</v>
      </c>
      <c r="AW8" s="27">
        <f t="shared" si="34"/>
        <v>0</v>
      </c>
      <c r="AX8" s="27">
        <f t="shared" si="35"/>
        <v>0</v>
      </c>
      <c r="AY8" s="27">
        <f t="shared" si="36"/>
        <v>0</v>
      </c>
      <c r="AZ8" s="27">
        <f t="shared" si="37"/>
        <v>0</v>
      </c>
      <c r="BA8" s="27">
        <f t="shared" si="38"/>
        <v>0</v>
      </c>
      <c r="BB8" s="27">
        <f t="shared" si="39"/>
        <v>0</v>
      </c>
      <c r="BC8" s="27">
        <f t="shared" si="40"/>
        <v>0</v>
      </c>
      <c r="BD8" s="27">
        <f t="shared" si="41"/>
        <v>0</v>
      </c>
      <c r="BE8" s="27">
        <f t="shared" si="42"/>
        <v>0</v>
      </c>
      <c r="BF8" s="27">
        <f t="shared" si="43"/>
        <v>0</v>
      </c>
      <c r="BG8" s="27">
        <f t="shared" si="44"/>
        <v>0</v>
      </c>
      <c r="BH8" s="27">
        <f t="shared" si="45"/>
        <v>0</v>
      </c>
      <c r="BI8" s="27">
        <f t="shared" si="46"/>
        <v>0</v>
      </c>
      <c r="BJ8" s="27">
        <f t="shared" si="47"/>
        <v>0</v>
      </c>
      <c r="BK8" s="27">
        <f t="shared" si="48"/>
        <v>0</v>
      </c>
      <c r="BL8" s="27">
        <f t="shared" si="49"/>
        <v>0</v>
      </c>
      <c r="BM8" s="27">
        <f t="shared" si="50"/>
        <v>0</v>
      </c>
      <c r="BN8" s="27">
        <f t="shared" si="51"/>
        <v>0</v>
      </c>
      <c r="BO8" s="27">
        <f t="shared" si="52"/>
        <v>0</v>
      </c>
      <c r="BP8" s="27">
        <f t="shared" si="53"/>
        <v>0</v>
      </c>
      <c r="BQ8" s="27">
        <f t="shared" si="54"/>
        <v>0</v>
      </c>
      <c r="BR8" s="27">
        <f t="shared" si="55"/>
        <v>0</v>
      </c>
      <c r="BS8" s="27">
        <f t="shared" si="56"/>
        <v>0</v>
      </c>
      <c r="BT8" s="27">
        <f t="shared" si="57"/>
        <v>0</v>
      </c>
      <c r="BU8" s="27">
        <f t="shared" si="58"/>
        <v>0</v>
      </c>
    </row>
    <row r="9" spans="1:73">
      <c r="A9" s="2">
        <v>6</v>
      </c>
      <c r="B9" s="6">
        <v>18</v>
      </c>
      <c r="E9" t="e">
        <f>VLOOKUP($G9,'Event Inputs'!$A$4:'Event Inputs'!$B$44,2,FALSE)</f>
        <v>#N/A</v>
      </c>
      <c r="F9" t="e">
        <f>VLOOKUP($C9,'Event Inputs'!$D$4:'Event Inputs'!$H$899,3,FALSE)</f>
        <v>#N/A</v>
      </c>
      <c r="G9" t="str">
        <f t="shared" si="0"/>
        <v/>
      </c>
      <c r="H9" s="2">
        <v>6</v>
      </c>
      <c r="I9" s="6">
        <v>18</v>
      </c>
      <c r="L9" t="e">
        <f>VLOOKUP($N9,'Event Inputs'!$A$4:'Event Inputs'!$B$44,2,FALSE)</f>
        <v>#N/A</v>
      </c>
      <c r="M9" t="e">
        <f>VLOOKUP($J9,'Event Inputs'!$D$4:'Event Inputs'!$H$899,3,FALSE)</f>
        <v>#N/A</v>
      </c>
      <c r="N9" t="str">
        <f t="shared" si="1"/>
        <v/>
      </c>
      <c r="O9" s="18" t="str">
        <f>'Event Inputs'!A9</f>
        <v>SI</v>
      </c>
      <c r="P9" s="15">
        <f t="shared" si="2"/>
        <v>0</v>
      </c>
      <c r="Q9" s="21">
        <f t="shared" si="3"/>
        <v>0</v>
      </c>
      <c r="R9" s="24">
        <f t="shared" si="4"/>
        <v>0</v>
      </c>
      <c r="S9" s="21">
        <f t="shared" si="5"/>
        <v>0</v>
      </c>
      <c r="T9" s="21">
        <f t="shared" si="6"/>
        <v>0</v>
      </c>
      <c r="U9" s="21">
        <f t="shared" si="7"/>
        <v>0</v>
      </c>
      <c r="V9" s="21">
        <f t="shared" si="8"/>
        <v>0</v>
      </c>
      <c r="W9" s="21">
        <f t="shared" si="9"/>
        <v>0</v>
      </c>
      <c r="X9" s="21">
        <f t="shared" si="10"/>
        <v>0</v>
      </c>
      <c r="Y9" s="21">
        <f t="shared" si="11"/>
        <v>0</v>
      </c>
      <c r="Z9" s="21">
        <f t="shared" si="12"/>
        <v>0</v>
      </c>
      <c r="AA9" s="21">
        <f t="shared" si="13"/>
        <v>0</v>
      </c>
      <c r="AB9" s="21">
        <f t="shared" si="14"/>
        <v>0</v>
      </c>
      <c r="AC9" s="21">
        <f t="shared" si="15"/>
        <v>0</v>
      </c>
      <c r="AD9" s="21">
        <f t="shared" si="16"/>
        <v>0</v>
      </c>
      <c r="AE9" s="21">
        <f t="shared" si="17"/>
        <v>0</v>
      </c>
      <c r="AF9" s="21">
        <f t="shared" si="18"/>
        <v>0</v>
      </c>
      <c r="AG9" s="21">
        <f t="shared" si="19"/>
        <v>0</v>
      </c>
      <c r="AH9" s="21">
        <f t="shared" si="20"/>
        <v>0</v>
      </c>
      <c r="AI9" s="21">
        <f t="shared" si="21"/>
        <v>0</v>
      </c>
      <c r="AJ9" s="21">
        <f t="shared" si="22"/>
        <v>0</v>
      </c>
      <c r="AK9" s="21">
        <f t="shared" si="23"/>
        <v>0</v>
      </c>
      <c r="AL9" s="21">
        <f t="shared" si="24"/>
        <v>0</v>
      </c>
      <c r="AM9" s="21">
        <f t="shared" si="25"/>
        <v>0</v>
      </c>
      <c r="AN9" s="21">
        <f t="shared" si="26"/>
        <v>0</v>
      </c>
      <c r="AO9" s="21">
        <f t="shared" si="27"/>
        <v>0</v>
      </c>
      <c r="AP9" s="21">
        <f t="shared" si="28"/>
        <v>0</v>
      </c>
      <c r="AQ9" s="21">
        <f t="shared" si="29"/>
        <v>0</v>
      </c>
      <c r="AR9" s="21">
        <f t="shared" si="30"/>
        <v>0</v>
      </c>
      <c r="AS9" s="21">
        <f t="shared" si="31"/>
        <v>0</v>
      </c>
      <c r="AT9" s="35"/>
      <c r="AU9" s="27">
        <f t="shared" si="32"/>
        <v>0</v>
      </c>
      <c r="AV9" s="27">
        <f t="shared" si="33"/>
        <v>0</v>
      </c>
      <c r="AW9" s="27">
        <f t="shared" si="34"/>
        <v>0</v>
      </c>
      <c r="AX9" s="27">
        <f t="shared" si="35"/>
        <v>0</v>
      </c>
      <c r="AY9" s="27">
        <f t="shared" si="36"/>
        <v>0</v>
      </c>
      <c r="AZ9" s="27">
        <f t="shared" si="37"/>
        <v>0</v>
      </c>
      <c r="BA9" s="27">
        <f t="shared" si="38"/>
        <v>0</v>
      </c>
      <c r="BB9" s="27">
        <f t="shared" si="39"/>
        <v>0</v>
      </c>
      <c r="BC9" s="27">
        <f t="shared" si="40"/>
        <v>0</v>
      </c>
      <c r="BD9" s="27">
        <f t="shared" si="41"/>
        <v>0</v>
      </c>
      <c r="BE9" s="27">
        <f t="shared" si="42"/>
        <v>0</v>
      </c>
      <c r="BF9" s="27">
        <f t="shared" si="43"/>
        <v>0</v>
      </c>
      <c r="BG9" s="27">
        <f t="shared" si="44"/>
        <v>0</v>
      </c>
      <c r="BH9" s="27">
        <f t="shared" si="45"/>
        <v>0</v>
      </c>
      <c r="BI9" s="27">
        <f t="shared" si="46"/>
        <v>0</v>
      </c>
      <c r="BJ9" s="27">
        <f t="shared" si="47"/>
        <v>0</v>
      </c>
      <c r="BK9" s="27">
        <f t="shared" si="48"/>
        <v>0</v>
      </c>
      <c r="BL9" s="27">
        <f t="shared" si="49"/>
        <v>0</v>
      </c>
      <c r="BM9" s="27">
        <f t="shared" si="50"/>
        <v>0</v>
      </c>
      <c r="BN9" s="27">
        <f t="shared" si="51"/>
        <v>0</v>
      </c>
      <c r="BO9" s="27">
        <f t="shared" si="52"/>
        <v>0</v>
      </c>
      <c r="BP9" s="27">
        <f t="shared" si="53"/>
        <v>0</v>
      </c>
      <c r="BQ9" s="27">
        <f t="shared" si="54"/>
        <v>0</v>
      </c>
      <c r="BR9" s="27">
        <f t="shared" si="55"/>
        <v>0</v>
      </c>
      <c r="BS9" s="27">
        <f t="shared" si="56"/>
        <v>0</v>
      </c>
      <c r="BT9" s="27">
        <f t="shared" si="57"/>
        <v>0</v>
      </c>
      <c r="BU9" s="27">
        <f t="shared" si="58"/>
        <v>0</v>
      </c>
    </row>
    <row r="10" spans="1:73">
      <c r="A10" s="2">
        <v>7</v>
      </c>
      <c r="B10" s="6">
        <v>16.5</v>
      </c>
      <c r="E10" t="e">
        <f>VLOOKUP($G10,'Event Inputs'!$A$4:'Event Inputs'!$B$44,2,FALSE)</f>
        <v>#N/A</v>
      </c>
      <c r="F10" t="e">
        <f>VLOOKUP($C10,'Event Inputs'!$D$4:'Event Inputs'!$H$899,3,FALSE)</f>
        <v>#N/A</v>
      </c>
      <c r="G10" t="str">
        <f t="shared" si="0"/>
        <v/>
      </c>
      <c r="H10" s="2">
        <v>7</v>
      </c>
      <c r="I10" s="6">
        <v>16.5</v>
      </c>
      <c r="L10" t="e">
        <f>VLOOKUP($N10,'Event Inputs'!$A$4:'Event Inputs'!$B$44,2,FALSE)</f>
        <v>#N/A</v>
      </c>
      <c r="M10" t="e">
        <f>VLOOKUP($J10,'Event Inputs'!$D$4:'Event Inputs'!$H$899,3,FALSE)</f>
        <v>#N/A</v>
      </c>
      <c r="N10" t="str">
        <f t="shared" si="1"/>
        <v/>
      </c>
      <c r="O10" s="18" t="str">
        <f>'Event Inputs'!A10</f>
        <v>NQ</v>
      </c>
      <c r="P10" s="15">
        <f t="shared" si="2"/>
        <v>0</v>
      </c>
      <c r="Q10" s="21">
        <f t="shared" si="3"/>
        <v>0</v>
      </c>
      <c r="R10" s="24">
        <f t="shared" si="4"/>
        <v>0</v>
      </c>
      <c r="S10" s="21">
        <f t="shared" si="5"/>
        <v>0</v>
      </c>
      <c r="T10" s="21">
        <f t="shared" si="6"/>
        <v>0</v>
      </c>
      <c r="U10" s="21">
        <f t="shared" si="7"/>
        <v>0</v>
      </c>
      <c r="V10" s="21">
        <f t="shared" si="8"/>
        <v>0</v>
      </c>
      <c r="W10" s="21">
        <f t="shared" si="9"/>
        <v>0</v>
      </c>
      <c r="X10" s="21">
        <f t="shared" si="10"/>
        <v>0</v>
      </c>
      <c r="Y10" s="21">
        <f t="shared" si="11"/>
        <v>0</v>
      </c>
      <c r="Z10" s="21">
        <f t="shared" si="12"/>
        <v>0</v>
      </c>
      <c r="AA10" s="21">
        <f t="shared" si="13"/>
        <v>0</v>
      </c>
      <c r="AB10" s="21">
        <f t="shared" si="14"/>
        <v>0</v>
      </c>
      <c r="AC10" s="21">
        <f t="shared" si="15"/>
        <v>0</v>
      </c>
      <c r="AD10" s="21">
        <f t="shared" si="16"/>
        <v>0</v>
      </c>
      <c r="AE10" s="21">
        <f t="shared" si="17"/>
        <v>0</v>
      </c>
      <c r="AF10" s="21">
        <f t="shared" si="18"/>
        <v>0</v>
      </c>
      <c r="AG10" s="21">
        <f t="shared" si="19"/>
        <v>0</v>
      </c>
      <c r="AH10" s="21">
        <f t="shared" si="20"/>
        <v>0</v>
      </c>
      <c r="AI10" s="21">
        <f t="shared" si="21"/>
        <v>0</v>
      </c>
      <c r="AJ10" s="21">
        <f t="shared" si="22"/>
        <v>0</v>
      </c>
      <c r="AK10" s="21">
        <f t="shared" si="23"/>
        <v>0</v>
      </c>
      <c r="AL10" s="21">
        <f t="shared" si="24"/>
        <v>0</v>
      </c>
      <c r="AM10" s="21">
        <f t="shared" si="25"/>
        <v>0</v>
      </c>
      <c r="AN10" s="21">
        <f t="shared" si="26"/>
        <v>0</v>
      </c>
      <c r="AO10" s="21">
        <f t="shared" si="27"/>
        <v>0</v>
      </c>
      <c r="AP10" s="21">
        <f t="shared" si="28"/>
        <v>0</v>
      </c>
      <c r="AQ10" s="21">
        <f t="shared" si="29"/>
        <v>0</v>
      </c>
      <c r="AR10" s="21">
        <f t="shared" si="30"/>
        <v>0</v>
      </c>
      <c r="AS10" s="21">
        <f t="shared" si="31"/>
        <v>0</v>
      </c>
      <c r="AT10" s="35"/>
      <c r="AU10" s="27">
        <f t="shared" si="32"/>
        <v>0</v>
      </c>
      <c r="AV10" s="27">
        <f t="shared" si="33"/>
        <v>0</v>
      </c>
      <c r="AW10" s="27">
        <f t="shared" si="34"/>
        <v>0</v>
      </c>
      <c r="AX10" s="27">
        <f t="shared" si="35"/>
        <v>0</v>
      </c>
      <c r="AY10" s="27">
        <f t="shared" si="36"/>
        <v>0</v>
      </c>
      <c r="AZ10" s="27">
        <f t="shared" si="37"/>
        <v>0</v>
      </c>
      <c r="BA10" s="27">
        <f t="shared" si="38"/>
        <v>0</v>
      </c>
      <c r="BB10" s="27">
        <f t="shared" si="39"/>
        <v>0</v>
      </c>
      <c r="BC10" s="27">
        <f t="shared" si="40"/>
        <v>0</v>
      </c>
      <c r="BD10" s="27">
        <f t="shared" si="41"/>
        <v>0</v>
      </c>
      <c r="BE10" s="27">
        <f t="shared" si="42"/>
        <v>0</v>
      </c>
      <c r="BF10" s="27">
        <f t="shared" si="43"/>
        <v>0</v>
      </c>
      <c r="BG10" s="27">
        <f t="shared" si="44"/>
        <v>0</v>
      </c>
      <c r="BH10" s="27">
        <f t="shared" si="45"/>
        <v>0</v>
      </c>
      <c r="BI10" s="27">
        <f t="shared" si="46"/>
        <v>0</v>
      </c>
      <c r="BJ10" s="27">
        <f t="shared" si="47"/>
        <v>0</v>
      </c>
      <c r="BK10" s="27">
        <f t="shared" si="48"/>
        <v>0</v>
      </c>
      <c r="BL10" s="27">
        <f t="shared" si="49"/>
        <v>0</v>
      </c>
      <c r="BM10" s="27">
        <f t="shared" si="50"/>
        <v>0</v>
      </c>
      <c r="BN10" s="27">
        <f t="shared" si="51"/>
        <v>0</v>
      </c>
      <c r="BO10" s="27">
        <f t="shared" si="52"/>
        <v>0</v>
      </c>
      <c r="BP10" s="27">
        <f t="shared" si="53"/>
        <v>0</v>
      </c>
      <c r="BQ10" s="27">
        <f t="shared" si="54"/>
        <v>0</v>
      </c>
      <c r="BR10" s="27">
        <f t="shared" si="55"/>
        <v>0</v>
      </c>
      <c r="BS10" s="27">
        <f t="shared" si="56"/>
        <v>0</v>
      </c>
      <c r="BT10" s="27">
        <f t="shared" si="57"/>
        <v>0</v>
      </c>
      <c r="BU10" s="27">
        <f t="shared" si="58"/>
        <v>0</v>
      </c>
    </row>
    <row r="11" spans="1:73">
      <c r="A11" s="2">
        <v>8</v>
      </c>
      <c r="B11" s="6">
        <v>15</v>
      </c>
      <c r="E11" t="e">
        <f>VLOOKUP($G11,'Event Inputs'!$A$4:'Event Inputs'!$B$44,2,FALSE)</f>
        <v>#N/A</v>
      </c>
      <c r="F11" t="e">
        <f>VLOOKUP($C11,'Event Inputs'!$D$4:'Event Inputs'!$H$899,3,FALSE)</f>
        <v>#N/A</v>
      </c>
      <c r="G11" t="str">
        <f t="shared" si="0"/>
        <v/>
      </c>
      <c r="H11" s="2">
        <v>8</v>
      </c>
      <c r="I11" s="6">
        <v>15</v>
      </c>
      <c r="L11" t="e">
        <f>VLOOKUP($N11,'Event Inputs'!$A$4:'Event Inputs'!$B$44,2,FALSE)</f>
        <v>#N/A</v>
      </c>
      <c r="M11" t="e">
        <f>VLOOKUP($J11,'Event Inputs'!$D$4:'Event Inputs'!$H$899,3,FALSE)</f>
        <v>#N/A</v>
      </c>
      <c r="N11" t="str">
        <f t="shared" si="1"/>
        <v/>
      </c>
      <c r="O11" s="18" t="str">
        <f>'Event Inputs'!A11</f>
        <v>HY</v>
      </c>
      <c r="P11" s="15">
        <f t="shared" si="2"/>
        <v>0</v>
      </c>
      <c r="Q11" s="21">
        <f t="shared" si="3"/>
        <v>0</v>
      </c>
      <c r="R11" s="24">
        <f t="shared" si="4"/>
        <v>0</v>
      </c>
      <c r="S11" s="21">
        <f t="shared" si="5"/>
        <v>0</v>
      </c>
      <c r="T11" s="21">
        <f t="shared" si="6"/>
        <v>0</v>
      </c>
      <c r="U11" s="21">
        <f t="shared" si="7"/>
        <v>0</v>
      </c>
      <c r="V11" s="21">
        <f t="shared" si="8"/>
        <v>0</v>
      </c>
      <c r="W11" s="21">
        <f t="shared" si="9"/>
        <v>0</v>
      </c>
      <c r="X11" s="21">
        <f t="shared" si="10"/>
        <v>0</v>
      </c>
      <c r="Y11" s="21">
        <f t="shared" si="11"/>
        <v>0</v>
      </c>
      <c r="Z11" s="21">
        <f t="shared" si="12"/>
        <v>0</v>
      </c>
      <c r="AA11" s="21">
        <f t="shared" si="13"/>
        <v>0</v>
      </c>
      <c r="AB11" s="21">
        <f t="shared" si="14"/>
        <v>0</v>
      </c>
      <c r="AC11" s="21">
        <f t="shared" si="15"/>
        <v>0</v>
      </c>
      <c r="AD11" s="21">
        <f t="shared" si="16"/>
        <v>0</v>
      </c>
      <c r="AE11" s="21">
        <f t="shared" si="17"/>
        <v>0</v>
      </c>
      <c r="AF11" s="21">
        <f t="shared" si="18"/>
        <v>0</v>
      </c>
      <c r="AG11" s="21">
        <f t="shared" si="19"/>
        <v>0</v>
      </c>
      <c r="AH11" s="21">
        <f t="shared" si="20"/>
        <v>0</v>
      </c>
      <c r="AI11" s="21">
        <f t="shared" si="21"/>
        <v>0</v>
      </c>
      <c r="AJ11" s="21">
        <f t="shared" si="22"/>
        <v>0</v>
      </c>
      <c r="AK11" s="21">
        <f t="shared" si="23"/>
        <v>0</v>
      </c>
      <c r="AL11" s="21">
        <f t="shared" si="24"/>
        <v>0</v>
      </c>
      <c r="AM11" s="21">
        <f t="shared" si="25"/>
        <v>0</v>
      </c>
      <c r="AN11" s="21">
        <f t="shared" si="26"/>
        <v>0</v>
      </c>
      <c r="AO11" s="21">
        <f t="shared" si="27"/>
        <v>0</v>
      </c>
      <c r="AP11" s="21">
        <f t="shared" si="28"/>
        <v>0</v>
      </c>
      <c r="AQ11" s="21">
        <f t="shared" si="29"/>
        <v>0</v>
      </c>
      <c r="AR11" s="21">
        <f t="shared" si="30"/>
        <v>0</v>
      </c>
      <c r="AS11" s="21">
        <f t="shared" si="31"/>
        <v>0</v>
      </c>
      <c r="AT11" s="35"/>
      <c r="AU11" s="27">
        <f t="shared" si="32"/>
        <v>0</v>
      </c>
      <c r="AV11" s="27">
        <f t="shared" si="33"/>
        <v>0</v>
      </c>
      <c r="AW11" s="27">
        <f t="shared" si="34"/>
        <v>0</v>
      </c>
      <c r="AX11" s="27">
        <f t="shared" si="35"/>
        <v>0</v>
      </c>
      <c r="AY11" s="27">
        <f t="shared" si="36"/>
        <v>0</v>
      </c>
      <c r="AZ11" s="27">
        <f t="shared" si="37"/>
        <v>0</v>
      </c>
      <c r="BA11" s="27">
        <f t="shared" si="38"/>
        <v>0</v>
      </c>
      <c r="BB11" s="27">
        <f t="shared" si="39"/>
        <v>0</v>
      </c>
      <c r="BC11" s="27">
        <f t="shared" si="40"/>
        <v>0</v>
      </c>
      <c r="BD11" s="27">
        <f t="shared" si="41"/>
        <v>0</v>
      </c>
      <c r="BE11" s="27">
        <f t="shared" si="42"/>
        <v>0</v>
      </c>
      <c r="BF11" s="27">
        <f t="shared" si="43"/>
        <v>0</v>
      </c>
      <c r="BG11" s="27">
        <f t="shared" si="44"/>
        <v>0</v>
      </c>
      <c r="BH11" s="27">
        <f t="shared" si="45"/>
        <v>0</v>
      </c>
      <c r="BI11" s="27">
        <f t="shared" si="46"/>
        <v>0</v>
      </c>
      <c r="BJ11" s="27">
        <f t="shared" si="47"/>
        <v>0</v>
      </c>
      <c r="BK11" s="27">
        <f t="shared" si="48"/>
        <v>0</v>
      </c>
      <c r="BL11" s="27">
        <f t="shared" si="49"/>
        <v>0</v>
      </c>
      <c r="BM11" s="27">
        <f t="shared" si="50"/>
        <v>0</v>
      </c>
      <c r="BN11" s="27">
        <f t="shared" si="51"/>
        <v>0</v>
      </c>
      <c r="BO11" s="27">
        <f t="shared" si="52"/>
        <v>0</v>
      </c>
      <c r="BP11" s="27">
        <f t="shared" si="53"/>
        <v>0</v>
      </c>
      <c r="BQ11" s="27">
        <f t="shared" si="54"/>
        <v>0</v>
      </c>
      <c r="BR11" s="27">
        <f t="shared" si="55"/>
        <v>0</v>
      </c>
      <c r="BS11" s="27">
        <f t="shared" si="56"/>
        <v>0</v>
      </c>
      <c r="BT11" s="27">
        <f t="shared" si="57"/>
        <v>0</v>
      </c>
      <c r="BU11" s="27">
        <f t="shared" si="58"/>
        <v>0</v>
      </c>
    </row>
    <row r="12" spans="1:73">
      <c r="A12" s="2">
        <v>9</v>
      </c>
      <c r="B12" s="6">
        <v>12</v>
      </c>
      <c r="E12" t="e">
        <f>VLOOKUP($G12,'Event Inputs'!$A$4:'Event Inputs'!$B$44,2,FALSE)</f>
        <v>#N/A</v>
      </c>
      <c r="F12" t="e">
        <f>VLOOKUP($C12,'Event Inputs'!$D$4:'Event Inputs'!$H$899,3,FALSE)</f>
        <v>#N/A</v>
      </c>
      <c r="G12" t="str">
        <f t="shared" si="0"/>
        <v/>
      </c>
      <c r="H12" s="2">
        <v>9</v>
      </c>
      <c r="I12" s="6">
        <v>12</v>
      </c>
      <c r="L12" t="e">
        <f>VLOOKUP($N12,'Event Inputs'!$A$4:'Event Inputs'!$B$44,2,FALSE)</f>
        <v>#N/A</v>
      </c>
      <c r="M12" t="e">
        <f>VLOOKUP($J12,'Event Inputs'!$D$4:'Event Inputs'!$H$899,3,FALSE)</f>
        <v>#N/A</v>
      </c>
      <c r="N12" t="str">
        <f t="shared" si="1"/>
        <v/>
      </c>
      <c r="O12" s="18">
        <f>'Event Inputs'!A12</f>
        <v>0</v>
      </c>
      <c r="P12" s="15">
        <f t="shared" si="2"/>
        <v>0</v>
      </c>
      <c r="Q12" s="21">
        <f t="shared" si="3"/>
        <v>0</v>
      </c>
      <c r="R12" s="24">
        <f t="shared" si="4"/>
        <v>0</v>
      </c>
      <c r="S12" s="21">
        <f t="shared" si="5"/>
        <v>0</v>
      </c>
      <c r="T12" s="21">
        <f t="shared" si="6"/>
        <v>0</v>
      </c>
      <c r="U12" s="21">
        <f t="shared" si="7"/>
        <v>0</v>
      </c>
      <c r="V12" s="21">
        <f t="shared" si="8"/>
        <v>0</v>
      </c>
      <c r="W12" s="21">
        <f t="shared" si="9"/>
        <v>0</v>
      </c>
      <c r="X12" s="21">
        <f t="shared" si="10"/>
        <v>0</v>
      </c>
      <c r="Y12" s="21">
        <f t="shared" si="11"/>
        <v>0</v>
      </c>
      <c r="Z12" s="21">
        <f t="shared" si="12"/>
        <v>0</v>
      </c>
      <c r="AA12" s="21">
        <f t="shared" si="13"/>
        <v>0</v>
      </c>
      <c r="AB12" s="21">
        <f t="shared" si="14"/>
        <v>0</v>
      </c>
      <c r="AC12" s="21">
        <f t="shared" si="15"/>
        <v>0</v>
      </c>
      <c r="AD12" s="21">
        <f t="shared" si="16"/>
        <v>0</v>
      </c>
      <c r="AE12" s="21">
        <f t="shared" si="17"/>
        <v>0</v>
      </c>
      <c r="AF12" s="21">
        <f t="shared" si="18"/>
        <v>0</v>
      </c>
      <c r="AG12" s="21">
        <f t="shared" si="19"/>
        <v>0</v>
      </c>
      <c r="AH12" s="21">
        <f t="shared" si="20"/>
        <v>0</v>
      </c>
      <c r="AI12" s="21">
        <f t="shared" si="21"/>
        <v>0</v>
      </c>
      <c r="AJ12" s="21">
        <f t="shared" si="22"/>
        <v>0</v>
      </c>
      <c r="AK12" s="21">
        <f t="shared" si="23"/>
        <v>0</v>
      </c>
      <c r="AL12" s="21">
        <f t="shared" si="24"/>
        <v>0</v>
      </c>
      <c r="AM12" s="21">
        <f t="shared" si="25"/>
        <v>0</v>
      </c>
      <c r="AN12" s="21">
        <f t="shared" si="26"/>
        <v>0</v>
      </c>
      <c r="AO12" s="21">
        <f t="shared" si="27"/>
        <v>0</v>
      </c>
      <c r="AP12" s="21">
        <f t="shared" si="28"/>
        <v>0</v>
      </c>
      <c r="AQ12" s="21">
        <f t="shared" si="29"/>
        <v>0</v>
      </c>
      <c r="AR12" s="21">
        <f t="shared" si="30"/>
        <v>0</v>
      </c>
      <c r="AS12" s="21">
        <f t="shared" si="31"/>
        <v>0</v>
      </c>
      <c r="AT12" s="35"/>
      <c r="AU12" s="27">
        <f t="shared" si="32"/>
        <v>0</v>
      </c>
      <c r="AV12" s="27">
        <f t="shared" si="33"/>
        <v>0</v>
      </c>
      <c r="AW12" s="27">
        <f t="shared" si="34"/>
        <v>0</v>
      </c>
      <c r="AX12" s="27">
        <f t="shared" si="35"/>
        <v>0</v>
      </c>
      <c r="AY12" s="27">
        <f t="shared" si="36"/>
        <v>0</v>
      </c>
      <c r="AZ12" s="27">
        <f t="shared" si="37"/>
        <v>0</v>
      </c>
      <c r="BA12" s="27">
        <f t="shared" si="38"/>
        <v>0</v>
      </c>
      <c r="BB12" s="27">
        <f t="shared" si="39"/>
        <v>0</v>
      </c>
      <c r="BC12" s="27">
        <f t="shared" si="40"/>
        <v>0</v>
      </c>
      <c r="BD12" s="27">
        <f t="shared" si="41"/>
        <v>0</v>
      </c>
      <c r="BE12" s="27">
        <f t="shared" si="42"/>
        <v>0</v>
      </c>
      <c r="BF12" s="27">
        <f t="shared" si="43"/>
        <v>0</v>
      </c>
      <c r="BG12" s="27">
        <f t="shared" si="44"/>
        <v>0</v>
      </c>
      <c r="BH12" s="27">
        <f t="shared" si="45"/>
        <v>0</v>
      </c>
      <c r="BI12" s="27">
        <f t="shared" si="46"/>
        <v>0</v>
      </c>
      <c r="BJ12" s="27">
        <f t="shared" si="47"/>
        <v>0</v>
      </c>
      <c r="BK12" s="27">
        <f t="shared" si="48"/>
        <v>0</v>
      </c>
      <c r="BL12" s="27">
        <f t="shared" si="49"/>
        <v>0</v>
      </c>
      <c r="BM12" s="27">
        <f t="shared" si="50"/>
        <v>0</v>
      </c>
      <c r="BN12" s="27">
        <f t="shared" si="51"/>
        <v>0</v>
      </c>
      <c r="BO12" s="27">
        <f t="shared" si="52"/>
        <v>0</v>
      </c>
      <c r="BP12" s="27">
        <f t="shared" si="53"/>
        <v>0</v>
      </c>
      <c r="BQ12" s="27">
        <f t="shared" si="54"/>
        <v>0</v>
      </c>
      <c r="BR12" s="27">
        <f t="shared" si="55"/>
        <v>0</v>
      </c>
      <c r="BS12" s="27">
        <f t="shared" si="56"/>
        <v>0</v>
      </c>
      <c r="BT12" s="27">
        <f t="shared" si="57"/>
        <v>0</v>
      </c>
      <c r="BU12" s="27">
        <f t="shared" si="58"/>
        <v>0</v>
      </c>
    </row>
    <row r="13" spans="1:73">
      <c r="A13" s="2">
        <v>10</v>
      </c>
      <c r="B13" s="6">
        <v>10.5</v>
      </c>
      <c r="E13" t="e">
        <f>VLOOKUP($G13,'Event Inputs'!$A$4:'Event Inputs'!$B$44,2,FALSE)</f>
        <v>#N/A</v>
      </c>
      <c r="F13" t="e">
        <f>VLOOKUP($C13,'Event Inputs'!$D$4:'Event Inputs'!$H$899,3,FALSE)</f>
        <v>#N/A</v>
      </c>
      <c r="G13" t="str">
        <f t="shared" si="0"/>
        <v/>
      </c>
      <c r="H13" s="2">
        <v>10</v>
      </c>
      <c r="I13" s="6">
        <v>10.5</v>
      </c>
      <c r="L13" t="e">
        <f>VLOOKUP($N13,'Event Inputs'!$A$4:'Event Inputs'!$B$44,2,FALSE)</f>
        <v>#N/A</v>
      </c>
      <c r="M13" t="e">
        <f>VLOOKUP($J13,'Event Inputs'!$D$4:'Event Inputs'!$H$899,3,FALSE)</f>
        <v>#N/A</v>
      </c>
      <c r="N13" t="str">
        <f t="shared" si="1"/>
        <v/>
      </c>
      <c r="O13" s="18">
        <f>'Event Inputs'!A13</f>
        <v>0</v>
      </c>
      <c r="P13" s="15">
        <f t="shared" si="2"/>
        <v>0</v>
      </c>
      <c r="Q13" s="21">
        <f t="shared" si="3"/>
        <v>0</v>
      </c>
      <c r="R13" s="24">
        <f t="shared" si="4"/>
        <v>0</v>
      </c>
      <c r="S13" s="21">
        <f t="shared" si="5"/>
        <v>0</v>
      </c>
      <c r="T13" s="21">
        <f t="shared" si="6"/>
        <v>0</v>
      </c>
      <c r="U13" s="21">
        <f t="shared" si="7"/>
        <v>0</v>
      </c>
      <c r="V13" s="21">
        <f t="shared" si="8"/>
        <v>0</v>
      </c>
      <c r="W13" s="21">
        <f t="shared" si="9"/>
        <v>0</v>
      </c>
      <c r="X13" s="21">
        <f t="shared" si="10"/>
        <v>0</v>
      </c>
      <c r="Y13" s="21">
        <f t="shared" si="11"/>
        <v>0</v>
      </c>
      <c r="Z13" s="21">
        <f t="shared" si="12"/>
        <v>0</v>
      </c>
      <c r="AA13" s="21">
        <f t="shared" si="13"/>
        <v>0</v>
      </c>
      <c r="AB13" s="21">
        <f t="shared" si="14"/>
        <v>0</v>
      </c>
      <c r="AC13" s="21">
        <f t="shared" si="15"/>
        <v>0</v>
      </c>
      <c r="AD13" s="21">
        <f t="shared" si="16"/>
        <v>0</v>
      </c>
      <c r="AE13" s="21">
        <f t="shared" si="17"/>
        <v>0</v>
      </c>
      <c r="AF13" s="21">
        <f t="shared" si="18"/>
        <v>0</v>
      </c>
      <c r="AG13" s="21">
        <f t="shared" si="19"/>
        <v>0</v>
      </c>
      <c r="AH13" s="21">
        <f t="shared" si="20"/>
        <v>0</v>
      </c>
      <c r="AI13" s="21">
        <f t="shared" si="21"/>
        <v>0</v>
      </c>
      <c r="AJ13" s="21">
        <f t="shared" si="22"/>
        <v>0</v>
      </c>
      <c r="AK13" s="21">
        <f t="shared" si="23"/>
        <v>0</v>
      </c>
      <c r="AL13" s="21">
        <f t="shared" si="24"/>
        <v>0</v>
      </c>
      <c r="AM13" s="21">
        <f t="shared" si="25"/>
        <v>0</v>
      </c>
      <c r="AN13" s="21">
        <f t="shared" si="26"/>
        <v>0</v>
      </c>
      <c r="AO13" s="21">
        <f t="shared" si="27"/>
        <v>0</v>
      </c>
      <c r="AP13" s="21">
        <f t="shared" si="28"/>
        <v>0</v>
      </c>
      <c r="AQ13" s="21">
        <f t="shared" si="29"/>
        <v>0</v>
      </c>
      <c r="AR13" s="21">
        <f t="shared" si="30"/>
        <v>0</v>
      </c>
      <c r="AS13" s="21">
        <f t="shared" si="31"/>
        <v>0</v>
      </c>
      <c r="AT13" s="35"/>
      <c r="AU13" s="27">
        <f t="shared" si="32"/>
        <v>0</v>
      </c>
      <c r="AV13" s="27">
        <f t="shared" si="33"/>
        <v>0</v>
      </c>
      <c r="AW13" s="27">
        <f t="shared" si="34"/>
        <v>0</v>
      </c>
      <c r="AX13" s="27">
        <f t="shared" si="35"/>
        <v>0</v>
      </c>
      <c r="AY13" s="27">
        <f t="shared" si="36"/>
        <v>0</v>
      </c>
      <c r="AZ13" s="27">
        <f t="shared" si="37"/>
        <v>0</v>
      </c>
      <c r="BA13" s="27">
        <f t="shared" si="38"/>
        <v>0</v>
      </c>
      <c r="BB13" s="27">
        <f t="shared" si="39"/>
        <v>0</v>
      </c>
      <c r="BC13" s="27">
        <f t="shared" si="40"/>
        <v>0</v>
      </c>
      <c r="BD13" s="27">
        <f t="shared" si="41"/>
        <v>0</v>
      </c>
      <c r="BE13" s="27">
        <f t="shared" si="42"/>
        <v>0</v>
      </c>
      <c r="BF13" s="27">
        <f t="shared" si="43"/>
        <v>0</v>
      </c>
      <c r="BG13" s="27">
        <f t="shared" si="44"/>
        <v>0</v>
      </c>
      <c r="BH13" s="27">
        <f t="shared" si="45"/>
        <v>0</v>
      </c>
      <c r="BI13" s="27">
        <f t="shared" si="46"/>
        <v>0</v>
      </c>
      <c r="BJ13" s="27">
        <f t="shared" si="47"/>
        <v>0</v>
      </c>
      <c r="BK13" s="27">
        <f t="shared" si="48"/>
        <v>0</v>
      </c>
      <c r="BL13" s="27">
        <f t="shared" si="49"/>
        <v>0</v>
      </c>
      <c r="BM13" s="27">
        <f t="shared" si="50"/>
        <v>0</v>
      </c>
      <c r="BN13" s="27">
        <f t="shared" si="51"/>
        <v>0</v>
      </c>
      <c r="BO13" s="27">
        <f t="shared" si="52"/>
        <v>0</v>
      </c>
      <c r="BP13" s="27">
        <f t="shared" si="53"/>
        <v>0</v>
      </c>
      <c r="BQ13" s="27">
        <f t="shared" si="54"/>
        <v>0</v>
      </c>
      <c r="BR13" s="27">
        <f t="shared" si="55"/>
        <v>0</v>
      </c>
      <c r="BS13" s="27">
        <f t="shared" si="56"/>
        <v>0</v>
      </c>
      <c r="BT13" s="27">
        <f t="shared" si="57"/>
        <v>0</v>
      </c>
      <c r="BU13" s="27">
        <f t="shared" si="58"/>
        <v>0</v>
      </c>
    </row>
    <row r="14" spans="1:73">
      <c r="A14" s="2">
        <v>11</v>
      </c>
      <c r="B14" s="6">
        <v>9</v>
      </c>
      <c r="E14" t="e">
        <f>VLOOKUP($G14,'Event Inputs'!$A$4:'Event Inputs'!$B$44,2,FALSE)</f>
        <v>#N/A</v>
      </c>
      <c r="F14" t="e">
        <f>VLOOKUP($C14,'Event Inputs'!$D$4:'Event Inputs'!$H$899,3,FALSE)</f>
        <v>#N/A</v>
      </c>
      <c r="G14" t="str">
        <f t="shared" si="0"/>
        <v/>
      </c>
      <c r="H14" s="2">
        <v>11</v>
      </c>
      <c r="I14" s="6">
        <v>9</v>
      </c>
      <c r="L14" t="e">
        <f>VLOOKUP($N14,'Event Inputs'!$A$4:'Event Inputs'!$B$44,2,FALSE)</f>
        <v>#N/A</v>
      </c>
      <c r="M14" t="e">
        <f>VLOOKUP($J14,'Event Inputs'!$D$4:'Event Inputs'!$H$899,3,FALSE)</f>
        <v>#N/A</v>
      </c>
      <c r="N14" t="str">
        <f t="shared" si="1"/>
        <v/>
      </c>
      <c r="O14" s="18">
        <f>'Event Inputs'!A14</f>
        <v>0</v>
      </c>
      <c r="P14" s="15">
        <f t="shared" si="2"/>
        <v>0</v>
      </c>
      <c r="Q14" s="21">
        <f t="shared" si="3"/>
        <v>0</v>
      </c>
      <c r="R14" s="24">
        <f t="shared" si="4"/>
        <v>0</v>
      </c>
      <c r="S14" s="21">
        <f t="shared" si="5"/>
        <v>0</v>
      </c>
      <c r="T14" s="21">
        <f t="shared" si="6"/>
        <v>0</v>
      </c>
      <c r="U14" s="21">
        <f t="shared" si="7"/>
        <v>0</v>
      </c>
      <c r="V14" s="21">
        <f t="shared" si="8"/>
        <v>0</v>
      </c>
      <c r="W14" s="21">
        <f t="shared" si="9"/>
        <v>0</v>
      </c>
      <c r="X14" s="21">
        <f t="shared" si="10"/>
        <v>0</v>
      </c>
      <c r="Y14" s="21">
        <f t="shared" si="11"/>
        <v>0</v>
      </c>
      <c r="Z14" s="21">
        <f t="shared" si="12"/>
        <v>0</v>
      </c>
      <c r="AA14" s="21">
        <f t="shared" si="13"/>
        <v>0</v>
      </c>
      <c r="AB14" s="21">
        <f t="shared" si="14"/>
        <v>0</v>
      </c>
      <c r="AC14" s="21">
        <f t="shared" si="15"/>
        <v>0</v>
      </c>
      <c r="AD14" s="21">
        <f t="shared" si="16"/>
        <v>0</v>
      </c>
      <c r="AE14" s="21">
        <f t="shared" si="17"/>
        <v>0</v>
      </c>
      <c r="AF14" s="21">
        <f t="shared" si="18"/>
        <v>0</v>
      </c>
      <c r="AG14" s="21">
        <f t="shared" si="19"/>
        <v>0</v>
      </c>
      <c r="AH14" s="21">
        <f t="shared" si="20"/>
        <v>0</v>
      </c>
      <c r="AI14" s="21">
        <f t="shared" si="21"/>
        <v>0</v>
      </c>
      <c r="AJ14" s="21">
        <f t="shared" si="22"/>
        <v>0</v>
      </c>
      <c r="AK14" s="21">
        <f t="shared" si="23"/>
        <v>0</v>
      </c>
      <c r="AL14" s="21">
        <f t="shared" si="24"/>
        <v>0</v>
      </c>
      <c r="AM14" s="21">
        <f t="shared" si="25"/>
        <v>0</v>
      </c>
      <c r="AN14" s="21">
        <f t="shared" si="26"/>
        <v>0</v>
      </c>
      <c r="AO14" s="21">
        <f t="shared" si="27"/>
        <v>0</v>
      </c>
      <c r="AP14" s="21">
        <f t="shared" si="28"/>
        <v>0</v>
      </c>
      <c r="AQ14" s="21">
        <f t="shared" si="29"/>
        <v>0</v>
      </c>
      <c r="AR14" s="21">
        <f t="shared" si="30"/>
        <v>0</v>
      </c>
      <c r="AS14" s="21">
        <f t="shared" si="31"/>
        <v>0</v>
      </c>
      <c r="AT14" s="35"/>
      <c r="AU14" s="27">
        <f t="shared" si="32"/>
        <v>0</v>
      </c>
      <c r="AV14" s="27">
        <f t="shared" si="33"/>
        <v>0</v>
      </c>
      <c r="AW14" s="27">
        <f t="shared" si="34"/>
        <v>0</v>
      </c>
      <c r="AX14" s="27">
        <f t="shared" si="35"/>
        <v>0</v>
      </c>
      <c r="AY14" s="27">
        <f t="shared" si="36"/>
        <v>0</v>
      </c>
      <c r="AZ14" s="27">
        <f t="shared" si="37"/>
        <v>0</v>
      </c>
      <c r="BA14" s="27">
        <f t="shared" si="38"/>
        <v>0</v>
      </c>
      <c r="BB14" s="27">
        <f t="shared" si="39"/>
        <v>0</v>
      </c>
      <c r="BC14" s="27">
        <f t="shared" si="40"/>
        <v>0</v>
      </c>
      <c r="BD14" s="27">
        <f t="shared" si="41"/>
        <v>0</v>
      </c>
      <c r="BE14" s="27">
        <f t="shared" si="42"/>
        <v>0</v>
      </c>
      <c r="BF14" s="27">
        <f t="shared" si="43"/>
        <v>0</v>
      </c>
      <c r="BG14" s="27">
        <f t="shared" si="44"/>
        <v>0</v>
      </c>
      <c r="BH14" s="27">
        <f t="shared" si="45"/>
        <v>0</v>
      </c>
      <c r="BI14" s="27">
        <f t="shared" si="46"/>
        <v>0</v>
      </c>
      <c r="BJ14" s="27">
        <f t="shared" si="47"/>
        <v>0</v>
      </c>
      <c r="BK14" s="27">
        <f t="shared" si="48"/>
        <v>0</v>
      </c>
      <c r="BL14" s="27">
        <f t="shared" si="49"/>
        <v>0</v>
      </c>
      <c r="BM14" s="27">
        <f t="shared" si="50"/>
        <v>0</v>
      </c>
      <c r="BN14" s="27">
        <f t="shared" si="51"/>
        <v>0</v>
      </c>
      <c r="BO14" s="27">
        <f t="shared" si="52"/>
        <v>0</v>
      </c>
      <c r="BP14" s="27">
        <f t="shared" si="53"/>
        <v>0</v>
      </c>
      <c r="BQ14" s="27">
        <f t="shared" si="54"/>
        <v>0</v>
      </c>
      <c r="BR14" s="27">
        <f t="shared" si="55"/>
        <v>0</v>
      </c>
      <c r="BS14" s="27">
        <f t="shared" si="56"/>
        <v>0</v>
      </c>
      <c r="BT14" s="27">
        <f t="shared" si="57"/>
        <v>0</v>
      </c>
      <c r="BU14" s="27">
        <f t="shared" si="58"/>
        <v>0</v>
      </c>
    </row>
    <row r="15" spans="1:73">
      <c r="A15" s="2">
        <v>12</v>
      </c>
      <c r="B15" s="6">
        <v>7.5</v>
      </c>
      <c r="E15" t="e">
        <f>VLOOKUP($G15,'Event Inputs'!$A$4:'Event Inputs'!$B$44,2,FALSE)</f>
        <v>#N/A</v>
      </c>
      <c r="F15" t="e">
        <f>VLOOKUP($C15,'Event Inputs'!$D$4:'Event Inputs'!$H$899,3,FALSE)</f>
        <v>#N/A</v>
      </c>
      <c r="G15" t="str">
        <f t="shared" si="0"/>
        <v/>
      </c>
      <c r="H15" s="2">
        <v>12</v>
      </c>
      <c r="I15" s="6">
        <v>7.5</v>
      </c>
      <c r="L15" t="e">
        <f>VLOOKUP($N15,'Event Inputs'!$A$4:'Event Inputs'!$B$44,2,FALSE)</f>
        <v>#N/A</v>
      </c>
      <c r="M15" t="e">
        <f>VLOOKUP($J15,'Event Inputs'!$D$4:'Event Inputs'!$H$899,3,FALSE)</f>
        <v>#N/A</v>
      </c>
      <c r="N15" t="str">
        <f t="shared" si="1"/>
        <v/>
      </c>
      <c r="O15" s="18">
        <f>'Event Inputs'!A15</f>
        <v>0</v>
      </c>
      <c r="P15" s="15">
        <f t="shared" si="2"/>
        <v>0</v>
      </c>
      <c r="Q15" s="21">
        <f t="shared" si="3"/>
        <v>0</v>
      </c>
      <c r="R15" s="24">
        <f t="shared" si="4"/>
        <v>0</v>
      </c>
      <c r="S15" s="21">
        <f t="shared" si="5"/>
        <v>0</v>
      </c>
      <c r="T15" s="21">
        <f t="shared" si="6"/>
        <v>0</v>
      </c>
      <c r="U15" s="21">
        <f t="shared" si="7"/>
        <v>0</v>
      </c>
      <c r="V15" s="21">
        <f t="shared" si="8"/>
        <v>0</v>
      </c>
      <c r="W15" s="21">
        <f t="shared" si="9"/>
        <v>0</v>
      </c>
      <c r="X15" s="21">
        <f t="shared" si="10"/>
        <v>0</v>
      </c>
      <c r="Y15" s="21">
        <f t="shared" si="11"/>
        <v>0</v>
      </c>
      <c r="Z15" s="21">
        <f t="shared" si="12"/>
        <v>0</v>
      </c>
      <c r="AA15" s="21">
        <f t="shared" si="13"/>
        <v>0</v>
      </c>
      <c r="AB15" s="21">
        <f t="shared" si="14"/>
        <v>0</v>
      </c>
      <c r="AC15" s="21">
        <f t="shared" si="15"/>
        <v>0</v>
      </c>
      <c r="AD15" s="21">
        <f t="shared" si="16"/>
        <v>0</v>
      </c>
      <c r="AE15" s="21">
        <f t="shared" si="17"/>
        <v>0</v>
      </c>
      <c r="AF15" s="21">
        <f t="shared" si="18"/>
        <v>0</v>
      </c>
      <c r="AG15" s="21">
        <f t="shared" si="19"/>
        <v>0</v>
      </c>
      <c r="AH15" s="21">
        <f t="shared" si="20"/>
        <v>0</v>
      </c>
      <c r="AI15" s="21">
        <f t="shared" si="21"/>
        <v>0</v>
      </c>
      <c r="AJ15" s="21">
        <f t="shared" si="22"/>
        <v>0</v>
      </c>
      <c r="AK15" s="21">
        <f t="shared" si="23"/>
        <v>0</v>
      </c>
      <c r="AL15" s="21">
        <f t="shared" si="24"/>
        <v>0</v>
      </c>
      <c r="AM15" s="21">
        <f t="shared" si="25"/>
        <v>0</v>
      </c>
      <c r="AN15" s="21">
        <f t="shared" si="26"/>
        <v>0</v>
      </c>
      <c r="AO15" s="21">
        <f t="shared" si="27"/>
        <v>0</v>
      </c>
      <c r="AP15" s="21">
        <f t="shared" si="28"/>
        <v>0</v>
      </c>
      <c r="AQ15" s="21">
        <f t="shared" si="29"/>
        <v>0</v>
      </c>
      <c r="AR15" s="21">
        <f t="shared" si="30"/>
        <v>0</v>
      </c>
      <c r="AS15" s="21">
        <f t="shared" si="31"/>
        <v>0</v>
      </c>
      <c r="AT15" s="35"/>
      <c r="AU15" s="27">
        <f t="shared" si="32"/>
        <v>0</v>
      </c>
      <c r="AV15" s="27">
        <f t="shared" si="33"/>
        <v>0</v>
      </c>
      <c r="AW15" s="27">
        <f t="shared" si="34"/>
        <v>0</v>
      </c>
      <c r="AX15" s="27">
        <f t="shared" si="35"/>
        <v>0</v>
      </c>
      <c r="AY15" s="27">
        <f t="shared" si="36"/>
        <v>0</v>
      </c>
      <c r="AZ15" s="27">
        <f t="shared" si="37"/>
        <v>0</v>
      </c>
      <c r="BA15" s="27">
        <f t="shared" si="38"/>
        <v>0</v>
      </c>
      <c r="BB15" s="27">
        <f t="shared" si="39"/>
        <v>0</v>
      </c>
      <c r="BC15" s="27">
        <f t="shared" si="40"/>
        <v>0</v>
      </c>
      <c r="BD15" s="27">
        <f t="shared" si="41"/>
        <v>0</v>
      </c>
      <c r="BE15" s="27">
        <f t="shared" si="42"/>
        <v>0</v>
      </c>
      <c r="BF15" s="27">
        <f t="shared" si="43"/>
        <v>0</v>
      </c>
      <c r="BG15" s="27">
        <f t="shared" si="44"/>
        <v>0</v>
      </c>
      <c r="BH15" s="27">
        <f t="shared" si="45"/>
        <v>0</v>
      </c>
      <c r="BI15" s="27">
        <f t="shared" si="46"/>
        <v>0</v>
      </c>
      <c r="BJ15" s="27">
        <f t="shared" si="47"/>
        <v>0</v>
      </c>
      <c r="BK15" s="27">
        <f t="shared" si="48"/>
        <v>0</v>
      </c>
      <c r="BL15" s="27">
        <f t="shared" si="49"/>
        <v>0</v>
      </c>
      <c r="BM15" s="27">
        <f t="shared" si="50"/>
        <v>0</v>
      </c>
      <c r="BN15" s="27">
        <f t="shared" si="51"/>
        <v>0</v>
      </c>
      <c r="BO15" s="27">
        <f t="shared" si="52"/>
        <v>0</v>
      </c>
      <c r="BP15" s="27">
        <f t="shared" si="53"/>
        <v>0</v>
      </c>
      <c r="BQ15" s="27">
        <f t="shared" si="54"/>
        <v>0</v>
      </c>
      <c r="BR15" s="27">
        <f t="shared" si="55"/>
        <v>0</v>
      </c>
      <c r="BS15" s="27">
        <f t="shared" si="56"/>
        <v>0</v>
      </c>
      <c r="BT15" s="27">
        <f t="shared" si="57"/>
        <v>0</v>
      </c>
      <c r="BU15" s="27">
        <f t="shared" si="58"/>
        <v>0</v>
      </c>
    </row>
    <row r="16" spans="1:73">
      <c r="A16" s="2">
        <v>13</v>
      </c>
      <c r="B16" s="6">
        <v>6</v>
      </c>
      <c r="E16" t="e">
        <f>VLOOKUP($G16,'Event Inputs'!$A$4:'Event Inputs'!$B$44,2,FALSE)</f>
        <v>#N/A</v>
      </c>
      <c r="F16" t="e">
        <f>VLOOKUP($C16,'Event Inputs'!$D$4:'Event Inputs'!$H$899,3,FALSE)</f>
        <v>#N/A</v>
      </c>
      <c r="G16" t="str">
        <f t="shared" si="0"/>
        <v/>
      </c>
      <c r="H16" s="2">
        <v>13</v>
      </c>
      <c r="I16" s="6">
        <v>6</v>
      </c>
      <c r="L16" t="e">
        <f>VLOOKUP($N16,'Event Inputs'!$A$4:'Event Inputs'!$B$44,2,FALSE)</f>
        <v>#N/A</v>
      </c>
      <c r="M16" t="e">
        <f>VLOOKUP($J16,'Event Inputs'!$D$4:'Event Inputs'!$H$899,3,FALSE)</f>
        <v>#N/A</v>
      </c>
      <c r="N16" t="str">
        <f t="shared" si="1"/>
        <v/>
      </c>
      <c r="O16" s="18">
        <f>'Event Inputs'!A16</f>
        <v>0</v>
      </c>
      <c r="P16" s="15">
        <f t="shared" si="2"/>
        <v>0</v>
      </c>
      <c r="Q16" s="21">
        <f t="shared" si="3"/>
        <v>0</v>
      </c>
      <c r="R16" s="24">
        <f t="shared" si="4"/>
        <v>0</v>
      </c>
      <c r="S16" s="21">
        <f t="shared" si="5"/>
        <v>0</v>
      </c>
      <c r="T16" s="21">
        <f t="shared" si="6"/>
        <v>0</v>
      </c>
      <c r="U16" s="21">
        <f t="shared" si="7"/>
        <v>0</v>
      </c>
      <c r="V16" s="21">
        <f t="shared" si="8"/>
        <v>0</v>
      </c>
      <c r="W16" s="21">
        <f t="shared" si="9"/>
        <v>0</v>
      </c>
      <c r="X16" s="21">
        <f t="shared" si="10"/>
        <v>0</v>
      </c>
      <c r="Y16" s="21">
        <f t="shared" si="11"/>
        <v>0</v>
      </c>
      <c r="Z16" s="21">
        <f t="shared" si="12"/>
        <v>0</v>
      </c>
      <c r="AA16" s="21">
        <f t="shared" si="13"/>
        <v>0</v>
      </c>
      <c r="AB16" s="21">
        <f t="shared" si="14"/>
        <v>0</v>
      </c>
      <c r="AC16" s="21">
        <f t="shared" si="15"/>
        <v>0</v>
      </c>
      <c r="AD16" s="21">
        <f t="shared" si="16"/>
        <v>0</v>
      </c>
      <c r="AE16" s="21">
        <f t="shared" si="17"/>
        <v>0</v>
      </c>
      <c r="AF16" s="21">
        <f t="shared" si="18"/>
        <v>0</v>
      </c>
      <c r="AG16" s="21">
        <f t="shared" si="19"/>
        <v>0</v>
      </c>
      <c r="AH16" s="21">
        <f t="shared" si="20"/>
        <v>0</v>
      </c>
      <c r="AI16" s="21">
        <f t="shared" si="21"/>
        <v>0</v>
      </c>
      <c r="AJ16" s="21">
        <f t="shared" si="22"/>
        <v>0</v>
      </c>
      <c r="AK16" s="21">
        <f t="shared" si="23"/>
        <v>0</v>
      </c>
      <c r="AL16" s="21">
        <f t="shared" si="24"/>
        <v>0</v>
      </c>
      <c r="AM16" s="21">
        <f t="shared" si="25"/>
        <v>0</v>
      </c>
      <c r="AN16" s="21">
        <f t="shared" si="26"/>
        <v>0</v>
      </c>
      <c r="AO16" s="21">
        <f t="shared" si="27"/>
        <v>0</v>
      </c>
      <c r="AP16" s="21">
        <f t="shared" si="28"/>
        <v>0</v>
      </c>
      <c r="AQ16" s="21">
        <f t="shared" si="29"/>
        <v>0</v>
      </c>
      <c r="AR16" s="21">
        <f t="shared" si="30"/>
        <v>0</v>
      </c>
      <c r="AS16" s="21">
        <f t="shared" si="31"/>
        <v>0</v>
      </c>
      <c r="AT16" s="35"/>
      <c r="AU16" s="27">
        <f t="shared" si="32"/>
        <v>0</v>
      </c>
      <c r="AV16" s="27">
        <f t="shared" si="33"/>
        <v>0</v>
      </c>
      <c r="AW16" s="27">
        <f t="shared" si="34"/>
        <v>0</v>
      </c>
      <c r="AX16" s="27">
        <f t="shared" si="35"/>
        <v>0</v>
      </c>
      <c r="AY16" s="27">
        <f t="shared" si="36"/>
        <v>0</v>
      </c>
      <c r="AZ16" s="27">
        <f t="shared" si="37"/>
        <v>0</v>
      </c>
      <c r="BA16" s="27">
        <f t="shared" si="38"/>
        <v>0</v>
      </c>
      <c r="BB16" s="27">
        <f t="shared" si="39"/>
        <v>0</v>
      </c>
      <c r="BC16" s="27">
        <f t="shared" si="40"/>
        <v>0</v>
      </c>
      <c r="BD16" s="27">
        <f t="shared" si="41"/>
        <v>0</v>
      </c>
      <c r="BE16" s="27">
        <f t="shared" si="42"/>
        <v>0</v>
      </c>
      <c r="BF16" s="27">
        <f t="shared" si="43"/>
        <v>0</v>
      </c>
      <c r="BG16" s="27">
        <f t="shared" si="44"/>
        <v>0</v>
      </c>
      <c r="BH16" s="27">
        <f t="shared" si="45"/>
        <v>0</v>
      </c>
      <c r="BI16" s="27">
        <f t="shared" si="46"/>
        <v>0</v>
      </c>
      <c r="BJ16" s="27">
        <f t="shared" si="47"/>
        <v>0</v>
      </c>
      <c r="BK16" s="27">
        <f t="shared" si="48"/>
        <v>0</v>
      </c>
      <c r="BL16" s="27">
        <f t="shared" si="49"/>
        <v>0</v>
      </c>
      <c r="BM16" s="27">
        <f t="shared" si="50"/>
        <v>0</v>
      </c>
      <c r="BN16" s="27">
        <f t="shared" si="51"/>
        <v>0</v>
      </c>
      <c r="BO16" s="27">
        <f t="shared" si="52"/>
        <v>0</v>
      </c>
      <c r="BP16" s="27">
        <f t="shared" si="53"/>
        <v>0</v>
      </c>
      <c r="BQ16" s="27">
        <f t="shared" si="54"/>
        <v>0</v>
      </c>
      <c r="BR16" s="27">
        <f t="shared" si="55"/>
        <v>0</v>
      </c>
      <c r="BS16" s="27">
        <f t="shared" si="56"/>
        <v>0</v>
      </c>
      <c r="BT16" s="27">
        <f t="shared" si="57"/>
        <v>0</v>
      </c>
      <c r="BU16" s="27">
        <f t="shared" si="58"/>
        <v>0</v>
      </c>
    </row>
    <row r="17" spans="1:73">
      <c r="A17" s="2">
        <v>14</v>
      </c>
      <c r="B17" s="6">
        <v>4.5</v>
      </c>
      <c r="E17" t="e">
        <f>VLOOKUP($G17,'Event Inputs'!$A$4:'Event Inputs'!$B$44,2,FALSE)</f>
        <v>#N/A</v>
      </c>
      <c r="F17" t="e">
        <f>VLOOKUP($C17,'Event Inputs'!$D$4:'Event Inputs'!$H$899,3,FALSE)</f>
        <v>#N/A</v>
      </c>
      <c r="G17" t="str">
        <f t="shared" si="0"/>
        <v/>
      </c>
      <c r="H17" s="2">
        <v>14</v>
      </c>
      <c r="I17" s="6">
        <v>4.5</v>
      </c>
      <c r="L17" t="e">
        <f>VLOOKUP($N17,'Event Inputs'!$A$4:'Event Inputs'!$B$44,2,FALSE)</f>
        <v>#N/A</v>
      </c>
      <c r="M17" t="e">
        <f>VLOOKUP($J17,'Event Inputs'!$D$4:'Event Inputs'!$H$899,3,FALSE)</f>
        <v>#N/A</v>
      </c>
      <c r="N17" t="str">
        <f t="shared" si="1"/>
        <v/>
      </c>
      <c r="O17" s="18">
        <f>'Event Inputs'!A17</f>
        <v>0</v>
      </c>
      <c r="P17" s="15">
        <f t="shared" si="2"/>
        <v>0</v>
      </c>
      <c r="Q17" s="21">
        <f t="shared" si="3"/>
        <v>0</v>
      </c>
      <c r="R17" s="24">
        <f t="shared" si="4"/>
        <v>0</v>
      </c>
      <c r="S17" s="21">
        <f t="shared" si="5"/>
        <v>0</v>
      </c>
      <c r="T17" s="21">
        <f t="shared" si="6"/>
        <v>0</v>
      </c>
      <c r="U17" s="21">
        <f t="shared" si="7"/>
        <v>0</v>
      </c>
      <c r="V17" s="21">
        <f t="shared" si="8"/>
        <v>0</v>
      </c>
      <c r="W17" s="21">
        <f t="shared" si="9"/>
        <v>0</v>
      </c>
      <c r="X17" s="21">
        <f t="shared" si="10"/>
        <v>0</v>
      </c>
      <c r="Y17" s="21">
        <f t="shared" si="11"/>
        <v>0</v>
      </c>
      <c r="Z17" s="21">
        <f t="shared" si="12"/>
        <v>0</v>
      </c>
      <c r="AA17" s="21">
        <f t="shared" si="13"/>
        <v>0</v>
      </c>
      <c r="AB17" s="21">
        <f t="shared" si="14"/>
        <v>0</v>
      </c>
      <c r="AC17" s="21">
        <f t="shared" si="15"/>
        <v>0</v>
      </c>
      <c r="AD17" s="21">
        <f t="shared" si="16"/>
        <v>0</v>
      </c>
      <c r="AE17" s="21">
        <f t="shared" si="17"/>
        <v>0</v>
      </c>
      <c r="AF17" s="21">
        <f t="shared" si="18"/>
        <v>0</v>
      </c>
      <c r="AG17" s="21">
        <f t="shared" si="19"/>
        <v>0</v>
      </c>
      <c r="AH17" s="21">
        <f t="shared" si="20"/>
        <v>0</v>
      </c>
      <c r="AI17" s="21">
        <f t="shared" si="21"/>
        <v>0</v>
      </c>
      <c r="AJ17" s="21">
        <f t="shared" si="22"/>
        <v>0</v>
      </c>
      <c r="AK17" s="21">
        <f t="shared" si="23"/>
        <v>0</v>
      </c>
      <c r="AL17" s="21">
        <f t="shared" si="24"/>
        <v>0</v>
      </c>
      <c r="AM17" s="21">
        <f t="shared" si="25"/>
        <v>0</v>
      </c>
      <c r="AN17" s="21">
        <f t="shared" si="26"/>
        <v>0</v>
      </c>
      <c r="AO17" s="21">
        <f t="shared" si="27"/>
        <v>0</v>
      </c>
      <c r="AP17" s="21">
        <f t="shared" si="28"/>
        <v>0</v>
      </c>
      <c r="AQ17" s="21">
        <f t="shared" si="29"/>
        <v>0</v>
      </c>
      <c r="AR17" s="21">
        <f t="shared" si="30"/>
        <v>0</v>
      </c>
      <c r="AS17" s="21">
        <f t="shared" si="31"/>
        <v>0</v>
      </c>
      <c r="AT17" s="35"/>
      <c r="AU17" s="27">
        <f t="shared" si="32"/>
        <v>0</v>
      </c>
      <c r="AV17" s="27">
        <f t="shared" si="33"/>
        <v>0</v>
      </c>
      <c r="AW17" s="27">
        <f t="shared" si="34"/>
        <v>0</v>
      </c>
      <c r="AX17" s="27">
        <f t="shared" si="35"/>
        <v>0</v>
      </c>
      <c r="AY17" s="27">
        <f t="shared" si="36"/>
        <v>0</v>
      </c>
      <c r="AZ17" s="27">
        <f t="shared" si="37"/>
        <v>0</v>
      </c>
      <c r="BA17" s="27">
        <f t="shared" si="38"/>
        <v>0</v>
      </c>
      <c r="BB17" s="27">
        <f t="shared" si="39"/>
        <v>0</v>
      </c>
      <c r="BC17" s="27">
        <f t="shared" si="40"/>
        <v>0</v>
      </c>
      <c r="BD17" s="27">
        <f t="shared" si="41"/>
        <v>0</v>
      </c>
      <c r="BE17" s="27">
        <f t="shared" si="42"/>
        <v>0</v>
      </c>
      <c r="BF17" s="27">
        <f t="shared" si="43"/>
        <v>0</v>
      </c>
      <c r="BG17" s="27">
        <f t="shared" si="44"/>
        <v>0</v>
      </c>
      <c r="BH17" s="27">
        <f t="shared" si="45"/>
        <v>0</v>
      </c>
      <c r="BI17" s="27">
        <f t="shared" si="46"/>
        <v>0</v>
      </c>
      <c r="BJ17" s="27">
        <f t="shared" si="47"/>
        <v>0</v>
      </c>
      <c r="BK17" s="27">
        <f t="shared" si="48"/>
        <v>0</v>
      </c>
      <c r="BL17" s="27">
        <f t="shared" si="49"/>
        <v>0</v>
      </c>
      <c r="BM17" s="27">
        <f t="shared" si="50"/>
        <v>0</v>
      </c>
      <c r="BN17" s="27">
        <f t="shared" si="51"/>
        <v>0</v>
      </c>
      <c r="BO17" s="27">
        <f t="shared" si="52"/>
        <v>0</v>
      </c>
      <c r="BP17" s="27">
        <f t="shared" si="53"/>
        <v>0</v>
      </c>
      <c r="BQ17" s="27">
        <f t="shared" si="54"/>
        <v>0</v>
      </c>
      <c r="BR17" s="27">
        <f t="shared" si="55"/>
        <v>0</v>
      </c>
      <c r="BS17" s="27">
        <f t="shared" si="56"/>
        <v>0</v>
      </c>
      <c r="BT17" s="27">
        <f t="shared" si="57"/>
        <v>0</v>
      </c>
      <c r="BU17" s="27">
        <f t="shared" si="58"/>
        <v>0</v>
      </c>
    </row>
    <row r="18" spans="1:73">
      <c r="A18" s="2">
        <v>15</v>
      </c>
      <c r="B18" s="6">
        <v>3</v>
      </c>
      <c r="E18" t="e">
        <f>VLOOKUP($G18,'Event Inputs'!$A$4:'Event Inputs'!$B$44,2,FALSE)</f>
        <v>#N/A</v>
      </c>
      <c r="F18" t="e">
        <f>VLOOKUP($C18,'Event Inputs'!$D$4:'Event Inputs'!$H$899,3,FALSE)</f>
        <v>#N/A</v>
      </c>
      <c r="G18" t="str">
        <f t="shared" si="0"/>
        <v/>
      </c>
      <c r="H18" s="2">
        <v>15</v>
      </c>
      <c r="I18" s="6">
        <v>3</v>
      </c>
      <c r="L18" t="e">
        <f>VLOOKUP($N18,'Event Inputs'!$A$4:'Event Inputs'!$B$44,2,FALSE)</f>
        <v>#N/A</v>
      </c>
      <c r="M18" t="e">
        <f>VLOOKUP($J18,'Event Inputs'!$D$4:'Event Inputs'!$H$899,3,FALSE)</f>
        <v>#N/A</v>
      </c>
      <c r="N18" t="str">
        <f t="shared" si="1"/>
        <v/>
      </c>
      <c r="O18" s="18">
        <f>'Event Inputs'!A18</f>
        <v>0</v>
      </c>
      <c r="P18" s="15">
        <f t="shared" si="2"/>
        <v>0</v>
      </c>
      <c r="Q18" s="21">
        <f t="shared" si="3"/>
        <v>0</v>
      </c>
      <c r="R18" s="24">
        <f t="shared" si="4"/>
        <v>0</v>
      </c>
      <c r="S18" s="21">
        <f t="shared" si="5"/>
        <v>0</v>
      </c>
      <c r="T18" s="21">
        <f t="shared" si="6"/>
        <v>0</v>
      </c>
      <c r="U18" s="21">
        <f t="shared" si="7"/>
        <v>0</v>
      </c>
      <c r="V18" s="21">
        <f t="shared" si="8"/>
        <v>0</v>
      </c>
      <c r="W18" s="21">
        <f t="shared" si="9"/>
        <v>0</v>
      </c>
      <c r="X18" s="21">
        <f t="shared" si="10"/>
        <v>0</v>
      </c>
      <c r="Y18" s="21">
        <f t="shared" si="11"/>
        <v>0</v>
      </c>
      <c r="Z18" s="21">
        <f t="shared" si="12"/>
        <v>0</v>
      </c>
      <c r="AA18" s="21">
        <f t="shared" si="13"/>
        <v>0</v>
      </c>
      <c r="AB18" s="21">
        <f t="shared" si="14"/>
        <v>0</v>
      </c>
      <c r="AC18" s="21">
        <f t="shared" si="15"/>
        <v>0</v>
      </c>
      <c r="AD18" s="21">
        <f t="shared" si="16"/>
        <v>0</v>
      </c>
      <c r="AE18" s="21">
        <f t="shared" si="17"/>
        <v>0</v>
      </c>
      <c r="AF18" s="21">
        <f t="shared" si="18"/>
        <v>0</v>
      </c>
      <c r="AG18" s="21">
        <f t="shared" si="19"/>
        <v>0</v>
      </c>
      <c r="AH18" s="21">
        <f t="shared" si="20"/>
        <v>0</v>
      </c>
      <c r="AI18" s="21">
        <f t="shared" si="21"/>
        <v>0</v>
      </c>
      <c r="AJ18" s="21">
        <f t="shared" si="22"/>
        <v>0</v>
      </c>
      <c r="AK18" s="21">
        <f t="shared" si="23"/>
        <v>0</v>
      </c>
      <c r="AL18" s="21">
        <f t="shared" si="24"/>
        <v>0</v>
      </c>
      <c r="AM18" s="21">
        <f t="shared" si="25"/>
        <v>0</v>
      </c>
      <c r="AN18" s="21">
        <f t="shared" si="26"/>
        <v>0</v>
      </c>
      <c r="AO18" s="21">
        <f t="shared" si="27"/>
        <v>0</v>
      </c>
      <c r="AP18" s="21">
        <f t="shared" si="28"/>
        <v>0</v>
      </c>
      <c r="AQ18" s="21">
        <f t="shared" si="29"/>
        <v>0</v>
      </c>
      <c r="AR18" s="21">
        <f t="shared" si="30"/>
        <v>0</v>
      </c>
      <c r="AS18" s="21">
        <f t="shared" si="31"/>
        <v>0</v>
      </c>
      <c r="AT18" s="35"/>
      <c r="AU18" s="27">
        <f t="shared" si="32"/>
        <v>0</v>
      </c>
      <c r="AV18" s="27">
        <f t="shared" si="33"/>
        <v>0</v>
      </c>
      <c r="AW18" s="27">
        <f t="shared" si="34"/>
        <v>0</v>
      </c>
      <c r="AX18" s="27">
        <f t="shared" si="35"/>
        <v>0</v>
      </c>
      <c r="AY18" s="27">
        <f t="shared" si="36"/>
        <v>0</v>
      </c>
      <c r="AZ18" s="27">
        <f t="shared" si="37"/>
        <v>0</v>
      </c>
      <c r="BA18" s="27">
        <f t="shared" si="38"/>
        <v>0</v>
      </c>
      <c r="BB18" s="27">
        <f t="shared" si="39"/>
        <v>0</v>
      </c>
      <c r="BC18" s="27">
        <f t="shared" si="40"/>
        <v>0</v>
      </c>
      <c r="BD18" s="27">
        <f t="shared" si="41"/>
        <v>0</v>
      </c>
      <c r="BE18" s="27">
        <f t="shared" si="42"/>
        <v>0</v>
      </c>
      <c r="BF18" s="27">
        <f t="shared" si="43"/>
        <v>0</v>
      </c>
      <c r="BG18" s="27">
        <f t="shared" si="44"/>
        <v>0</v>
      </c>
      <c r="BH18" s="27">
        <f t="shared" si="45"/>
        <v>0</v>
      </c>
      <c r="BI18" s="27">
        <f t="shared" si="46"/>
        <v>0</v>
      </c>
      <c r="BJ18" s="27">
        <f t="shared" si="47"/>
        <v>0</v>
      </c>
      <c r="BK18" s="27">
        <f t="shared" si="48"/>
        <v>0</v>
      </c>
      <c r="BL18" s="27">
        <f t="shared" si="49"/>
        <v>0</v>
      </c>
      <c r="BM18" s="27">
        <f t="shared" si="50"/>
        <v>0</v>
      </c>
      <c r="BN18" s="27">
        <f t="shared" si="51"/>
        <v>0</v>
      </c>
      <c r="BO18" s="27">
        <f t="shared" si="52"/>
        <v>0</v>
      </c>
      <c r="BP18" s="27">
        <f t="shared" si="53"/>
        <v>0</v>
      </c>
      <c r="BQ18" s="27">
        <f t="shared" si="54"/>
        <v>0</v>
      </c>
      <c r="BR18" s="27">
        <f t="shared" si="55"/>
        <v>0</v>
      </c>
      <c r="BS18" s="27">
        <f t="shared" si="56"/>
        <v>0</v>
      </c>
      <c r="BT18" s="27">
        <f t="shared" si="57"/>
        <v>0</v>
      </c>
      <c r="BU18" s="27">
        <f t="shared" si="58"/>
        <v>0</v>
      </c>
    </row>
    <row r="19" spans="1:73">
      <c r="A19" s="2">
        <v>16</v>
      </c>
      <c r="B19" s="6">
        <v>1.5</v>
      </c>
      <c r="E19" t="e">
        <f>VLOOKUP($G19,'Event Inputs'!$A$4:'Event Inputs'!$B$44,2,FALSE)</f>
        <v>#N/A</v>
      </c>
      <c r="F19" t="e">
        <f>VLOOKUP($C19,'Event Inputs'!$D$4:'Event Inputs'!$H$899,3,FALSE)</f>
        <v>#N/A</v>
      </c>
      <c r="G19" t="str">
        <f t="shared" si="0"/>
        <v/>
      </c>
      <c r="H19" s="2">
        <v>16</v>
      </c>
      <c r="I19" s="6">
        <v>1.5</v>
      </c>
      <c r="L19" t="e">
        <f>VLOOKUP($N19,'Event Inputs'!$A$4:'Event Inputs'!$B$44,2,FALSE)</f>
        <v>#N/A</v>
      </c>
      <c r="M19" t="e">
        <f>VLOOKUP($J19,'Event Inputs'!$D$4:'Event Inputs'!$H$899,3,FALSE)</f>
        <v>#N/A</v>
      </c>
      <c r="N19" t="str">
        <f t="shared" si="1"/>
        <v/>
      </c>
      <c r="O19" s="18">
        <f>'Event Inputs'!A19</f>
        <v>0</v>
      </c>
      <c r="P19" s="15">
        <f t="shared" si="2"/>
        <v>0</v>
      </c>
      <c r="Q19" s="21">
        <f t="shared" si="3"/>
        <v>0</v>
      </c>
      <c r="R19" s="24">
        <f t="shared" si="4"/>
        <v>0</v>
      </c>
      <c r="S19" s="21">
        <f t="shared" si="5"/>
        <v>0</v>
      </c>
      <c r="T19" s="21">
        <f t="shared" si="6"/>
        <v>0</v>
      </c>
      <c r="U19" s="21">
        <f t="shared" si="7"/>
        <v>0</v>
      </c>
      <c r="V19" s="21">
        <f t="shared" si="8"/>
        <v>0</v>
      </c>
      <c r="W19" s="21">
        <f t="shared" si="9"/>
        <v>0</v>
      </c>
      <c r="X19" s="21">
        <f t="shared" si="10"/>
        <v>0</v>
      </c>
      <c r="Y19" s="21">
        <f t="shared" si="11"/>
        <v>0</v>
      </c>
      <c r="Z19" s="21">
        <f t="shared" si="12"/>
        <v>0</v>
      </c>
      <c r="AA19" s="21">
        <f t="shared" si="13"/>
        <v>0</v>
      </c>
      <c r="AB19" s="21">
        <f t="shared" si="14"/>
        <v>0</v>
      </c>
      <c r="AC19" s="21">
        <f t="shared" si="15"/>
        <v>0</v>
      </c>
      <c r="AD19" s="21">
        <f t="shared" si="16"/>
        <v>0</v>
      </c>
      <c r="AE19" s="21">
        <f t="shared" si="17"/>
        <v>0</v>
      </c>
      <c r="AF19" s="21">
        <f t="shared" si="18"/>
        <v>0</v>
      </c>
      <c r="AG19" s="21">
        <f t="shared" si="19"/>
        <v>0</v>
      </c>
      <c r="AH19" s="21">
        <f t="shared" si="20"/>
        <v>0</v>
      </c>
      <c r="AI19" s="21">
        <f t="shared" si="21"/>
        <v>0</v>
      </c>
      <c r="AJ19" s="21">
        <f t="shared" si="22"/>
        <v>0</v>
      </c>
      <c r="AK19" s="21">
        <f t="shared" si="23"/>
        <v>0</v>
      </c>
      <c r="AL19" s="21">
        <f t="shared" si="24"/>
        <v>0</v>
      </c>
      <c r="AM19" s="21">
        <f t="shared" si="25"/>
        <v>0</v>
      </c>
      <c r="AN19" s="21">
        <f t="shared" si="26"/>
        <v>0</v>
      </c>
      <c r="AO19" s="21">
        <f t="shared" si="27"/>
        <v>0</v>
      </c>
      <c r="AP19" s="21">
        <f t="shared" si="28"/>
        <v>0</v>
      </c>
      <c r="AQ19" s="21">
        <f t="shared" si="29"/>
        <v>0</v>
      </c>
      <c r="AR19" s="21">
        <f t="shared" si="30"/>
        <v>0</v>
      </c>
      <c r="AS19" s="21">
        <f t="shared" si="31"/>
        <v>0</v>
      </c>
      <c r="AT19" s="35"/>
      <c r="AU19" s="27">
        <f t="shared" si="32"/>
        <v>0</v>
      </c>
      <c r="AV19" s="27">
        <f t="shared" si="33"/>
        <v>0</v>
      </c>
      <c r="AW19" s="27">
        <f t="shared" si="34"/>
        <v>0</v>
      </c>
      <c r="AX19" s="27">
        <f t="shared" si="35"/>
        <v>0</v>
      </c>
      <c r="AY19" s="27">
        <f t="shared" si="36"/>
        <v>0</v>
      </c>
      <c r="AZ19" s="27">
        <f t="shared" si="37"/>
        <v>0</v>
      </c>
      <c r="BA19" s="27">
        <f t="shared" si="38"/>
        <v>0</v>
      </c>
      <c r="BB19" s="27">
        <f t="shared" si="39"/>
        <v>0</v>
      </c>
      <c r="BC19" s="27">
        <f t="shared" si="40"/>
        <v>0</v>
      </c>
      <c r="BD19" s="27">
        <f t="shared" si="41"/>
        <v>0</v>
      </c>
      <c r="BE19" s="27">
        <f t="shared" si="42"/>
        <v>0</v>
      </c>
      <c r="BF19" s="27">
        <f t="shared" si="43"/>
        <v>0</v>
      </c>
      <c r="BG19" s="27">
        <f t="shared" si="44"/>
        <v>0</v>
      </c>
      <c r="BH19" s="27">
        <f t="shared" si="45"/>
        <v>0</v>
      </c>
      <c r="BI19" s="27">
        <f t="shared" si="46"/>
        <v>0</v>
      </c>
      <c r="BJ19" s="27">
        <f t="shared" si="47"/>
        <v>0</v>
      </c>
      <c r="BK19" s="27">
        <f t="shared" si="48"/>
        <v>0</v>
      </c>
      <c r="BL19" s="27">
        <f t="shared" si="49"/>
        <v>0</v>
      </c>
      <c r="BM19" s="27">
        <f t="shared" si="50"/>
        <v>0</v>
      </c>
      <c r="BN19" s="27">
        <f t="shared" si="51"/>
        <v>0</v>
      </c>
      <c r="BO19" s="27">
        <f t="shared" si="52"/>
        <v>0</v>
      </c>
      <c r="BP19" s="27">
        <f t="shared" si="53"/>
        <v>0</v>
      </c>
      <c r="BQ19" s="27">
        <f t="shared" si="54"/>
        <v>0</v>
      </c>
      <c r="BR19" s="27">
        <f t="shared" si="55"/>
        <v>0</v>
      </c>
      <c r="BS19" s="27">
        <f t="shared" si="56"/>
        <v>0</v>
      </c>
      <c r="BT19" s="27">
        <f t="shared" si="57"/>
        <v>0</v>
      </c>
      <c r="BU19" s="27">
        <f t="shared" si="58"/>
        <v>0</v>
      </c>
    </row>
    <row r="20" spans="1:73">
      <c r="E20" t="e">
        <f>VLOOKUP($G20,'Event Inputs'!$A$4:'Event Inputs'!$B$44,2,FALSE)</f>
        <v>#N/A</v>
      </c>
      <c r="F20" t="e">
        <f>VLOOKUP($C20,'Event Inputs'!$D$4:'Event Inputs'!$H$899,3,FALSE)</f>
        <v>#N/A</v>
      </c>
      <c r="G20" t="str">
        <f t="shared" si="0"/>
        <v/>
      </c>
      <c r="L20" t="e">
        <f>VLOOKUP($N20,'Event Inputs'!$A$4:'Event Inputs'!$B$44,2,FALSE)</f>
        <v>#N/A</v>
      </c>
      <c r="M20" t="e">
        <f>VLOOKUP($J20,'Event Inputs'!$D$4:'Event Inputs'!$H$899,3,FALSE)</f>
        <v>#N/A</v>
      </c>
      <c r="N20" t="str">
        <f t="shared" si="1"/>
        <v/>
      </c>
      <c r="O20" s="18">
        <f>'Event Inputs'!A20</f>
        <v>0</v>
      </c>
      <c r="P20" s="15">
        <f t="shared" si="2"/>
        <v>0</v>
      </c>
      <c r="Q20" s="21">
        <f t="shared" si="3"/>
        <v>0</v>
      </c>
      <c r="R20" s="24">
        <f t="shared" si="4"/>
        <v>0</v>
      </c>
      <c r="S20" s="21">
        <f t="shared" si="5"/>
        <v>0</v>
      </c>
      <c r="T20" s="21">
        <f t="shared" si="6"/>
        <v>0</v>
      </c>
      <c r="U20" s="21">
        <f t="shared" si="7"/>
        <v>0</v>
      </c>
      <c r="V20" s="21">
        <f t="shared" si="8"/>
        <v>0</v>
      </c>
      <c r="W20" s="21">
        <f t="shared" si="9"/>
        <v>0</v>
      </c>
      <c r="X20" s="21">
        <f t="shared" si="10"/>
        <v>0</v>
      </c>
      <c r="Y20" s="21">
        <f t="shared" si="11"/>
        <v>0</v>
      </c>
      <c r="Z20" s="21">
        <f t="shared" si="12"/>
        <v>0</v>
      </c>
      <c r="AA20" s="21">
        <f t="shared" si="13"/>
        <v>0</v>
      </c>
      <c r="AB20" s="21">
        <f t="shared" si="14"/>
        <v>0</v>
      </c>
      <c r="AC20" s="21">
        <f t="shared" si="15"/>
        <v>0</v>
      </c>
      <c r="AD20" s="21">
        <f t="shared" si="16"/>
        <v>0</v>
      </c>
      <c r="AE20" s="21">
        <f t="shared" si="17"/>
        <v>0</v>
      </c>
      <c r="AF20" s="21">
        <f t="shared" si="18"/>
        <v>0</v>
      </c>
      <c r="AG20" s="21">
        <f t="shared" si="19"/>
        <v>0</v>
      </c>
      <c r="AH20" s="21">
        <f t="shared" si="20"/>
        <v>0</v>
      </c>
      <c r="AI20" s="21">
        <f t="shared" si="21"/>
        <v>0</v>
      </c>
      <c r="AJ20" s="21">
        <f t="shared" si="22"/>
        <v>0</v>
      </c>
      <c r="AK20" s="21">
        <f t="shared" si="23"/>
        <v>0</v>
      </c>
      <c r="AL20" s="21">
        <f t="shared" si="24"/>
        <v>0</v>
      </c>
      <c r="AM20" s="21">
        <f t="shared" si="25"/>
        <v>0</v>
      </c>
      <c r="AN20" s="21">
        <f t="shared" si="26"/>
        <v>0</v>
      </c>
      <c r="AO20" s="21">
        <f t="shared" si="27"/>
        <v>0</v>
      </c>
      <c r="AP20" s="21">
        <f t="shared" si="28"/>
        <v>0</v>
      </c>
      <c r="AQ20" s="21">
        <f t="shared" si="29"/>
        <v>0</v>
      </c>
      <c r="AR20" s="21">
        <f t="shared" si="30"/>
        <v>0</v>
      </c>
      <c r="AS20" s="21">
        <f t="shared" si="31"/>
        <v>0</v>
      </c>
      <c r="AT20" s="35"/>
      <c r="AU20" s="27">
        <f t="shared" si="32"/>
        <v>0</v>
      </c>
      <c r="AV20" s="27">
        <f t="shared" si="33"/>
        <v>0</v>
      </c>
      <c r="AW20" s="27">
        <f t="shared" si="34"/>
        <v>0</v>
      </c>
      <c r="AX20" s="27">
        <f t="shared" si="35"/>
        <v>0</v>
      </c>
      <c r="AY20" s="27">
        <f t="shared" si="36"/>
        <v>0</v>
      </c>
      <c r="AZ20" s="27">
        <f t="shared" si="37"/>
        <v>0</v>
      </c>
      <c r="BA20" s="27">
        <f t="shared" si="38"/>
        <v>0</v>
      </c>
      <c r="BB20" s="27">
        <f t="shared" si="39"/>
        <v>0</v>
      </c>
      <c r="BC20" s="27">
        <f t="shared" si="40"/>
        <v>0</v>
      </c>
      <c r="BD20" s="27">
        <f t="shared" si="41"/>
        <v>0</v>
      </c>
      <c r="BE20" s="27">
        <f t="shared" si="42"/>
        <v>0</v>
      </c>
      <c r="BF20" s="27">
        <f t="shared" si="43"/>
        <v>0</v>
      </c>
      <c r="BG20" s="27">
        <f t="shared" si="44"/>
        <v>0</v>
      </c>
      <c r="BH20" s="27">
        <f t="shared" si="45"/>
        <v>0</v>
      </c>
      <c r="BI20" s="27">
        <f t="shared" si="46"/>
        <v>0</v>
      </c>
      <c r="BJ20" s="27">
        <f t="shared" si="47"/>
        <v>0</v>
      </c>
      <c r="BK20" s="27">
        <f t="shared" si="48"/>
        <v>0</v>
      </c>
      <c r="BL20" s="27">
        <f t="shared" si="49"/>
        <v>0</v>
      </c>
      <c r="BM20" s="27">
        <f t="shared" si="50"/>
        <v>0</v>
      </c>
      <c r="BN20" s="27">
        <f t="shared" si="51"/>
        <v>0</v>
      </c>
      <c r="BO20" s="27">
        <f t="shared" si="52"/>
        <v>0</v>
      </c>
      <c r="BP20" s="27">
        <f t="shared" si="53"/>
        <v>0</v>
      </c>
      <c r="BQ20" s="27">
        <f t="shared" si="54"/>
        <v>0</v>
      </c>
      <c r="BR20" s="27">
        <f t="shared" si="55"/>
        <v>0</v>
      </c>
      <c r="BS20" s="27">
        <f t="shared" si="56"/>
        <v>0</v>
      </c>
      <c r="BT20" s="27">
        <f t="shared" si="57"/>
        <v>0</v>
      </c>
      <c r="BU20" s="27">
        <f t="shared" si="58"/>
        <v>0</v>
      </c>
    </row>
    <row r="21" spans="1:73">
      <c r="E21" t="e">
        <f>VLOOKUP($G21,'Event Inputs'!$A$4:'Event Inputs'!$B$44,2,FALSE)</f>
        <v>#N/A</v>
      </c>
      <c r="F21" t="e">
        <f>VLOOKUP($C21,'Event Inputs'!$D$4:'Event Inputs'!$H$899,3,FALSE)</f>
        <v>#N/A</v>
      </c>
      <c r="G21" t="str">
        <f t="shared" si="0"/>
        <v/>
      </c>
      <c r="L21" t="e">
        <f>VLOOKUP($N21,'Event Inputs'!$A$4:'Event Inputs'!$B$44,2,FALSE)</f>
        <v>#N/A</v>
      </c>
      <c r="M21" t="e">
        <f>VLOOKUP($J21,'Event Inputs'!$D$4:'Event Inputs'!$H$899,3,FALSE)</f>
        <v>#N/A</v>
      </c>
      <c r="N21" t="str">
        <f t="shared" si="1"/>
        <v/>
      </c>
      <c r="O21" s="18">
        <f>'Event Inputs'!A21</f>
        <v>0</v>
      </c>
      <c r="P21" s="15">
        <f t="shared" si="2"/>
        <v>0</v>
      </c>
      <c r="Q21" s="21">
        <f t="shared" si="3"/>
        <v>0</v>
      </c>
      <c r="R21" s="24">
        <f t="shared" si="4"/>
        <v>0</v>
      </c>
      <c r="S21" s="21">
        <f t="shared" si="5"/>
        <v>0</v>
      </c>
      <c r="T21" s="21">
        <f t="shared" si="6"/>
        <v>0</v>
      </c>
      <c r="U21" s="21">
        <f t="shared" si="7"/>
        <v>0</v>
      </c>
      <c r="V21" s="21">
        <f t="shared" si="8"/>
        <v>0</v>
      </c>
      <c r="W21" s="21">
        <f t="shared" si="9"/>
        <v>0</v>
      </c>
      <c r="X21" s="21">
        <f t="shared" si="10"/>
        <v>0</v>
      </c>
      <c r="Y21" s="21">
        <f t="shared" si="11"/>
        <v>0</v>
      </c>
      <c r="Z21" s="21">
        <f t="shared" si="12"/>
        <v>0</v>
      </c>
      <c r="AA21" s="21">
        <f t="shared" si="13"/>
        <v>0</v>
      </c>
      <c r="AB21" s="21">
        <f t="shared" si="14"/>
        <v>0</v>
      </c>
      <c r="AC21" s="21">
        <f t="shared" si="15"/>
        <v>0</v>
      </c>
      <c r="AD21" s="21">
        <f t="shared" si="16"/>
        <v>0</v>
      </c>
      <c r="AE21" s="21">
        <f t="shared" si="17"/>
        <v>0</v>
      </c>
      <c r="AF21" s="21">
        <f t="shared" si="18"/>
        <v>0</v>
      </c>
      <c r="AG21" s="21">
        <f t="shared" si="19"/>
        <v>0</v>
      </c>
      <c r="AH21" s="21">
        <f t="shared" si="20"/>
        <v>0</v>
      </c>
      <c r="AI21" s="21">
        <f t="shared" si="21"/>
        <v>0</v>
      </c>
      <c r="AJ21" s="21">
        <f t="shared" si="22"/>
        <v>0</v>
      </c>
      <c r="AK21" s="21">
        <f t="shared" si="23"/>
        <v>0</v>
      </c>
      <c r="AL21" s="21">
        <f t="shared" si="24"/>
        <v>0</v>
      </c>
      <c r="AM21" s="21">
        <f t="shared" si="25"/>
        <v>0</v>
      </c>
      <c r="AN21" s="21">
        <f t="shared" si="26"/>
        <v>0</v>
      </c>
      <c r="AO21" s="21">
        <f t="shared" si="27"/>
        <v>0</v>
      </c>
      <c r="AP21" s="21">
        <f t="shared" si="28"/>
        <v>0</v>
      </c>
      <c r="AQ21" s="21">
        <f t="shared" si="29"/>
        <v>0</v>
      </c>
      <c r="AR21" s="21">
        <f t="shared" si="30"/>
        <v>0</v>
      </c>
      <c r="AS21" s="21">
        <f t="shared" si="31"/>
        <v>0</v>
      </c>
      <c r="AT21" s="35"/>
      <c r="AU21" s="27">
        <f t="shared" si="32"/>
        <v>0</v>
      </c>
      <c r="AV21" s="27">
        <f t="shared" si="33"/>
        <v>0</v>
      </c>
      <c r="AW21" s="27">
        <f t="shared" si="34"/>
        <v>0</v>
      </c>
      <c r="AX21" s="27">
        <f t="shared" si="35"/>
        <v>0</v>
      </c>
      <c r="AY21" s="27">
        <f t="shared" si="36"/>
        <v>0</v>
      </c>
      <c r="AZ21" s="27">
        <f t="shared" si="37"/>
        <v>0</v>
      </c>
      <c r="BA21" s="27">
        <f t="shared" si="38"/>
        <v>0</v>
      </c>
      <c r="BB21" s="27">
        <f t="shared" si="39"/>
        <v>0</v>
      </c>
      <c r="BC21" s="27">
        <f t="shared" si="40"/>
        <v>0</v>
      </c>
      <c r="BD21" s="27">
        <f t="shared" si="41"/>
        <v>0</v>
      </c>
      <c r="BE21" s="27">
        <f t="shared" si="42"/>
        <v>0</v>
      </c>
      <c r="BF21" s="27">
        <f t="shared" si="43"/>
        <v>0</v>
      </c>
      <c r="BG21" s="27">
        <f t="shared" si="44"/>
        <v>0</v>
      </c>
      <c r="BH21" s="27">
        <f t="shared" si="45"/>
        <v>0</v>
      </c>
      <c r="BI21" s="27">
        <f t="shared" si="46"/>
        <v>0</v>
      </c>
      <c r="BJ21" s="27">
        <f t="shared" si="47"/>
        <v>0</v>
      </c>
      <c r="BK21" s="27">
        <f t="shared" si="48"/>
        <v>0</v>
      </c>
      <c r="BL21" s="27">
        <f t="shared" si="49"/>
        <v>0</v>
      </c>
      <c r="BM21" s="27">
        <f t="shared" si="50"/>
        <v>0</v>
      </c>
      <c r="BN21" s="27">
        <f t="shared" si="51"/>
        <v>0</v>
      </c>
      <c r="BO21" s="27">
        <f t="shared" si="52"/>
        <v>0</v>
      </c>
      <c r="BP21" s="27">
        <f t="shared" si="53"/>
        <v>0</v>
      </c>
      <c r="BQ21" s="27">
        <f t="shared" si="54"/>
        <v>0</v>
      </c>
      <c r="BR21" s="27">
        <f t="shared" si="55"/>
        <v>0</v>
      </c>
      <c r="BS21" s="27">
        <f t="shared" si="56"/>
        <v>0</v>
      </c>
      <c r="BT21" s="27">
        <f t="shared" si="57"/>
        <v>0</v>
      </c>
      <c r="BU21" s="27">
        <f t="shared" si="58"/>
        <v>0</v>
      </c>
    </row>
    <row r="22" spans="1:73">
      <c r="E22" t="e">
        <f>VLOOKUP($G22,'Event Inputs'!$A$4:'Event Inputs'!$B$44,2,FALSE)</f>
        <v>#N/A</v>
      </c>
      <c r="F22" t="e">
        <f>VLOOKUP($C22,'Event Inputs'!$D$4:'Event Inputs'!$H$899,3,FALSE)</f>
        <v>#N/A</v>
      </c>
      <c r="G22" t="str">
        <f t="shared" si="0"/>
        <v/>
      </c>
      <c r="L22" t="e">
        <f>VLOOKUP($N22,'Event Inputs'!$A$4:'Event Inputs'!$B$44,2,FALSE)</f>
        <v>#N/A</v>
      </c>
      <c r="M22" t="e">
        <f>VLOOKUP($J22,'Event Inputs'!$D$4:'Event Inputs'!$H$899,3,FALSE)</f>
        <v>#N/A</v>
      </c>
      <c r="N22" t="str">
        <f t="shared" si="1"/>
        <v/>
      </c>
      <c r="O22" s="18">
        <f>'Event Inputs'!A22</f>
        <v>0</v>
      </c>
      <c r="P22" s="15">
        <f t="shared" si="2"/>
        <v>0</v>
      </c>
      <c r="Q22" s="21">
        <f t="shared" si="3"/>
        <v>0</v>
      </c>
      <c r="R22" s="24">
        <f t="shared" si="4"/>
        <v>0</v>
      </c>
      <c r="S22" s="21">
        <f t="shared" si="5"/>
        <v>0</v>
      </c>
      <c r="T22" s="21">
        <f t="shared" si="6"/>
        <v>0</v>
      </c>
      <c r="U22" s="21">
        <f t="shared" si="7"/>
        <v>0</v>
      </c>
      <c r="V22" s="21">
        <f t="shared" si="8"/>
        <v>0</v>
      </c>
      <c r="W22" s="21">
        <f t="shared" si="9"/>
        <v>0</v>
      </c>
      <c r="X22" s="21">
        <f t="shared" si="10"/>
        <v>0</v>
      </c>
      <c r="Y22" s="21">
        <f t="shared" si="11"/>
        <v>0</v>
      </c>
      <c r="Z22" s="21">
        <f t="shared" si="12"/>
        <v>0</v>
      </c>
      <c r="AA22" s="21">
        <f t="shared" si="13"/>
        <v>0</v>
      </c>
      <c r="AB22" s="21">
        <f t="shared" si="14"/>
        <v>0</v>
      </c>
      <c r="AC22" s="21">
        <f t="shared" si="15"/>
        <v>0</v>
      </c>
      <c r="AD22" s="21">
        <f t="shared" si="16"/>
        <v>0</v>
      </c>
      <c r="AE22" s="21">
        <f t="shared" si="17"/>
        <v>0</v>
      </c>
      <c r="AF22" s="21">
        <f t="shared" si="18"/>
        <v>0</v>
      </c>
      <c r="AG22" s="21">
        <f t="shared" si="19"/>
        <v>0</v>
      </c>
      <c r="AH22" s="21">
        <f t="shared" si="20"/>
        <v>0</v>
      </c>
      <c r="AI22" s="21">
        <f t="shared" si="21"/>
        <v>0</v>
      </c>
      <c r="AJ22" s="21">
        <f t="shared" si="22"/>
        <v>0</v>
      </c>
      <c r="AK22" s="21">
        <f t="shared" si="23"/>
        <v>0</v>
      </c>
      <c r="AL22" s="21">
        <f t="shared" si="24"/>
        <v>0</v>
      </c>
      <c r="AM22" s="21">
        <f t="shared" si="25"/>
        <v>0</v>
      </c>
      <c r="AN22" s="21">
        <f t="shared" si="26"/>
        <v>0</v>
      </c>
      <c r="AO22" s="21">
        <f t="shared" si="27"/>
        <v>0</v>
      </c>
      <c r="AP22" s="21">
        <f t="shared" si="28"/>
        <v>0</v>
      </c>
      <c r="AQ22" s="21">
        <f t="shared" si="29"/>
        <v>0</v>
      </c>
      <c r="AR22" s="21">
        <f t="shared" si="30"/>
        <v>0</v>
      </c>
      <c r="AS22" s="21">
        <f t="shared" si="31"/>
        <v>0</v>
      </c>
      <c r="AT22" s="35"/>
      <c r="AU22" s="27">
        <f t="shared" si="32"/>
        <v>0</v>
      </c>
      <c r="AV22" s="27">
        <f t="shared" si="33"/>
        <v>0</v>
      </c>
      <c r="AW22" s="27">
        <f t="shared" si="34"/>
        <v>0</v>
      </c>
      <c r="AX22" s="27">
        <f t="shared" si="35"/>
        <v>0</v>
      </c>
      <c r="AY22" s="27">
        <f t="shared" si="36"/>
        <v>0</v>
      </c>
      <c r="AZ22" s="27">
        <f t="shared" si="37"/>
        <v>0</v>
      </c>
      <c r="BA22" s="27">
        <f t="shared" si="38"/>
        <v>0</v>
      </c>
      <c r="BB22" s="27">
        <f t="shared" si="39"/>
        <v>0</v>
      </c>
      <c r="BC22" s="27">
        <f t="shared" si="40"/>
        <v>0</v>
      </c>
      <c r="BD22" s="27">
        <f t="shared" si="41"/>
        <v>0</v>
      </c>
      <c r="BE22" s="27">
        <f t="shared" si="42"/>
        <v>0</v>
      </c>
      <c r="BF22" s="27">
        <f t="shared" si="43"/>
        <v>0</v>
      </c>
      <c r="BG22" s="27">
        <f t="shared" si="44"/>
        <v>0</v>
      </c>
      <c r="BH22" s="27">
        <f t="shared" si="45"/>
        <v>0</v>
      </c>
      <c r="BI22" s="27">
        <f t="shared" si="46"/>
        <v>0</v>
      </c>
      <c r="BJ22" s="27">
        <f t="shared" si="47"/>
        <v>0</v>
      </c>
      <c r="BK22" s="27">
        <f t="shared" si="48"/>
        <v>0</v>
      </c>
      <c r="BL22" s="27">
        <f t="shared" si="49"/>
        <v>0</v>
      </c>
      <c r="BM22" s="27">
        <f t="shared" si="50"/>
        <v>0</v>
      </c>
      <c r="BN22" s="27">
        <f t="shared" si="51"/>
        <v>0</v>
      </c>
      <c r="BO22" s="27">
        <f t="shared" si="52"/>
        <v>0</v>
      </c>
      <c r="BP22" s="27">
        <f t="shared" si="53"/>
        <v>0</v>
      </c>
      <c r="BQ22" s="27">
        <f t="shared" si="54"/>
        <v>0</v>
      </c>
      <c r="BR22" s="27">
        <f t="shared" si="55"/>
        <v>0</v>
      </c>
      <c r="BS22" s="27">
        <f t="shared" si="56"/>
        <v>0</v>
      </c>
      <c r="BT22" s="27">
        <f t="shared" si="57"/>
        <v>0</v>
      </c>
      <c r="BU22" s="27">
        <f t="shared" si="58"/>
        <v>0</v>
      </c>
    </row>
    <row r="23" spans="1:73">
      <c r="E23" t="e">
        <f>VLOOKUP($G23,'Event Inputs'!$A$4:'Event Inputs'!$B$44,2,FALSE)</f>
        <v>#N/A</v>
      </c>
      <c r="F23" t="e">
        <f>VLOOKUP($C23,'Event Inputs'!$D$4:'Event Inputs'!$H$899,3,FALSE)</f>
        <v>#N/A</v>
      </c>
      <c r="G23" t="str">
        <f t="shared" si="0"/>
        <v/>
      </c>
      <c r="L23" t="e">
        <f>VLOOKUP($N23,'Event Inputs'!$A$4:'Event Inputs'!$B$44,2,FALSE)</f>
        <v>#N/A</v>
      </c>
      <c r="M23" t="e">
        <f>VLOOKUP($J23,'Event Inputs'!$D$4:'Event Inputs'!$H$899,3,FALSE)</f>
        <v>#N/A</v>
      </c>
      <c r="N23" t="str">
        <f t="shared" si="1"/>
        <v/>
      </c>
      <c r="O23" s="18">
        <f>'Event Inputs'!A23</f>
        <v>0</v>
      </c>
      <c r="P23" s="15">
        <f t="shared" si="2"/>
        <v>0</v>
      </c>
      <c r="Q23" s="21">
        <f t="shared" si="3"/>
        <v>0</v>
      </c>
      <c r="R23" s="24">
        <f t="shared" si="4"/>
        <v>0</v>
      </c>
      <c r="S23" s="21">
        <f t="shared" si="5"/>
        <v>0</v>
      </c>
      <c r="T23" s="21">
        <f t="shared" si="6"/>
        <v>0</v>
      </c>
      <c r="U23" s="21">
        <f t="shared" si="7"/>
        <v>0</v>
      </c>
      <c r="V23" s="21">
        <f t="shared" si="8"/>
        <v>0</v>
      </c>
      <c r="W23" s="21">
        <f t="shared" si="9"/>
        <v>0</v>
      </c>
      <c r="X23" s="21">
        <f t="shared" si="10"/>
        <v>0</v>
      </c>
      <c r="Y23" s="21">
        <f t="shared" si="11"/>
        <v>0</v>
      </c>
      <c r="Z23" s="21">
        <f t="shared" si="12"/>
        <v>0</v>
      </c>
      <c r="AA23" s="21">
        <f t="shared" si="13"/>
        <v>0</v>
      </c>
      <c r="AB23" s="21">
        <f t="shared" si="14"/>
        <v>0</v>
      </c>
      <c r="AC23" s="21">
        <f t="shared" si="15"/>
        <v>0</v>
      </c>
      <c r="AD23" s="21">
        <f t="shared" si="16"/>
        <v>0</v>
      </c>
      <c r="AE23" s="21">
        <f t="shared" si="17"/>
        <v>0</v>
      </c>
      <c r="AF23" s="21">
        <f t="shared" si="18"/>
        <v>0</v>
      </c>
      <c r="AG23" s="21">
        <f t="shared" si="19"/>
        <v>0</v>
      </c>
      <c r="AH23" s="21">
        <f t="shared" si="20"/>
        <v>0</v>
      </c>
      <c r="AI23" s="21">
        <f t="shared" si="21"/>
        <v>0</v>
      </c>
      <c r="AJ23" s="21">
        <f t="shared" si="22"/>
        <v>0</v>
      </c>
      <c r="AK23" s="21">
        <f t="shared" si="23"/>
        <v>0</v>
      </c>
      <c r="AL23" s="21">
        <f t="shared" si="24"/>
        <v>0</v>
      </c>
      <c r="AM23" s="21">
        <f t="shared" si="25"/>
        <v>0</v>
      </c>
      <c r="AN23" s="21">
        <f t="shared" si="26"/>
        <v>0</v>
      </c>
      <c r="AO23" s="21">
        <f t="shared" si="27"/>
        <v>0</v>
      </c>
      <c r="AP23" s="21">
        <f t="shared" si="28"/>
        <v>0</v>
      </c>
      <c r="AQ23" s="21">
        <f t="shared" si="29"/>
        <v>0</v>
      </c>
      <c r="AR23" s="21">
        <f t="shared" si="30"/>
        <v>0</v>
      </c>
      <c r="AS23" s="21">
        <f t="shared" si="31"/>
        <v>0</v>
      </c>
      <c r="AT23" s="35"/>
      <c r="AU23" s="27">
        <f t="shared" si="32"/>
        <v>0</v>
      </c>
      <c r="AV23" s="27">
        <f t="shared" si="33"/>
        <v>0</v>
      </c>
      <c r="AW23" s="27">
        <f t="shared" si="34"/>
        <v>0</v>
      </c>
      <c r="AX23" s="27">
        <f t="shared" si="35"/>
        <v>0</v>
      </c>
      <c r="AY23" s="27">
        <f t="shared" si="36"/>
        <v>0</v>
      </c>
      <c r="AZ23" s="27">
        <f t="shared" si="37"/>
        <v>0</v>
      </c>
      <c r="BA23" s="27">
        <f t="shared" si="38"/>
        <v>0</v>
      </c>
      <c r="BB23" s="27">
        <f t="shared" si="39"/>
        <v>0</v>
      </c>
      <c r="BC23" s="27">
        <f t="shared" si="40"/>
        <v>0</v>
      </c>
      <c r="BD23" s="27">
        <f t="shared" si="41"/>
        <v>0</v>
      </c>
      <c r="BE23" s="27">
        <f t="shared" si="42"/>
        <v>0</v>
      </c>
      <c r="BF23" s="27">
        <f t="shared" si="43"/>
        <v>0</v>
      </c>
      <c r="BG23" s="27">
        <f t="shared" si="44"/>
        <v>0</v>
      </c>
      <c r="BH23" s="27">
        <f t="shared" si="45"/>
        <v>0</v>
      </c>
      <c r="BI23" s="27">
        <f t="shared" si="46"/>
        <v>0</v>
      </c>
      <c r="BJ23" s="27">
        <f t="shared" si="47"/>
        <v>0</v>
      </c>
      <c r="BK23" s="27">
        <f t="shared" si="48"/>
        <v>0</v>
      </c>
      <c r="BL23" s="27">
        <f t="shared" si="49"/>
        <v>0</v>
      </c>
      <c r="BM23" s="27">
        <f t="shared" si="50"/>
        <v>0</v>
      </c>
      <c r="BN23" s="27">
        <f t="shared" si="51"/>
        <v>0</v>
      </c>
      <c r="BO23" s="27">
        <f t="shared" si="52"/>
        <v>0</v>
      </c>
      <c r="BP23" s="27">
        <f t="shared" si="53"/>
        <v>0</v>
      </c>
      <c r="BQ23" s="27">
        <f t="shared" si="54"/>
        <v>0</v>
      </c>
      <c r="BR23" s="27">
        <f t="shared" si="55"/>
        <v>0</v>
      </c>
      <c r="BS23" s="27">
        <f t="shared" si="56"/>
        <v>0</v>
      </c>
      <c r="BT23" s="27">
        <f t="shared" si="57"/>
        <v>0</v>
      </c>
      <c r="BU23" s="27">
        <f t="shared" si="58"/>
        <v>0</v>
      </c>
    </row>
    <row r="24" spans="1:73">
      <c r="E24" t="e">
        <f>VLOOKUP($G24,'Event Inputs'!$A$4:'Event Inputs'!$B$44,2,FALSE)</f>
        <v>#N/A</v>
      </c>
      <c r="F24" t="e">
        <f>VLOOKUP($C24,'Event Inputs'!$D$4:'Event Inputs'!$H$899,3,FALSE)</f>
        <v>#N/A</v>
      </c>
      <c r="G24" t="str">
        <f t="shared" si="0"/>
        <v/>
      </c>
      <c r="L24" t="e">
        <f>VLOOKUP($N24,'Event Inputs'!$A$4:'Event Inputs'!$B$44,2,FALSE)</f>
        <v>#N/A</v>
      </c>
      <c r="M24" t="e">
        <f>VLOOKUP($J24,'Event Inputs'!$D$4:'Event Inputs'!$H$899,3,FALSE)</f>
        <v>#N/A</v>
      </c>
      <c r="N24" t="str">
        <f t="shared" si="1"/>
        <v/>
      </c>
      <c r="O24" s="18">
        <f>'Event Inputs'!A24</f>
        <v>0</v>
      </c>
      <c r="P24" s="15">
        <f t="shared" si="2"/>
        <v>0</v>
      </c>
      <c r="Q24" s="21">
        <f t="shared" si="3"/>
        <v>0</v>
      </c>
      <c r="R24" s="24">
        <f t="shared" si="4"/>
        <v>0</v>
      </c>
      <c r="S24" s="21">
        <f t="shared" si="5"/>
        <v>0</v>
      </c>
      <c r="T24" s="21">
        <f t="shared" si="6"/>
        <v>0</v>
      </c>
      <c r="U24" s="21">
        <f t="shared" si="7"/>
        <v>0</v>
      </c>
      <c r="V24" s="21">
        <f t="shared" si="8"/>
        <v>0</v>
      </c>
      <c r="W24" s="21">
        <f t="shared" si="9"/>
        <v>0</v>
      </c>
      <c r="X24" s="21">
        <f t="shared" si="10"/>
        <v>0</v>
      </c>
      <c r="Y24" s="21">
        <f t="shared" si="11"/>
        <v>0</v>
      </c>
      <c r="Z24" s="21">
        <f t="shared" si="12"/>
        <v>0</v>
      </c>
      <c r="AA24" s="21">
        <f t="shared" si="13"/>
        <v>0</v>
      </c>
      <c r="AB24" s="21">
        <f t="shared" si="14"/>
        <v>0</v>
      </c>
      <c r="AC24" s="21">
        <f t="shared" si="15"/>
        <v>0</v>
      </c>
      <c r="AD24" s="21">
        <f t="shared" si="16"/>
        <v>0</v>
      </c>
      <c r="AE24" s="21">
        <f t="shared" si="17"/>
        <v>0</v>
      </c>
      <c r="AF24" s="21">
        <f t="shared" si="18"/>
        <v>0</v>
      </c>
      <c r="AG24" s="21">
        <f t="shared" si="19"/>
        <v>0</v>
      </c>
      <c r="AH24" s="21">
        <f t="shared" si="20"/>
        <v>0</v>
      </c>
      <c r="AI24" s="21">
        <f t="shared" si="21"/>
        <v>0</v>
      </c>
      <c r="AJ24" s="21">
        <f t="shared" si="22"/>
        <v>0</v>
      </c>
      <c r="AK24" s="21">
        <f t="shared" si="23"/>
        <v>0</v>
      </c>
      <c r="AL24" s="21">
        <f t="shared" si="24"/>
        <v>0</v>
      </c>
      <c r="AM24" s="21">
        <f t="shared" si="25"/>
        <v>0</v>
      </c>
      <c r="AN24" s="21">
        <f t="shared" si="26"/>
        <v>0</v>
      </c>
      <c r="AO24" s="21">
        <f t="shared" si="27"/>
        <v>0</v>
      </c>
      <c r="AP24" s="21">
        <f t="shared" si="28"/>
        <v>0</v>
      </c>
      <c r="AQ24" s="21">
        <f t="shared" si="29"/>
        <v>0</v>
      </c>
      <c r="AR24" s="21">
        <f t="shared" si="30"/>
        <v>0</v>
      </c>
      <c r="AS24" s="21">
        <f t="shared" si="31"/>
        <v>0</v>
      </c>
      <c r="AT24" s="35"/>
      <c r="AU24" s="27">
        <f t="shared" si="32"/>
        <v>0</v>
      </c>
      <c r="AV24" s="27">
        <f t="shared" si="33"/>
        <v>0</v>
      </c>
      <c r="AW24" s="27">
        <f t="shared" si="34"/>
        <v>0</v>
      </c>
      <c r="AX24" s="27">
        <f t="shared" si="35"/>
        <v>0</v>
      </c>
      <c r="AY24" s="27">
        <f t="shared" si="36"/>
        <v>0</v>
      </c>
      <c r="AZ24" s="27">
        <f t="shared" si="37"/>
        <v>0</v>
      </c>
      <c r="BA24" s="27">
        <f t="shared" si="38"/>
        <v>0</v>
      </c>
      <c r="BB24" s="27">
        <f t="shared" si="39"/>
        <v>0</v>
      </c>
      <c r="BC24" s="27">
        <f t="shared" si="40"/>
        <v>0</v>
      </c>
      <c r="BD24" s="27">
        <f t="shared" si="41"/>
        <v>0</v>
      </c>
      <c r="BE24" s="27">
        <f t="shared" si="42"/>
        <v>0</v>
      </c>
      <c r="BF24" s="27">
        <f t="shared" si="43"/>
        <v>0</v>
      </c>
      <c r="BG24" s="27">
        <f t="shared" si="44"/>
        <v>0</v>
      </c>
      <c r="BH24" s="27">
        <f t="shared" si="45"/>
        <v>0</v>
      </c>
      <c r="BI24" s="27">
        <f t="shared" si="46"/>
        <v>0</v>
      </c>
      <c r="BJ24" s="27">
        <f t="shared" si="47"/>
        <v>0</v>
      </c>
      <c r="BK24" s="27">
        <f t="shared" si="48"/>
        <v>0</v>
      </c>
      <c r="BL24" s="27">
        <f t="shared" si="49"/>
        <v>0</v>
      </c>
      <c r="BM24" s="27">
        <f t="shared" si="50"/>
        <v>0</v>
      </c>
      <c r="BN24" s="27">
        <f t="shared" si="51"/>
        <v>0</v>
      </c>
      <c r="BO24" s="27">
        <f t="shared" si="52"/>
        <v>0</v>
      </c>
      <c r="BP24" s="27">
        <f t="shared" si="53"/>
        <v>0</v>
      </c>
      <c r="BQ24" s="27">
        <f t="shared" si="54"/>
        <v>0</v>
      </c>
      <c r="BR24" s="27">
        <f t="shared" si="55"/>
        <v>0</v>
      </c>
      <c r="BS24" s="27">
        <f t="shared" si="56"/>
        <v>0</v>
      </c>
      <c r="BT24" s="27">
        <f t="shared" si="57"/>
        <v>0</v>
      </c>
      <c r="BU24" s="27">
        <f t="shared" si="58"/>
        <v>0</v>
      </c>
    </row>
    <row r="25" spans="1:73">
      <c r="E25" t="e">
        <f>VLOOKUP($G25,'Event Inputs'!$A$4:'Event Inputs'!$B$44,2,FALSE)</f>
        <v>#N/A</v>
      </c>
      <c r="F25" t="e">
        <f>VLOOKUP($C25,'Event Inputs'!$D$4:'Event Inputs'!$H$899,3,FALSE)</f>
        <v>#N/A</v>
      </c>
      <c r="G25" t="str">
        <f t="shared" si="0"/>
        <v/>
      </c>
      <c r="L25" t="e">
        <f>VLOOKUP($N25,'Event Inputs'!$A$4:'Event Inputs'!$B$44,2,FALSE)</f>
        <v>#N/A</v>
      </c>
      <c r="M25" t="e">
        <f>VLOOKUP($J25,'Event Inputs'!$D$4:'Event Inputs'!$H$899,3,FALSE)</f>
        <v>#N/A</v>
      </c>
      <c r="N25" t="str">
        <f t="shared" si="1"/>
        <v/>
      </c>
      <c r="O25" s="18">
        <f>'Event Inputs'!A25</f>
        <v>0</v>
      </c>
      <c r="P25" s="15">
        <f t="shared" si="2"/>
        <v>0</v>
      </c>
      <c r="Q25" s="21">
        <f t="shared" si="3"/>
        <v>0</v>
      </c>
      <c r="R25" s="24">
        <f t="shared" si="4"/>
        <v>0</v>
      </c>
      <c r="S25" s="21">
        <f t="shared" si="5"/>
        <v>0</v>
      </c>
      <c r="T25" s="21">
        <f t="shared" si="6"/>
        <v>0</v>
      </c>
      <c r="U25" s="21">
        <f t="shared" si="7"/>
        <v>0</v>
      </c>
      <c r="V25" s="21">
        <f t="shared" si="8"/>
        <v>0</v>
      </c>
      <c r="W25" s="21">
        <f t="shared" si="9"/>
        <v>0</v>
      </c>
      <c r="X25" s="21">
        <f t="shared" si="10"/>
        <v>0</v>
      </c>
      <c r="Y25" s="21">
        <f t="shared" si="11"/>
        <v>0</v>
      </c>
      <c r="Z25" s="21">
        <f t="shared" si="12"/>
        <v>0</v>
      </c>
      <c r="AA25" s="21">
        <f t="shared" si="13"/>
        <v>0</v>
      </c>
      <c r="AB25" s="21">
        <f t="shared" si="14"/>
        <v>0</v>
      </c>
      <c r="AC25" s="21">
        <f t="shared" si="15"/>
        <v>0</v>
      </c>
      <c r="AD25" s="21">
        <f t="shared" si="16"/>
        <v>0</v>
      </c>
      <c r="AE25" s="21">
        <f t="shared" si="17"/>
        <v>0</v>
      </c>
      <c r="AF25" s="21">
        <f t="shared" si="18"/>
        <v>0</v>
      </c>
      <c r="AG25" s="21">
        <f t="shared" si="19"/>
        <v>0</v>
      </c>
      <c r="AH25" s="21">
        <f t="shared" si="20"/>
        <v>0</v>
      </c>
      <c r="AI25" s="21">
        <f t="shared" si="21"/>
        <v>0</v>
      </c>
      <c r="AJ25" s="21">
        <f t="shared" si="22"/>
        <v>0</v>
      </c>
      <c r="AK25" s="21">
        <f t="shared" si="23"/>
        <v>0</v>
      </c>
      <c r="AL25" s="21">
        <f t="shared" si="24"/>
        <v>0</v>
      </c>
      <c r="AM25" s="21">
        <f t="shared" si="25"/>
        <v>0</v>
      </c>
      <c r="AN25" s="21">
        <f t="shared" si="26"/>
        <v>0</v>
      </c>
      <c r="AO25" s="21">
        <f t="shared" si="27"/>
        <v>0</v>
      </c>
      <c r="AP25" s="21">
        <f t="shared" si="28"/>
        <v>0</v>
      </c>
      <c r="AQ25" s="21">
        <f t="shared" si="29"/>
        <v>0</v>
      </c>
      <c r="AR25" s="21">
        <f t="shared" si="30"/>
        <v>0</v>
      </c>
      <c r="AS25" s="21">
        <f t="shared" si="31"/>
        <v>0</v>
      </c>
      <c r="AT25" s="35"/>
      <c r="AU25" s="27">
        <f t="shared" si="32"/>
        <v>0</v>
      </c>
      <c r="AV25" s="27">
        <f t="shared" si="33"/>
        <v>0</v>
      </c>
      <c r="AW25" s="27">
        <f t="shared" si="34"/>
        <v>0</v>
      </c>
      <c r="AX25" s="27">
        <f t="shared" si="35"/>
        <v>0</v>
      </c>
      <c r="AY25" s="27">
        <f t="shared" si="36"/>
        <v>0</v>
      </c>
      <c r="AZ25" s="27">
        <f t="shared" si="37"/>
        <v>0</v>
      </c>
      <c r="BA25" s="27">
        <f t="shared" si="38"/>
        <v>0</v>
      </c>
      <c r="BB25" s="27">
        <f t="shared" si="39"/>
        <v>0</v>
      </c>
      <c r="BC25" s="27">
        <f t="shared" si="40"/>
        <v>0</v>
      </c>
      <c r="BD25" s="27">
        <f t="shared" si="41"/>
        <v>0</v>
      </c>
      <c r="BE25" s="27">
        <f t="shared" si="42"/>
        <v>0</v>
      </c>
      <c r="BF25" s="27">
        <f t="shared" si="43"/>
        <v>0</v>
      </c>
      <c r="BG25" s="27">
        <f t="shared" si="44"/>
        <v>0</v>
      </c>
      <c r="BH25" s="27">
        <f t="shared" si="45"/>
        <v>0</v>
      </c>
      <c r="BI25" s="27">
        <f t="shared" si="46"/>
        <v>0</v>
      </c>
      <c r="BJ25" s="27">
        <f t="shared" si="47"/>
        <v>0</v>
      </c>
      <c r="BK25" s="27">
        <f t="shared" si="48"/>
        <v>0</v>
      </c>
      <c r="BL25" s="27">
        <f t="shared" si="49"/>
        <v>0</v>
      </c>
      <c r="BM25" s="27">
        <f t="shared" si="50"/>
        <v>0</v>
      </c>
      <c r="BN25" s="27">
        <f t="shared" si="51"/>
        <v>0</v>
      </c>
      <c r="BO25" s="27">
        <f t="shared" si="52"/>
        <v>0</v>
      </c>
      <c r="BP25" s="27">
        <f t="shared" si="53"/>
        <v>0</v>
      </c>
      <c r="BQ25" s="27">
        <f t="shared" si="54"/>
        <v>0</v>
      </c>
      <c r="BR25" s="27">
        <f t="shared" si="55"/>
        <v>0</v>
      </c>
      <c r="BS25" s="27">
        <f t="shared" si="56"/>
        <v>0</v>
      </c>
      <c r="BT25" s="27">
        <f t="shared" si="57"/>
        <v>0</v>
      </c>
      <c r="BU25" s="27">
        <f t="shared" si="58"/>
        <v>0</v>
      </c>
    </row>
    <row r="26" spans="1:73">
      <c r="E26" t="e">
        <f>VLOOKUP($G26,'Event Inputs'!$A$4:'Event Inputs'!$B$44,2,FALSE)</f>
        <v>#N/A</v>
      </c>
      <c r="F26" t="e">
        <f>VLOOKUP($C26,'Event Inputs'!$D$4:'Event Inputs'!$H$899,3,FALSE)</f>
        <v>#N/A</v>
      </c>
      <c r="G26" t="str">
        <f t="shared" si="0"/>
        <v/>
      </c>
      <c r="L26" t="e">
        <f>VLOOKUP($N26,'Event Inputs'!$A$4:'Event Inputs'!$B$44,2,FALSE)</f>
        <v>#N/A</v>
      </c>
      <c r="M26" t="e">
        <f>VLOOKUP($J26,'Event Inputs'!$D$4:'Event Inputs'!$H$899,3,FALSE)</f>
        <v>#N/A</v>
      </c>
      <c r="N26" t="str">
        <f t="shared" si="1"/>
        <v/>
      </c>
      <c r="O26" s="18">
        <f>'Event Inputs'!A26</f>
        <v>0</v>
      </c>
      <c r="P26" s="15">
        <f t="shared" si="2"/>
        <v>0</v>
      </c>
      <c r="Q26" s="21">
        <f t="shared" si="3"/>
        <v>0</v>
      </c>
      <c r="R26" s="24">
        <f t="shared" si="4"/>
        <v>0</v>
      </c>
      <c r="S26" s="21">
        <f t="shared" si="5"/>
        <v>0</v>
      </c>
      <c r="T26" s="21">
        <f t="shared" si="6"/>
        <v>0</v>
      </c>
      <c r="U26" s="21">
        <f t="shared" si="7"/>
        <v>0</v>
      </c>
      <c r="V26" s="21">
        <f t="shared" si="8"/>
        <v>0</v>
      </c>
      <c r="W26" s="21">
        <f t="shared" si="9"/>
        <v>0</v>
      </c>
      <c r="X26" s="21">
        <f t="shared" si="10"/>
        <v>0</v>
      </c>
      <c r="Y26" s="21">
        <f t="shared" si="11"/>
        <v>0</v>
      </c>
      <c r="Z26" s="21">
        <f t="shared" si="12"/>
        <v>0</v>
      </c>
      <c r="AA26" s="21">
        <f t="shared" si="13"/>
        <v>0</v>
      </c>
      <c r="AB26" s="21">
        <f t="shared" si="14"/>
        <v>0</v>
      </c>
      <c r="AC26" s="21">
        <f t="shared" si="15"/>
        <v>0</v>
      </c>
      <c r="AD26" s="21">
        <f t="shared" si="16"/>
        <v>0</v>
      </c>
      <c r="AE26" s="21">
        <f t="shared" si="17"/>
        <v>0</v>
      </c>
      <c r="AF26" s="21">
        <f t="shared" si="18"/>
        <v>0</v>
      </c>
      <c r="AG26" s="21">
        <f t="shared" si="19"/>
        <v>0</v>
      </c>
      <c r="AH26" s="21">
        <f t="shared" si="20"/>
        <v>0</v>
      </c>
      <c r="AI26" s="21">
        <f t="shared" si="21"/>
        <v>0</v>
      </c>
      <c r="AJ26" s="21">
        <f t="shared" si="22"/>
        <v>0</v>
      </c>
      <c r="AK26" s="21">
        <f t="shared" si="23"/>
        <v>0</v>
      </c>
      <c r="AL26" s="21">
        <f t="shared" si="24"/>
        <v>0</v>
      </c>
      <c r="AM26" s="21">
        <f t="shared" si="25"/>
        <v>0</v>
      </c>
      <c r="AN26" s="21">
        <f t="shared" si="26"/>
        <v>0</v>
      </c>
      <c r="AO26" s="21">
        <f t="shared" si="27"/>
        <v>0</v>
      </c>
      <c r="AP26" s="21">
        <f t="shared" si="28"/>
        <v>0</v>
      </c>
      <c r="AQ26" s="21">
        <f t="shared" si="29"/>
        <v>0</v>
      </c>
      <c r="AR26" s="21">
        <f t="shared" si="30"/>
        <v>0</v>
      </c>
      <c r="AS26" s="21">
        <f t="shared" si="31"/>
        <v>0</v>
      </c>
      <c r="AT26" s="35"/>
      <c r="AU26" s="27">
        <f t="shared" si="32"/>
        <v>0</v>
      </c>
      <c r="AV26" s="27">
        <f t="shared" si="33"/>
        <v>0</v>
      </c>
      <c r="AW26" s="27">
        <f t="shared" si="34"/>
        <v>0</v>
      </c>
      <c r="AX26" s="27">
        <f t="shared" si="35"/>
        <v>0</v>
      </c>
      <c r="AY26" s="27">
        <f t="shared" si="36"/>
        <v>0</v>
      </c>
      <c r="AZ26" s="27">
        <f t="shared" si="37"/>
        <v>0</v>
      </c>
      <c r="BA26" s="27">
        <f t="shared" si="38"/>
        <v>0</v>
      </c>
      <c r="BB26" s="27">
        <f t="shared" si="39"/>
        <v>0</v>
      </c>
      <c r="BC26" s="27">
        <f t="shared" si="40"/>
        <v>0</v>
      </c>
      <c r="BD26" s="27">
        <f t="shared" si="41"/>
        <v>0</v>
      </c>
      <c r="BE26" s="27">
        <f t="shared" si="42"/>
        <v>0</v>
      </c>
      <c r="BF26" s="27">
        <f t="shared" si="43"/>
        <v>0</v>
      </c>
      <c r="BG26" s="27">
        <f t="shared" si="44"/>
        <v>0</v>
      </c>
      <c r="BH26" s="27">
        <f t="shared" si="45"/>
        <v>0</v>
      </c>
      <c r="BI26" s="27">
        <f t="shared" si="46"/>
        <v>0</v>
      </c>
      <c r="BJ26" s="27">
        <f t="shared" si="47"/>
        <v>0</v>
      </c>
      <c r="BK26" s="27">
        <f t="shared" si="48"/>
        <v>0</v>
      </c>
      <c r="BL26" s="27">
        <f t="shared" si="49"/>
        <v>0</v>
      </c>
      <c r="BM26" s="27">
        <f t="shared" si="50"/>
        <v>0</v>
      </c>
      <c r="BN26" s="27">
        <f t="shared" si="51"/>
        <v>0</v>
      </c>
      <c r="BO26" s="27">
        <f t="shared" si="52"/>
        <v>0</v>
      </c>
      <c r="BP26" s="27">
        <f t="shared" si="53"/>
        <v>0</v>
      </c>
      <c r="BQ26" s="27">
        <f t="shared" si="54"/>
        <v>0</v>
      </c>
      <c r="BR26" s="27">
        <f t="shared" si="55"/>
        <v>0</v>
      </c>
      <c r="BS26" s="27">
        <f t="shared" si="56"/>
        <v>0</v>
      </c>
      <c r="BT26" s="27">
        <f t="shared" si="57"/>
        <v>0</v>
      </c>
      <c r="BU26" s="27">
        <f t="shared" si="58"/>
        <v>0</v>
      </c>
    </row>
    <row r="27" spans="1:73">
      <c r="E27" t="e">
        <f>VLOOKUP($G27,'Event Inputs'!$A$4:'Event Inputs'!$B$44,2,FALSE)</f>
        <v>#N/A</v>
      </c>
      <c r="F27" t="e">
        <f>VLOOKUP($C27,'Event Inputs'!$D$4:'Event Inputs'!$H$899,3,FALSE)</f>
        <v>#N/A</v>
      </c>
      <c r="G27" t="str">
        <f t="shared" si="0"/>
        <v/>
      </c>
      <c r="L27" t="e">
        <f>VLOOKUP($N27,'Event Inputs'!$A$4:'Event Inputs'!$B$44,2,FALSE)</f>
        <v>#N/A</v>
      </c>
      <c r="M27" t="e">
        <f>VLOOKUP($J27,'Event Inputs'!$D$4:'Event Inputs'!$H$899,3,FALSE)</f>
        <v>#N/A</v>
      </c>
      <c r="N27" t="str">
        <f t="shared" si="1"/>
        <v/>
      </c>
      <c r="O27" s="18">
        <f>'Event Inputs'!A27</f>
        <v>0</v>
      </c>
      <c r="P27" s="15">
        <f t="shared" si="2"/>
        <v>0</v>
      </c>
      <c r="Q27" s="21">
        <f t="shared" si="3"/>
        <v>0</v>
      </c>
      <c r="R27" s="24">
        <f t="shared" si="4"/>
        <v>0</v>
      </c>
      <c r="S27" s="21">
        <f t="shared" si="5"/>
        <v>0</v>
      </c>
      <c r="T27" s="21">
        <f t="shared" si="6"/>
        <v>0</v>
      </c>
      <c r="U27" s="21">
        <f t="shared" si="7"/>
        <v>0</v>
      </c>
      <c r="V27" s="21">
        <f t="shared" si="8"/>
        <v>0</v>
      </c>
      <c r="W27" s="21">
        <f t="shared" si="9"/>
        <v>0</v>
      </c>
      <c r="X27" s="21">
        <f t="shared" si="10"/>
        <v>0</v>
      </c>
      <c r="Y27" s="21">
        <f t="shared" si="11"/>
        <v>0</v>
      </c>
      <c r="Z27" s="21">
        <f t="shared" si="12"/>
        <v>0</v>
      </c>
      <c r="AA27" s="21">
        <f t="shared" si="13"/>
        <v>0</v>
      </c>
      <c r="AB27" s="21">
        <f t="shared" si="14"/>
        <v>0</v>
      </c>
      <c r="AC27" s="21">
        <f t="shared" si="15"/>
        <v>0</v>
      </c>
      <c r="AD27" s="21">
        <f t="shared" si="16"/>
        <v>0</v>
      </c>
      <c r="AE27" s="21">
        <f t="shared" si="17"/>
        <v>0</v>
      </c>
      <c r="AF27" s="21">
        <f t="shared" si="18"/>
        <v>0</v>
      </c>
      <c r="AG27" s="21">
        <f t="shared" si="19"/>
        <v>0</v>
      </c>
      <c r="AH27" s="21">
        <f t="shared" si="20"/>
        <v>0</v>
      </c>
      <c r="AI27" s="21">
        <f t="shared" si="21"/>
        <v>0</v>
      </c>
      <c r="AJ27" s="21">
        <f t="shared" si="22"/>
        <v>0</v>
      </c>
      <c r="AK27" s="21">
        <f t="shared" si="23"/>
        <v>0</v>
      </c>
      <c r="AL27" s="21">
        <f t="shared" si="24"/>
        <v>0</v>
      </c>
      <c r="AM27" s="21">
        <f t="shared" si="25"/>
        <v>0</v>
      </c>
      <c r="AN27" s="21">
        <f t="shared" si="26"/>
        <v>0</v>
      </c>
      <c r="AO27" s="21">
        <f t="shared" si="27"/>
        <v>0</v>
      </c>
      <c r="AP27" s="21">
        <f t="shared" si="28"/>
        <v>0</v>
      </c>
      <c r="AQ27" s="21">
        <f t="shared" si="29"/>
        <v>0</v>
      </c>
      <c r="AR27" s="21">
        <f t="shared" si="30"/>
        <v>0</v>
      </c>
      <c r="AS27" s="21">
        <f t="shared" si="31"/>
        <v>0</v>
      </c>
      <c r="AT27" s="35"/>
      <c r="AU27" s="27">
        <f t="shared" si="32"/>
        <v>0</v>
      </c>
      <c r="AV27" s="27">
        <f t="shared" si="33"/>
        <v>0</v>
      </c>
      <c r="AW27" s="27">
        <f t="shared" si="34"/>
        <v>0</v>
      </c>
      <c r="AX27" s="27">
        <f t="shared" si="35"/>
        <v>0</v>
      </c>
      <c r="AY27" s="27">
        <f t="shared" si="36"/>
        <v>0</v>
      </c>
      <c r="AZ27" s="27">
        <f t="shared" si="37"/>
        <v>0</v>
      </c>
      <c r="BA27" s="27">
        <f t="shared" si="38"/>
        <v>0</v>
      </c>
      <c r="BB27" s="27">
        <f t="shared" si="39"/>
        <v>0</v>
      </c>
      <c r="BC27" s="27">
        <f t="shared" si="40"/>
        <v>0</v>
      </c>
      <c r="BD27" s="27">
        <f t="shared" si="41"/>
        <v>0</v>
      </c>
      <c r="BE27" s="27">
        <f t="shared" si="42"/>
        <v>0</v>
      </c>
      <c r="BF27" s="27">
        <f t="shared" si="43"/>
        <v>0</v>
      </c>
      <c r="BG27" s="27">
        <f t="shared" si="44"/>
        <v>0</v>
      </c>
      <c r="BH27" s="27">
        <f t="shared" si="45"/>
        <v>0</v>
      </c>
      <c r="BI27" s="27">
        <f t="shared" si="46"/>
        <v>0</v>
      </c>
      <c r="BJ27" s="27">
        <f t="shared" si="47"/>
        <v>0</v>
      </c>
      <c r="BK27" s="27">
        <f t="shared" si="48"/>
        <v>0</v>
      </c>
      <c r="BL27" s="27">
        <f t="shared" si="49"/>
        <v>0</v>
      </c>
      <c r="BM27" s="27">
        <f t="shared" si="50"/>
        <v>0</v>
      </c>
      <c r="BN27" s="27">
        <f t="shared" si="51"/>
        <v>0</v>
      </c>
      <c r="BO27" s="27">
        <f t="shared" si="52"/>
        <v>0</v>
      </c>
      <c r="BP27" s="27">
        <f t="shared" si="53"/>
        <v>0</v>
      </c>
      <c r="BQ27" s="27">
        <f t="shared" si="54"/>
        <v>0</v>
      </c>
      <c r="BR27" s="27">
        <f t="shared" si="55"/>
        <v>0</v>
      </c>
      <c r="BS27" s="27">
        <f t="shared" si="56"/>
        <v>0</v>
      </c>
      <c r="BT27" s="27">
        <f t="shared" si="57"/>
        <v>0</v>
      </c>
      <c r="BU27" s="27">
        <f t="shared" si="58"/>
        <v>0</v>
      </c>
    </row>
    <row r="28" spans="1:73">
      <c r="E28" t="e">
        <f>VLOOKUP($G28,'Event Inputs'!$A$4:'Event Inputs'!$B$44,2,FALSE)</f>
        <v>#N/A</v>
      </c>
      <c r="F28" t="e">
        <f>VLOOKUP($C28,'Event Inputs'!$D$4:'Event Inputs'!$H$899,3,FALSE)</f>
        <v>#N/A</v>
      </c>
      <c r="G28" t="str">
        <f t="shared" si="0"/>
        <v/>
      </c>
      <c r="L28" t="e">
        <f>VLOOKUP($N28,'Event Inputs'!$A$4:'Event Inputs'!$B$44,2,FALSE)</f>
        <v>#N/A</v>
      </c>
      <c r="M28" t="e">
        <f>VLOOKUP($J28,'Event Inputs'!$D$4:'Event Inputs'!$H$899,3,FALSE)</f>
        <v>#N/A</v>
      </c>
      <c r="N28" t="str">
        <f t="shared" si="1"/>
        <v/>
      </c>
      <c r="O28" s="18">
        <f>'Event Inputs'!A28</f>
        <v>0</v>
      </c>
      <c r="P28" s="15">
        <f t="shared" si="2"/>
        <v>0</v>
      </c>
      <c r="Q28" s="21">
        <f t="shared" si="3"/>
        <v>0</v>
      </c>
      <c r="R28" s="24">
        <f t="shared" si="4"/>
        <v>0</v>
      </c>
      <c r="S28" s="21">
        <f t="shared" si="5"/>
        <v>0</v>
      </c>
      <c r="T28" s="21">
        <f t="shared" si="6"/>
        <v>0</v>
      </c>
      <c r="U28" s="21">
        <f t="shared" si="7"/>
        <v>0</v>
      </c>
      <c r="V28" s="21">
        <f t="shared" si="8"/>
        <v>0</v>
      </c>
      <c r="W28" s="21">
        <f t="shared" si="9"/>
        <v>0</v>
      </c>
      <c r="X28" s="21">
        <f t="shared" si="10"/>
        <v>0</v>
      </c>
      <c r="Y28" s="21">
        <f t="shared" si="11"/>
        <v>0</v>
      </c>
      <c r="Z28" s="21">
        <f t="shared" si="12"/>
        <v>0</v>
      </c>
      <c r="AA28" s="21">
        <f t="shared" si="13"/>
        <v>0</v>
      </c>
      <c r="AB28" s="21">
        <f t="shared" si="14"/>
        <v>0</v>
      </c>
      <c r="AC28" s="21">
        <f t="shared" si="15"/>
        <v>0</v>
      </c>
      <c r="AD28" s="21">
        <f t="shared" si="16"/>
        <v>0</v>
      </c>
      <c r="AE28" s="21">
        <f t="shared" si="17"/>
        <v>0</v>
      </c>
      <c r="AF28" s="21">
        <f t="shared" si="18"/>
        <v>0</v>
      </c>
      <c r="AG28" s="21">
        <f t="shared" si="19"/>
        <v>0</v>
      </c>
      <c r="AH28" s="21">
        <f t="shared" si="20"/>
        <v>0</v>
      </c>
      <c r="AI28" s="21">
        <f t="shared" si="21"/>
        <v>0</v>
      </c>
      <c r="AJ28" s="21">
        <f t="shared" si="22"/>
        <v>0</v>
      </c>
      <c r="AK28" s="21">
        <f t="shared" si="23"/>
        <v>0</v>
      </c>
      <c r="AL28" s="21">
        <f t="shared" si="24"/>
        <v>0</v>
      </c>
      <c r="AM28" s="21">
        <f t="shared" si="25"/>
        <v>0</v>
      </c>
      <c r="AN28" s="21">
        <f t="shared" si="26"/>
        <v>0</v>
      </c>
      <c r="AO28" s="21">
        <f t="shared" si="27"/>
        <v>0</v>
      </c>
      <c r="AP28" s="21">
        <f t="shared" si="28"/>
        <v>0</v>
      </c>
      <c r="AQ28" s="21">
        <f t="shared" si="29"/>
        <v>0</v>
      </c>
      <c r="AR28" s="21">
        <f t="shared" si="30"/>
        <v>0</v>
      </c>
      <c r="AS28" s="21">
        <f t="shared" si="31"/>
        <v>0</v>
      </c>
      <c r="AT28" s="35"/>
      <c r="AU28" s="27">
        <f t="shared" si="32"/>
        <v>0</v>
      </c>
      <c r="AV28" s="27">
        <f t="shared" si="33"/>
        <v>0</v>
      </c>
      <c r="AW28" s="27">
        <f t="shared" si="34"/>
        <v>0</v>
      </c>
      <c r="AX28" s="27">
        <f t="shared" si="35"/>
        <v>0</v>
      </c>
      <c r="AY28" s="27">
        <f t="shared" si="36"/>
        <v>0</v>
      </c>
      <c r="AZ28" s="27">
        <f t="shared" si="37"/>
        <v>0</v>
      </c>
      <c r="BA28" s="27">
        <f t="shared" si="38"/>
        <v>0</v>
      </c>
      <c r="BB28" s="27">
        <f t="shared" si="39"/>
        <v>0</v>
      </c>
      <c r="BC28" s="27">
        <f t="shared" si="40"/>
        <v>0</v>
      </c>
      <c r="BD28" s="27">
        <f t="shared" si="41"/>
        <v>0</v>
      </c>
      <c r="BE28" s="27">
        <f t="shared" si="42"/>
        <v>0</v>
      </c>
      <c r="BF28" s="27">
        <f t="shared" si="43"/>
        <v>0</v>
      </c>
      <c r="BG28" s="27">
        <f t="shared" si="44"/>
        <v>0</v>
      </c>
      <c r="BH28" s="27">
        <f t="shared" si="45"/>
        <v>0</v>
      </c>
      <c r="BI28" s="27">
        <f t="shared" si="46"/>
        <v>0</v>
      </c>
      <c r="BJ28" s="27">
        <f t="shared" si="47"/>
        <v>0</v>
      </c>
      <c r="BK28" s="27">
        <f t="shared" si="48"/>
        <v>0</v>
      </c>
      <c r="BL28" s="27">
        <f t="shared" si="49"/>
        <v>0</v>
      </c>
      <c r="BM28" s="27">
        <f t="shared" si="50"/>
        <v>0</v>
      </c>
      <c r="BN28" s="27">
        <f t="shared" si="51"/>
        <v>0</v>
      </c>
      <c r="BO28" s="27">
        <f t="shared" si="52"/>
        <v>0</v>
      </c>
      <c r="BP28" s="27">
        <f t="shared" si="53"/>
        <v>0</v>
      </c>
      <c r="BQ28" s="27">
        <f t="shared" si="54"/>
        <v>0</v>
      </c>
      <c r="BR28" s="27">
        <f t="shared" si="55"/>
        <v>0</v>
      </c>
      <c r="BS28" s="27">
        <f t="shared" si="56"/>
        <v>0</v>
      </c>
      <c r="BT28" s="27">
        <f t="shared" si="57"/>
        <v>0</v>
      </c>
      <c r="BU28" s="27">
        <f t="shared" si="58"/>
        <v>0</v>
      </c>
    </row>
    <row r="29" spans="1:73">
      <c r="E29" t="e">
        <f>VLOOKUP($G29,'Event Inputs'!$A$4:'Event Inputs'!$B$44,2,FALSE)</f>
        <v>#N/A</v>
      </c>
      <c r="F29" t="e">
        <f>VLOOKUP($C29,'Event Inputs'!$D$4:'Event Inputs'!$H$899,3,FALSE)</f>
        <v>#N/A</v>
      </c>
      <c r="G29" t="str">
        <f t="shared" si="0"/>
        <v/>
      </c>
      <c r="L29" t="e">
        <f>VLOOKUP($N29,'Event Inputs'!$A$4:'Event Inputs'!$B$44,2,FALSE)</f>
        <v>#N/A</v>
      </c>
      <c r="M29" t="e">
        <f>VLOOKUP($J29,'Event Inputs'!$D$4:'Event Inputs'!$H$899,3,FALSE)</f>
        <v>#N/A</v>
      </c>
      <c r="N29" t="str">
        <f t="shared" si="1"/>
        <v/>
      </c>
      <c r="O29" s="18">
        <f>'Event Inputs'!A29</f>
        <v>0</v>
      </c>
      <c r="P29" s="15">
        <f t="shared" si="2"/>
        <v>0</v>
      </c>
      <c r="Q29" s="21">
        <f t="shared" si="3"/>
        <v>0</v>
      </c>
      <c r="R29" s="24">
        <f t="shared" si="4"/>
        <v>0</v>
      </c>
      <c r="S29" s="21">
        <f t="shared" si="5"/>
        <v>0</v>
      </c>
      <c r="T29" s="21">
        <f t="shared" si="6"/>
        <v>0</v>
      </c>
      <c r="U29" s="21">
        <f t="shared" si="7"/>
        <v>0</v>
      </c>
      <c r="V29" s="21">
        <f t="shared" si="8"/>
        <v>0</v>
      </c>
      <c r="W29" s="21">
        <f t="shared" si="9"/>
        <v>0</v>
      </c>
      <c r="X29" s="21">
        <f t="shared" si="10"/>
        <v>0</v>
      </c>
      <c r="Y29" s="21">
        <f t="shared" si="11"/>
        <v>0</v>
      </c>
      <c r="Z29" s="21">
        <f t="shared" si="12"/>
        <v>0</v>
      </c>
      <c r="AA29" s="21">
        <f t="shared" si="13"/>
        <v>0</v>
      </c>
      <c r="AB29" s="21">
        <f t="shared" si="14"/>
        <v>0</v>
      </c>
      <c r="AC29" s="21">
        <f t="shared" si="15"/>
        <v>0</v>
      </c>
      <c r="AD29" s="21">
        <f t="shared" si="16"/>
        <v>0</v>
      </c>
      <c r="AE29" s="21">
        <f t="shared" si="17"/>
        <v>0</v>
      </c>
      <c r="AF29" s="21">
        <f t="shared" si="18"/>
        <v>0</v>
      </c>
      <c r="AG29" s="21">
        <f t="shared" si="19"/>
        <v>0</v>
      </c>
      <c r="AH29" s="21">
        <f t="shared" si="20"/>
        <v>0</v>
      </c>
      <c r="AI29" s="21">
        <f t="shared" si="21"/>
        <v>0</v>
      </c>
      <c r="AJ29" s="21">
        <f t="shared" si="22"/>
        <v>0</v>
      </c>
      <c r="AK29" s="21">
        <f t="shared" si="23"/>
        <v>0</v>
      </c>
      <c r="AL29" s="21">
        <f t="shared" si="24"/>
        <v>0</v>
      </c>
      <c r="AM29" s="21">
        <f t="shared" si="25"/>
        <v>0</v>
      </c>
      <c r="AN29" s="21">
        <f t="shared" si="26"/>
        <v>0</v>
      </c>
      <c r="AO29" s="21">
        <f t="shared" si="27"/>
        <v>0</v>
      </c>
      <c r="AP29" s="21">
        <f t="shared" si="28"/>
        <v>0</v>
      </c>
      <c r="AQ29" s="21">
        <f t="shared" si="29"/>
        <v>0</v>
      </c>
      <c r="AR29" s="21">
        <f t="shared" si="30"/>
        <v>0</v>
      </c>
      <c r="AS29" s="21">
        <f t="shared" si="31"/>
        <v>0</v>
      </c>
      <c r="AT29" s="35"/>
      <c r="AU29" s="27">
        <f t="shared" si="32"/>
        <v>0</v>
      </c>
      <c r="AV29" s="27">
        <f t="shared" si="33"/>
        <v>0</v>
      </c>
      <c r="AW29" s="27">
        <f t="shared" si="34"/>
        <v>0</v>
      </c>
      <c r="AX29" s="27">
        <f t="shared" si="35"/>
        <v>0</v>
      </c>
      <c r="AY29" s="27">
        <f t="shared" si="36"/>
        <v>0</v>
      </c>
      <c r="AZ29" s="27">
        <f t="shared" si="37"/>
        <v>0</v>
      </c>
      <c r="BA29" s="27">
        <f t="shared" si="38"/>
        <v>0</v>
      </c>
      <c r="BB29" s="27">
        <f t="shared" si="39"/>
        <v>0</v>
      </c>
      <c r="BC29" s="27">
        <f t="shared" si="40"/>
        <v>0</v>
      </c>
      <c r="BD29" s="27">
        <f t="shared" si="41"/>
        <v>0</v>
      </c>
      <c r="BE29" s="27">
        <f t="shared" si="42"/>
        <v>0</v>
      </c>
      <c r="BF29" s="27">
        <f t="shared" si="43"/>
        <v>0</v>
      </c>
      <c r="BG29" s="27">
        <f t="shared" si="44"/>
        <v>0</v>
      </c>
      <c r="BH29" s="27">
        <f t="shared" si="45"/>
        <v>0</v>
      </c>
      <c r="BI29" s="27">
        <f t="shared" si="46"/>
        <v>0</v>
      </c>
      <c r="BJ29" s="27">
        <f t="shared" si="47"/>
        <v>0</v>
      </c>
      <c r="BK29" s="27">
        <f t="shared" si="48"/>
        <v>0</v>
      </c>
      <c r="BL29" s="27">
        <f t="shared" si="49"/>
        <v>0</v>
      </c>
      <c r="BM29" s="27">
        <f t="shared" si="50"/>
        <v>0</v>
      </c>
      <c r="BN29" s="27">
        <f t="shared" si="51"/>
        <v>0</v>
      </c>
      <c r="BO29" s="27">
        <f t="shared" si="52"/>
        <v>0</v>
      </c>
      <c r="BP29" s="27">
        <f t="shared" si="53"/>
        <v>0</v>
      </c>
      <c r="BQ29" s="27">
        <f t="shared" si="54"/>
        <v>0</v>
      </c>
      <c r="BR29" s="27">
        <f t="shared" si="55"/>
        <v>0</v>
      </c>
      <c r="BS29" s="27">
        <f t="shared" si="56"/>
        <v>0</v>
      </c>
      <c r="BT29" s="27">
        <f t="shared" si="57"/>
        <v>0</v>
      </c>
      <c r="BU29" s="27">
        <f t="shared" si="58"/>
        <v>0</v>
      </c>
    </row>
    <row r="30" spans="1:73">
      <c r="E30" t="e">
        <f>VLOOKUP($G30,'Event Inputs'!$A$4:'Event Inputs'!$B$44,2,FALSE)</f>
        <v>#N/A</v>
      </c>
      <c r="F30" t="e">
        <f>VLOOKUP($C30,'Event Inputs'!$D$4:'Event Inputs'!$H$899,3,FALSE)</f>
        <v>#N/A</v>
      </c>
      <c r="G30" t="str">
        <f t="shared" si="0"/>
        <v/>
      </c>
      <c r="L30" t="e">
        <f>VLOOKUP($N30,'Event Inputs'!$A$4:'Event Inputs'!$B$44,2,FALSE)</f>
        <v>#N/A</v>
      </c>
      <c r="M30" t="e">
        <f>VLOOKUP($J30,'Event Inputs'!$D$4:'Event Inputs'!$H$899,3,FALSE)</f>
        <v>#N/A</v>
      </c>
      <c r="N30" t="str">
        <f t="shared" si="1"/>
        <v/>
      </c>
      <c r="O30" s="18">
        <f>'Event Inputs'!A30</f>
        <v>0</v>
      </c>
      <c r="P30" s="15">
        <f t="shared" si="2"/>
        <v>0</v>
      </c>
      <c r="Q30" s="21">
        <f t="shared" si="3"/>
        <v>0</v>
      </c>
      <c r="R30" s="24">
        <f t="shared" si="4"/>
        <v>0</v>
      </c>
      <c r="S30" s="21">
        <f t="shared" si="5"/>
        <v>0</v>
      </c>
      <c r="T30" s="21">
        <f t="shared" si="6"/>
        <v>0</v>
      </c>
      <c r="U30" s="21">
        <f t="shared" si="7"/>
        <v>0</v>
      </c>
      <c r="V30" s="21">
        <f t="shared" si="8"/>
        <v>0</v>
      </c>
      <c r="W30" s="21">
        <f t="shared" si="9"/>
        <v>0</v>
      </c>
      <c r="X30" s="21">
        <f t="shared" si="10"/>
        <v>0</v>
      </c>
      <c r="Y30" s="21">
        <f t="shared" si="11"/>
        <v>0</v>
      </c>
      <c r="Z30" s="21">
        <f t="shared" si="12"/>
        <v>0</v>
      </c>
      <c r="AA30" s="21">
        <f t="shared" si="13"/>
        <v>0</v>
      </c>
      <c r="AB30" s="21">
        <f t="shared" si="14"/>
        <v>0</v>
      </c>
      <c r="AC30" s="21">
        <f t="shared" si="15"/>
        <v>0</v>
      </c>
      <c r="AD30" s="21">
        <f t="shared" si="16"/>
        <v>0</v>
      </c>
      <c r="AE30" s="21">
        <f t="shared" si="17"/>
        <v>0</v>
      </c>
      <c r="AF30" s="21">
        <f t="shared" si="18"/>
        <v>0</v>
      </c>
      <c r="AG30" s="21">
        <f t="shared" si="19"/>
        <v>0</v>
      </c>
      <c r="AH30" s="21">
        <f t="shared" si="20"/>
        <v>0</v>
      </c>
      <c r="AI30" s="21">
        <f t="shared" si="21"/>
        <v>0</v>
      </c>
      <c r="AJ30" s="21">
        <f t="shared" si="22"/>
        <v>0</v>
      </c>
      <c r="AK30" s="21">
        <f t="shared" si="23"/>
        <v>0</v>
      </c>
      <c r="AL30" s="21">
        <f t="shared" si="24"/>
        <v>0</v>
      </c>
      <c r="AM30" s="21">
        <f t="shared" si="25"/>
        <v>0</v>
      </c>
      <c r="AN30" s="21">
        <f t="shared" si="26"/>
        <v>0</v>
      </c>
      <c r="AO30" s="21">
        <f t="shared" si="27"/>
        <v>0</v>
      </c>
      <c r="AP30" s="21">
        <f t="shared" si="28"/>
        <v>0</v>
      </c>
      <c r="AQ30" s="21">
        <f t="shared" si="29"/>
        <v>0</v>
      </c>
      <c r="AR30" s="21">
        <f t="shared" si="30"/>
        <v>0</v>
      </c>
      <c r="AS30" s="21">
        <f t="shared" si="31"/>
        <v>0</v>
      </c>
      <c r="AT30" s="35"/>
      <c r="AU30" s="27">
        <f t="shared" si="32"/>
        <v>0</v>
      </c>
      <c r="AV30" s="27">
        <f t="shared" si="33"/>
        <v>0</v>
      </c>
      <c r="AW30" s="27">
        <f t="shared" si="34"/>
        <v>0</v>
      </c>
      <c r="AX30" s="27">
        <f t="shared" si="35"/>
        <v>0</v>
      </c>
      <c r="AY30" s="27">
        <f t="shared" si="36"/>
        <v>0</v>
      </c>
      <c r="AZ30" s="27">
        <f t="shared" si="37"/>
        <v>0</v>
      </c>
      <c r="BA30" s="27">
        <f t="shared" si="38"/>
        <v>0</v>
      </c>
      <c r="BB30" s="27">
        <f t="shared" si="39"/>
        <v>0</v>
      </c>
      <c r="BC30" s="27">
        <f t="shared" si="40"/>
        <v>0</v>
      </c>
      <c r="BD30" s="27">
        <f t="shared" si="41"/>
        <v>0</v>
      </c>
      <c r="BE30" s="27">
        <f t="shared" si="42"/>
        <v>0</v>
      </c>
      <c r="BF30" s="27">
        <f t="shared" si="43"/>
        <v>0</v>
      </c>
      <c r="BG30" s="27">
        <f t="shared" si="44"/>
        <v>0</v>
      </c>
      <c r="BH30" s="27">
        <f t="shared" si="45"/>
        <v>0</v>
      </c>
      <c r="BI30" s="27">
        <f t="shared" si="46"/>
        <v>0</v>
      </c>
      <c r="BJ30" s="27">
        <f t="shared" si="47"/>
        <v>0</v>
      </c>
      <c r="BK30" s="27">
        <f t="shared" si="48"/>
        <v>0</v>
      </c>
      <c r="BL30" s="27">
        <f t="shared" si="49"/>
        <v>0</v>
      </c>
      <c r="BM30" s="27">
        <f t="shared" si="50"/>
        <v>0</v>
      </c>
      <c r="BN30" s="27">
        <f t="shared" si="51"/>
        <v>0</v>
      </c>
      <c r="BO30" s="27">
        <f t="shared" si="52"/>
        <v>0</v>
      </c>
      <c r="BP30" s="27">
        <f t="shared" si="53"/>
        <v>0</v>
      </c>
      <c r="BQ30" s="27">
        <f t="shared" si="54"/>
        <v>0</v>
      </c>
      <c r="BR30" s="27">
        <f t="shared" si="55"/>
        <v>0</v>
      </c>
      <c r="BS30" s="27">
        <f t="shared" si="56"/>
        <v>0</v>
      </c>
      <c r="BT30" s="27">
        <f t="shared" si="57"/>
        <v>0</v>
      </c>
      <c r="BU30" s="27">
        <f t="shared" si="58"/>
        <v>0</v>
      </c>
    </row>
    <row r="31" spans="1:73">
      <c r="E31" t="e">
        <f>VLOOKUP($G31,'Event Inputs'!$A$4:'Event Inputs'!$B$44,2,FALSE)</f>
        <v>#N/A</v>
      </c>
      <c r="F31" t="e">
        <f>VLOOKUP($C31,'Event Inputs'!$D$4:'Event Inputs'!$H$899,3,FALSE)</f>
        <v>#N/A</v>
      </c>
      <c r="G31" t="str">
        <f t="shared" si="0"/>
        <v/>
      </c>
      <c r="L31" t="e">
        <f>VLOOKUP($N31,'Event Inputs'!$A$4:'Event Inputs'!$B$44,2,FALSE)</f>
        <v>#N/A</v>
      </c>
      <c r="M31" t="e">
        <f>VLOOKUP($J31,'Event Inputs'!$D$4:'Event Inputs'!$H$899,3,FALSE)</f>
        <v>#N/A</v>
      </c>
      <c r="N31" t="str">
        <f t="shared" si="1"/>
        <v/>
      </c>
      <c r="O31" s="18">
        <f>'Event Inputs'!A31</f>
        <v>0</v>
      </c>
      <c r="P31" s="15">
        <f t="shared" si="2"/>
        <v>0</v>
      </c>
      <c r="Q31" s="21">
        <f t="shared" si="3"/>
        <v>0</v>
      </c>
      <c r="R31" s="24">
        <f t="shared" si="4"/>
        <v>0</v>
      </c>
      <c r="S31" s="21">
        <f t="shared" si="5"/>
        <v>0</v>
      </c>
      <c r="T31" s="21">
        <f t="shared" si="6"/>
        <v>0</v>
      </c>
      <c r="U31" s="21">
        <f t="shared" si="7"/>
        <v>0</v>
      </c>
      <c r="V31" s="21">
        <f t="shared" si="8"/>
        <v>0</v>
      </c>
      <c r="W31" s="21">
        <f t="shared" si="9"/>
        <v>0</v>
      </c>
      <c r="X31" s="21">
        <f t="shared" si="10"/>
        <v>0</v>
      </c>
      <c r="Y31" s="21">
        <f t="shared" si="11"/>
        <v>0</v>
      </c>
      <c r="Z31" s="21">
        <f t="shared" si="12"/>
        <v>0</v>
      </c>
      <c r="AA31" s="21">
        <f t="shared" si="13"/>
        <v>0</v>
      </c>
      <c r="AB31" s="21">
        <f t="shared" si="14"/>
        <v>0</v>
      </c>
      <c r="AC31" s="21">
        <f t="shared" si="15"/>
        <v>0</v>
      </c>
      <c r="AD31" s="21">
        <f t="shared" si="16"/>
        <v>0</v>
      </c>
      <c r="AE31" s="21">
        <f t="shared" si="17"/>
        <v>0</v>
      </c>
      <c r="AF31" s="21">
        <f t="shared" si="18"/>
        <v>0</v>
      </c>
      <c r="AG31" s="21">
        <f t="shared" si="19"/>
        <v>0</v>
      </c>
      <c r="AH31" s="21">
        <f t="shared" si="20"/>
        <v>0</v>
      </c>
      <c r="AI31" s="21">
        <f t="shared" si="21"/>
        <v>0</v>
      </c>
      <c r="AJ31" s="21">
        <f t="shared" si="22"/>
        <v>0</v>
      </c>
      <c r="AK31" s="21">
        <f t="shared" si="23"/>
        <v>0</v>
      </c>
      <c r="AL31" s="21">
        <f t="shared" si="24"/>
        <v>0</v>
      </c>
      <c r="AM31" s="21">
        <f t="shared" si="25"/>
        <v>0</v>
      </c>
      <c r="AN31" s="21">
        <f t="shared" si="26"/>
        <v>0</v>
      </c>
      <c r="AO31" s="21">
        <f t="shared" si="27"/>
        <v>0</v>
      </c>
      <c r="AP31" s="21">
        <f t="shared" si="28"/>
        <v>0</v>
      </c>
      <c r="AQ31" s="21">
        <f t="shared" si="29"/>
        <v>0</v>
      </c>
      <c r="AR31" s="21">
        <f t="shared" si="30"/>
        <v>0</v>
      </c>
      <c r="AS31" s="21">
        <f t="shared" si="31"/>
        <v>0</v>
      </c>
      <c r="AT31" s="35"/>
      <c r="AU31" s="27">
        <f t="shared" si="32"/>
        <v>0</v>
      </c>
      <c r="AV31" s="27">
        <f t="shared" si="33"/>
        <v>0</v>
      </c>
      <c r="AW31" s="27">
        <f t="shared" si="34"/>
        <v>0</v>
      </c>
      <c r="AX31" s="27">
        <f t="shared" si="35"/>
        <v>0</v>
      </c>
      <c r="AY31" s="27">
        <f t="shared" si="36"/>
        <v>0</v>
      </c>
      <c r="AZ31" s="27">
        <f t="shared" si="37"/>
        <v>0</v>
      </c>
      <c r="BA31" s="27">
        <f t="shared" si="38"/>
        <v>0</v>
      </c>
      <c r="BB31" s="27">
        <f t="shared" si="39"/>
        <v>0</v>
      </c>
      <c r="BC31" s="27">
        <f t="shared" si="40"/>
        <v>0</v>
      </c>
      <c r="BD31" s="27">
        <f t="shared" si="41"/>
        <v>0</v>
      </c>
      <c r="BE31" s="27">
        <f t="shared" si="42"/>
        <v>0</v>
      </c>
      <c r="BF31" s="27">
        <f t="shared" si="43"/>
        <v>0</v>
      </c>
      <c r="BG31" s="27">
        <f t="shared" si="44"/>
        <v>0</v>
      </c>
      <c r="BH31" s="27">
        <f t="shared" si="45"/>
        <v>0</v>
      </c>
      <c r="BI31" s="27">
        <f t="shared" si="46"/>
        <v>0</v>
      </c>
      <c r="BJ31" s="27">
        <f t="shared" si="47"/>
        <v>0</v>
      </c>
      <c r="BK31" s="27">
        <f t="shared" si="48"/>
        <v>0</v>
      </c>
      <c r="BL31" s="27">
        <f t="shared" si="49"/>
        <v>0</v>
      </c>
      <c r="BM31" s="27">
        <f t="shared" si="50"/>
        <v>0</v>
      </c>
      <c r="BN31" s="27">
        <f t="shared" si="51"/>
        <v>0</v>
      </c>
      <c r="BO31" s="27">
        <f t="shared" si="52"/>
        <v>0</v>
      </c>
      <c r="BP31" s="27">
        <f t="shared" si="53"/>
        <v>0</v>
      </c>
      <c r="BQ31" s="27">
        <f t="shared" si="54"/>
        <v>0</v>
      </c>
      <c r="BR31" s="27">
        <f t="shared" si="55"/>
        <v>0</v>
      </c>
      <c r="BS31" s="27">
        <f t="shared" si="56"/>
        <v>0</v>
      </c>
      <c r="BT31" s="27">
        <f t="shared" si="57"/>
        <v>0</v>
      </c>
      <c r="BU31" s="27">
        <f t="shared" si="58"/>
        <v>0</v>
      </c>
    </row>
    <row r="32" spans="1:73">
      <c r="E32" t="e">
        <f>VLOOKUP($G32,'Event Inputs'!$A$4:'Event Inputs'!$B$44,2,FALSE)</f>
        <v>#N/A</v>
      </c>
      <c r="F32" t="e">
        <f>VLOOKUP($C32,'Event Inputs'!$D$4:'Event Inputs'!$H$899,3,FALSE)</f>
        <v>#N/A</v>
      </c>
      <c r="G32" t="str">
        <f t="shared" si="0"/>
        <v/>
      </c>
      <c r="L32" t="e">
        <f>VLOOKUP($N32,'Event Inputs'!$A$4:'Event Inputs'!$B$44,2,FALSE)</f>
        <v>#N/A</v>
      </c>
      <c r="M32" t="e">
        <f>VLOOKUP($J32,'Event Inputs'!$D$4:'Event Inputs'!$H$899,3,FALSE)</f>
        <v>#N/A</v>
      </c>
      <c r="N32" t="str">
        <f t="shared" si="1"/>
        <v/>
      </c>
      <c r="O32" s="18">
        <f>'Event Inputs'!A32</f>
        <v>0</v>
      </c>
      <c r="P32" s="15">
        <f t="shared" si="2"/>
        <v>0</v>
      </c>
      <c r="Q32" s="21">
        <f t="shared" si="3"/>
        <v>0</v>
      </c>
      <c r="R32" s="24">
        <f t="shared" si="4"/>
        <v>0</v>
      </c>
      <c r="S32" s="21">
        <f t="shared" si="5"/>
        <v>0</v>
      </c>
      <c r="T32" s="21">
        <f t="shared" si="6"/>
        <v>0</v>
      </c>
      <c r="U32" s="21">
        <f t="shared" si="7"/>
        <v>0</v>
      </c>
      <c r="V32" s="21">
        <f t="shared" si="8"/>
        <v>0</v>
      </c>
      <c r="W32" s="21">
        <f t="shared" si="9"/>
        <v>0</v>
      </c>
      <c r="X32" s="21">
        <f t="shared" si="10"/>
        <v>0</v>
      </c>
      <c r="Y32" s="21">
        <f t="shared" si="11"/>
        <v>0</v>
      </c>
      <c r="Z32" s="21">
        <f t="shared" si="12"/>
        <v>0</v>
      </c>
      <c r="AA32" s="21">
        <f t="shared" si="13"/>
        <v>0</v>
      </c>
      <c r="AB32" s="21">
        <f t="shared" si="14"/>
        <v>0</v>
      </c>
      <c r="AC32" s="21">
        <f t="shared" si="15"/>
        <v>0</v>
      </c>
      <c r="AD32" s="21">
        <f t="shared" si="16"/>
        <v>0</v>
      </c>
      <c r="AE32" s="21">
        <f t="shared" si="17"/>
        <v>0</v>
      </c>
      <c r="AF32" s="21">
        <f t="shared" si="18"/>
        <v>0</v>
      </c>
      <c r="AG32" s="21">
        <f t="shared" si="19"/>
        <v>0</v>
      </c>
      <c r="AH32" s="21">
        <f t="shared" si="20"/>
        <v>0</v>
      </c>
      <c r="AI32" s="21">
        <f t="shared" si="21"/>
        <v>0</v>
      </c>
      <c r="AJ32" s="21">
        <f t="shared" si="22"/>
        <v>0</v>
      </c>
      <c r="AK32" s="21">
        <f t="shared" si="23"/>
        <v>0</v>
      </c>
      <c r="AL32" s="21">
        <f t="shared" si="24"/>
        <v>0</v>
      </c>
      <c r="AM32" s="21">
        <f t="shared" si="25"/>
        <v>0</v>
      </c>
      <c r="AN32" s="21">
        <f t="shared" si="26"/>
        <v>0</v>
      </c>
      <c r="AO32" s="21">
        <f t="shared" si="27"/>
        <v>0</v>
      </c>
      <c r="AP32" s="21">
        <f t="shared" si="28"/>
        <v>0</v>
      </c>
      <c r="AQ32" s="21">
        <f t="shared" si="29"/>
        <v>0</v>
      </c>
      <c r="AR32" s="21">
        <f t="shared" si="30"/>
        <v>0</v>
      </c>
      <c r="AS32" s="21">
        <f t="shared" si="31"/>
        <v>0</v>
      </c>
      <c r="AT32" s="35"/>
      <c r="AU32" s="27">
        <f t="shared" si="32"/>
        <v>0</v>
      </c>
      <c r="AV32" s="27">
        <f t="shared" si="33"/>
        <v>0</v>
      </c>
      <c r="AW32" s="27">
        <f t="shared" si="34"/>
        <v>0</v>
      </c>
      <c r="AX32" s="27">
        <f t="shared" si="35"/>
        <v>0</v>
      </c>
      <c r="AY32" s="27">
        <f t="shared" si="36"/>
        <v>0</v>
      </c>
      <c r="AZ32" s="27">
        <f t="shared" si="37"/>
        <v>0</v>
      </c>
      <c r="BA32" s="27">
        <f t="shared" si="38"/>
        <v>0</v>
      </c>
      <c r="BB32" s="27">
        <f t="shared" si="39"/>
        <v>0</v>
      </c>
      <c r="BC32" s="27">
        <f t="shared" si="40"/>
        <v>0</v>
      </c>
      <c r="BD32" s="27">
        <f t="shared" si="41"/>
        <v>0</v>
      </c>
      <c r="BE32" s="27">
        <f t="shared" si="42"/>
        <v>0</v>
      </c>
      <c r="BF32" s="27">
        <f t="shared" si="43"/>
        <v>0</v>
      </c>
      <c r="BG32" s="27">
        <f t="shared" si="44"/>
        <v>0</v>
      </c>
      <c r="BH32" s="27">
        <f t="shared" si="45"/>
        <v>0</v>
      </c>
      <c r="BI32" s="27">
        <f t="shared" si="46"/>
        <v>0</v>
      </c>
      <c r="BJ32" s="27">
        <f t="shared" si="47"/>
        <v>0</v>
      </c>
      <c r="BK32" s="27">
        <f t="shared" si="48"/>
        <v>0</v>
      </c>
      <c r="BL32" s="27">
        <f t="shared" si="49"/>
        <v>0</v>
      </c>
      <c r="BM32" s="27">
        <f t="shared" si="50"/>
        <v>0</v>
      </c>
      <c r="BN32" s="27">
        <f t="shared" si="51"/>
        <v>0</v>
      </c>
      <c r="BO32" s="27">
        <f t="shared" si="52"/>
        <v>0</v>
      </c>
      <c r="BP32" s="27">
        <f t="shared" si="53"/>
        <v>0</v>
      </c>
      <c r="BQ32" s="27">
        <f t="shared" si="54"/>
        <v>0</v>
      </c>
      <c r="BR32" s="27">
        <f t="shared" si="55"/>
        <v>0</v>
      </c>
      <c r="BS32" s="27">
        <f t="shared" si="56"/>
        <v>0</v>
      </c>
      <c r="BT32" s="27">
        <f t="shared" si="57"/>
        <v>0</v>
      </c>
      <c r="BU32" s="27">
        <f t="shared" si="58"/>
        <v>0</v>
      </c>
    </row>
    <row r="33" spans="5:73">
      <c r="E33" t="e">
        <f>VLOOKUP($G33,'Event Inputs'!$A$4:'Event Inputs'!$B$44,2,FALSE)</f>
        <v>#N/A</v>
      </c>
      <c r="F33" t="e">
        <f>VLOOKUP($C33,'Event Inputs'!$D$4:'Event Inputs'!$H$899,3,FALSE)</f>
        <v>#N/A</v>
      </c>
      <c r="G33" t="str">
        <f t="shared" si="0"/>
        <v/>
      </c>
      <c r="L33" t="e">
        <f>VLOOKUP($N33,'Event Inputs'!$A$4:'Event Inputs'!$B$44,2,FALSE)</f>
        <v>#N/A</v>
      </c>
      <c r="M33" t="e">
        <f>VLOOKUP($J33,'Event Inputs'!$D$4:'Event Inputs'!$H$899,3,FALSE)</f>
        <v>#N/A</v>
      </c>
      <c r="N33" t="str">
        <f t="shared" si="1"/>
        <v/>
      </c>
      <c r="O33" s="18">
        <f>'Event Inputs'!A33</f>
        <v>0</v>
      </c>
      <c r="P33" s="15">
        <f t="shared" si="2"/>
        <v>0</v>
      </c>
      <c r="Q33" s="21">
        <f t="shared" si="3"/>
        <v>0</v>
      </c>
      <c r="R33" s="24">
        <f t="shared" si="4"/>
        <v>0</v>
      </c>
      <c r="S33" s="21">
        <f t="shared" si="5"/>
        <v>0</v>
      </c>
      <c r="T33" s="21">
        <f t="shared" si="6"/>
        <v>0</v>
      </c>
      <c r="U33" s="21">
        <f t="shared" si="7"/>
        <v>0</v>
      </c>
      <c r="V33" s="21">
        <f t="shared" si="8"/>
        <v>0</v>
      </c>
      <c r="W33" s="21">
        <f t="shared" si="9"/>
        <v>0</v>
      </c>
      <c r="X33" s="21">
        <f t="shared" si="10"/>
        <v>0</v>
      </c>
      <c r="Y33" s="21">
        <f t="shared" si="11"/>
        <v>0</v>
      </c>
      <c r="Z33" s="21">
        <f t="shared" si="12"/>
        <v>0</v>
      </c>
      <c r="AA33" s="21">
        <f t="shared" si="13"/>
        <v>0</v>
      </c>
      <c r="AB33" s="21">
        <f t="shared" si="14"/>
        <v>0</v>
      </c>
      <c r="AC33" s="21">
        <f t="shared" si="15"/>
        <v>0</v>
      </c>
      <c r="AD33" s="21">
        <f t="shared" si="16"/>
        <v>0</v>
      </c>
      <c r="AE33" s="21">
        <f t="shared" si="17"/>
        <v>0</v>
      </c>
      <c r="AF33" s="21">
        <f t="shared" si="18"/>
        <v>0</v>
      </c>
      <c r="AG33" s="21">
        <f t="shared" si="19"/>
        <v>0</v>
      </c>
      <c r="AH33" s="21">
        <f t="shared" si="20"/>
        <v>0</v>
      </c>
      <c r="AI33" s="21">
        <f t="shared" si="21"/>
        <v>0</v>
      </c>
      <c r="AJ33" s="21">
        <f t="shared" si="22"/>
        <v>0</v>
      </c>
      <c r="AK33" s="21">
        <f t="shared" si="23"/>
        <v>0</v>
      </c>
      <c r="AL33" s="21">
        <f t="shared" si="24"/>
        <v>0</v>
      </c>
      <c r="AM33" s="21">
        <f t="shared" si="25"/>
        <v>0</v>
      </c>
      <c r="AN33" s="21">
        <f t="shared" si="26"/>
        <v>0</v>
      </c>
      <c r="AO33" s="21">
        <f t="shared" si="27"/>
        <v>0</v>
      </c>
      <c r="AP33" s="21">
        <f t="shared" si="28"/>
        <v>0</v>
      </c>
      <c r="AQ33" s="21">
        <f t="shared" si="29"/>
        <v>0</v>
      </c>
      <c r="AR33" s="21">
        <f t="shared" si="30"/>
        <v>0</v>
      </c>
      <c r="AS33" s="21">
        <f t="shared" si="31"/>
        <v>0</v>
      </c>
      <c r="AT33" s="35"/>
      <c r="AU33" s="27">
        <f t="shared" si="32"/>
        <v>0</v>
      </c>
      <c r="AV33" s="27">
        <f t="shared" si="33"/>
        <v>0</v>
      </c>
      <c r="AW33" s="27">
        <f t="shared" si="34"/>
        <v>0</v>
      </c>
      <c r="AX33" s="27">
        <f t="shared" si="35"/>
        <v>0</v>
      </c>
      <c r="AY33" s="27">
        <f t="shared" si="36"/>
        <v>0</v>
      </c>
      <c r="AZ33" s="27">
        <f t="shared" si="37"/>
        <v>0</v>
      </c>
      <c r="BA33" s="27">
        <f t="shared" si="38"/>
        <v>0</v>
      </c>
      <c r="BB33" s="27">
        <f t="shared" si="39"/>
        <v>0</v>
      </c>
      <c r="BC33" s="27">
        <f t="shared" si="40"/>
        <v>0</v>
      </c>
      <c r="BD33" s="27">
        <f t="shared" si="41"/>
        <v>0</v>
      </c>
      <c r="BE33" s="27">
        <f t="shared" si="42"/>
        <v>0</v>
      </c>
      <c r="BF33" s="27">
        <f t="shared" si="43"/>
        <v>0</v>
      </c>
      <c r="BG33" s="27">
        <f t="shared" si="44"/>
        <v>0</v>
      </c>
      <c r="BH33" s="27">
        <f t="shared" si="45"/>
        <v>0</v>
      </c>
      <c r="BI33" s="27">
        <f t="shared" si="46"/>
        <v>0</v>
      </c>
      <c r="BJ33" s="27">
        <f t="shared" si="47"/>
        <v>0</v>
      </c>
      <c r="BK33" s="27">
        <f t="shared" si="48"/>
        <v>0</v>
      </c>
      <c r="BL33" s="27">
        <f t="shared" si="49"/>
        <v>0</v>
      </c>
      <c r="BM33" s="27">
        <f t="shared" si="50"/>
        <v>0</v>
      </c>
      <c r="BN33" s="27">
        <f t="shared" si="51"/>
        <v>0</v>
      </c>
      <c r="BO33" s="27">
        <f t="shared" si="52"/>
        <v>0</v>
      </c>
      <c r="BP33" s="27">
        <f t="shared" si="53"/>
        <v>0</v>
      </c>
      <c r="BQ33" s="27">
        <f t="shared" si="54"/>
        <v>0</v>
      </c>
      <c r="BR33" s="27">
        <f t="shared" si="55"/>
        <v>0</v>
      </c>
      <c r="BS33" s="27">
        <f t="shared" si="56"/>
        <v>0</v>
      </c>
      <c r="BT33" s="27">
        <f t="shared" si="57"/>
        <v>0</v>
      </c>
      <c r="BU33" s="27">
        <f t="shared" si="58"/>
        <v>0</v>
      </c>
    </row>
    <row r="34" spans="5:73">
      <c r="E34" t="e">
        <f>VLOOKUP($G34,'Event Inputs'!$A$4:'Event Inputs'!$B$44,2,FALSE)</f>
        <v>#N/A</v>
      </c>
      <c r="F34" t="e">
        <f>VLOOKUP($C34,'Event Inputs'!$D$4:'Event Inputs'!$H$899,3,FALSE)</f>
        <v>#N/A</v>
      </c>
      <c r="G34" t="str">
        <f t="shared" si="0"/>
        <v/>
      </c>
      <c r="L34" t="e">
        <f>VLOOKUP($N34,'Event Inputs'!$A$4:'Event Inputs'!$B$44,2,FALSE)</f>
        <v>#N/A</v>
      </c>
      <c r="M34" t="e">
        <f>VLOOKUP($J34,'Event Inputs'!$D$4:'Event Inputs'!$H$899,3,FALSE)</f>
        <v>#N/A</v>
      </c>
      <c r="N34" t="str">
        <f t="shared" si="1"/>
        <v/>
      </c>
      <c r="O34" s="18">
        <f>'Event Inputs'!A34</f>
        <v>0</v>
      </c>
      <c r="P34" s="15">
        <f t="shared" si="2"/>
        <v>0</v>
      </c>
      <c r="Q34" s="21">
        <f t="shared" si="3"/>
        <v>0</v>
      </c>
      <c r="R34" s="24">
        <f t="shared" si="4"/>
        <v>0</v>
      </c>
      <c r="S34" s="21">
        <f t="shared" si="5"/>
        <v>0</v>
      </c>
      <c r="T34" s="21">
        <f t="shared" si="6"/>
        <v>0</v>
      </c>
      <c r="U34" s="21">
        <f t="shared" si="7"/>
        <v>0</v>
      </c>
      <c r="V34" s="21">
        <f t="shared" si="8"/>
        <v>0</v>
      </c>
      <c r="W34" s="21">
        <f t="shared" si="9"/>
        <v>0</v>
      </c>
      <c r="X34" s="21">
        <f t="shared" si="10"/>
        <v>0</v>
      </c>
      <c r="Y34" s="21">
        <f t="shared" si="11"/>
        <v>0</v>
      </c>
      <c r="Z34" s="21">
        <f t="shared" si="12"/>
        <v>0</v>
      </c>
      <c r="AA34" s="21">
        <f t="shared" si="13"/>
        <v>0</v>
      </c>
      <c r="AB34" s="21">
        <f t="shared" si="14"/>
        <v>0</v>
      </c>
      <c r="AC34" s="21">
        <f t="shared" si="15"/>
        <v>0</v>
      </c>
      <c r="AD34" s="21">
        <f t="shared" si="16"/>
        <v>0</v>
      </c>
      <c r="AE34" s="21">
        <f t="shared" si="17"/>
        <v>0</v>
      </c>
      <c r="AF34" s="21">
        <f t="shared" si="18"/>
        <v>0</v>
      </c>
      <c r="AG34" s="21">
        <f t="shared" si="19"/>
        <v>0</v>
      </c>
      <c r="AH34" s="21">
        <f t="shared" si="20"/>
        <v>0</v>
      </c>
      <c r="AI34" s="21">
        <f t="shared" si="21"/>
        <v>0</v>
      </c>
      <c r="AJ34" s="21">
        <f t="shared" si="22"/>
        <v>0</v>
      </c>
      <c r="AK34" s="21">
        <f t="shared" si="23"/>
        <v>0</v>
      </c>
      <c r="AL34" s="21">
        <f t="shared" si="24"/>
        <v>0</v>
      </c>
      <c r="AM34" s="21">
        <f t="shared" si="25"/>
        <v>0</v>
      </c>
      <c r="AN34" s="21">
        <f t="shared" si="26"/>
        <v>0</v>
      </c>
      <c r="AO34" s="21">
        <f t="shared" si="27"/>
        <v>0</v>
      </c>
      <c r="AP34" s="21">
        <f t="shared" si="28"/>
        <v>0</v>
      </c>
      <c r="AQ34" s="21">
        <f t="shared" si="29"/>
        <v>0</v>
      </c>
      <c r="AR34" s="21">
        <f t="shared" si="30"/>
        <v>0</v>
      </c>
      <c r="AS34" s="21">
        <f t="shared" si="31"/>
        <v>0</v>
      </c>
      <c r="AT34" s="35"/>
      <c r="AU34" s="27">
        <f t="shared" si="32"/>
        <v>0</v>
      </c>
      <c r="AV34" s="27">
        <f t="shared" si="33"/>
        <v>0</v>
      </c>
      <c r="AW34" s="27">
        <f t="shared" si="34"/>
        <v>0</v>
      </c>
      <c r="AX34" s="27">
        <f t="shared" si="35"/>
        <v>0</v>
      </c>
      <c r="AY34" s="27">
        <f t="shared" si="36"/>
        <v>0</v>
      </c>
      <c r="AZ34" s="27">
        <f t="shared" si="37"/>
        <v>0</v>
      </c>
      <c r="BA34" s="27">
        <f t="shared" si="38"/>
        <v>0</v>
      </c>
      <c r="BB34" s="27">
        <f t="shared" si="39"/>
        <v>0</v>
      </c>
      <c r="BC34" s="27">
        <f t="shared" si="40"/>
        <v>0</v>
      </c>
      <c r="BD34" s="27">
        <f t="shared" si="41"/>
        <v>0</v>
      </c>
      <c r="BE34" s="27">
        <f t="shared" si="42"/>
        <v>0</v>
      </c>
      <c r="BF34" s="27">
        <f t="shared" si="43"/>
        <v>0</v>
      </c>
      <c r="BG34" s="27">
        <f t="shared" si="44"/>
        <v>0</v>
      </c>
      <c r="BH34" s="27">
        <f t="shared" si="45"/>
        <v>0</v>
      </c>
      <c r="BI34" s="27">
        <f t="shared" si="46"/>
        <v>0</v>
      </c>
      <c r="BJ34" s="27">
        <f t="shared" si="47"/>
        <v>0</v>
      </c>
      <c r="BK34" s="27">
        <f t="shared" si="48"/>
        <v>0</v>
      </c>
      <c r="BL34" s="27">
        <f t="shared" si="49"/>
        <v>0</v>
      </c>
      <c r="BM34" s="27">
        <f t="shared" si="50"/>
        <v>0</v>
      </c>
      <c r="BN34" s="27">
        <f t="shared" si="51"/>
        <v>0</v>
      </c>
      <c r="BO34" s="27">
        <f t="shared" si="52"/>
        <v>0</v>
      </c>
      <c r="BP34" s="27">
        <f t="shared" si="53"/>
        <v>0</v>
      </c>
      <c r="BQ34" s="27">
        <f t="shared" si="54"/>
        <v>0</v>
      </c>
      <c r="BR34" s="27">
        <f t="shared" si="55"/>
        <v>0</v>
      </c>
      <c r="BS34" s="27">
        <f t="shared" si="56"/>
        <v>0</v>
      </c>
      <c r="BT34" s="27">
        <f t="shared" si="57"/>
        <v>0</v>
      </c>
      <c r="BU34" s="27">
        <f t="shared" si="58"/>
        <v>0</v>
      </c>
    </row>
    <row r="35" spans="5:73">
      <c r="E35" t="e">
        <f>VLOOKUP($G35,'Event Inputs'!$A$4:'Event Inputs'!$B$44,2,FALSE)</f>
        <v>#N/A</v>
      </c>
      <c r="F35" t="e">
        <f>VLOOKUP($C35,'Event Inputs'!$D$4:'Event Inputs'!$H$899,3,FALSE)</f>
        <v>#N/A</v>
      </c>
      <c r="G35" t="str">
        <f t="shared" si="0"/>
        <v/>
      </c>
      <c r="L35" t="e">
        <f>VLOOKUP($N35,'Event Inputs'!$A$4:'Event Inputs'!$B$44,2,FALSE)</f>
        <v>#N/A</v>
      </c>
      <c r="M35" t="e">
        <f>VLOOKUP($J35,'Event Inputs'!$D$4:'Event Inputs'!$H$899,3,FALSE)</f>
        <v>#N/A</v>
      </c>
      <c r="N35" t="str">
        <f t="shared" si="1"/>
        <v/>
      </c>
      <c r="O35" s="18">
        <f>'Event Inputs'!A35</f>
        <v>0</v>
      </c>
      <c r="P35" s="15">
        <f t="shared" si="2"/>
        <v>0</v>
      </c>
      <c r="Q35" s="21">
        <f t="shared" si="3"/>
        <v>0</v>
      </c>
      <c r="R35" s="24">
        <f t="shared" si="4"/>
        <v>0</v>
      </c>
      <c r="S35" s="21">
        <f t="shared" si="5"/>
        <v>0</v>
      </c>
      <c r="T35" s="21">
        <f t="shared" si="6"/>
        <v>0</v>
      </c>
      <c r="U35" s="21">
        <f t="shared" si="7"/>
        <v>0</v>
      </c>
      <c r="V35" s="21">
        <f t="shared" si="8"/>
        <v>0</v>
      </c>
      <c r="W35" s="21">
        <f t="shared" si="9"/>
        <v>0</v>
      </c>
      <c r="X35" s="21">
        <f t="shared" si="10"/>
        <v>0</v>
      </c>
      <c r="Y35" s="21">
        <f t="shared" si="11"/>
        <v>0</v>
      </c>
      <c r="Z35" s="21">
        <f t="shared" si="12"/>
        <v>0</v>
      </c>
      <c r="AA35" s="21">
        <f t="shared" si="13"/>
        <v>0</v>
      </c>
      <c r="AB35" s="21">
        <f t="shared" si="14"/>
        <v>0</v>
      </c>
      <c r="AC35" s="21">
        <f t="shared" si="15"/>
        <v>0</v>
      </c>
      <c r="AD35" s="21">
        <f t="shared" si="16"/>
        <v>0</v>
      </c>
      <c r="AE35" s="21">
        <f t="shared" si="17"/>
        <v>0</v>
      </c>
      <c r="AF35" s="21">
        <f t="shared" si="18"/>
        <v>0</v>
      </c>
      <c r="AG35" s="21">
        <f t="shared" si="19"/>
        <v>0</v>
      </c>
      <c r="AH35" s="21">
        <f t="shared" si="20"/>
        <v>0</v>
      </c>
      <c r="AI35" s="21">
        <f t="shared" si="21"/>
        <v>0</v>
      </c>
      <c r="AJ35" s="21">
        <f t="shared" si="22"/>
        <v>0</v>
      </c>
      <c r="AK35" s="21">
        <f t="shared" si="23"/>
        <v>0</v>
      </c>
      <c r="AL35" s="21">
        <f t="shared" si="24"/>
        <v>0</v>
      </c>
      <c r="AM35" s="21">
        <f t="shared" si="25"/>
        <v>0</v>
      </c>
      <c r="AN35" s="21">
        <f t="shared" si="26"/>
        <v>0</v>
      </c>
      <c r="AO35" s="21">
        <f t="shared" si="27"/>
        <v>0</v>
      </c>
      <c r="AP35" s="21">
        <f t="shared" si="28"/>
        <v>0</v>
      </c>
      <c r="AQ35" s="21">
        <f t="shared" si="29"/>
        <v>0</v>
      </c>
      <c r="AR35" s="21">
        <f t="shared" si="30"/>
        <v>0</v>
      </c>
      <c r="AS35" s="21">
        <f t="shared" si="31"/>
        <v>0</v>
      </c>
      <c r="AT35" s="35"/>
      <c r="AU35" s="27">
        <f t="shared" si="32"/>
        <v>0</v>
      </c>
      <c r="AV35" s="27">
        <f t="shared" si="33"/>
        <v>0</v>
      </c>
      <c r="AW35" s="27">
        <f t="shared" si="34"/>
        <v>0</v>
      </c>
      <c r="AX35" s="27">
        <f t="shared" si="35"/>
        <v>0</v>
      </c>
      <c r="AY35" s="27">
        <f t="shared" si="36"/>
        <v>0</v>
      </c>
      <c r="AZ35" s="27">
        <f t="shared" si="37"/>
        <v>0</v>
      </c>
      <c r="BA35" s="27">
        <f t="shared" si="38"/>
        <v>0</v>
      </c>
      <c r="BB35" s="27">
        <f t="shared" si="39"/>
        <v>0</v>
      </c>
      <c r="BC35" s="27">
        <f t="shared" si="40"/>
        <v>0</v>
      </c>
      <c r="BD35" s="27">
        <f t="shared" si="41"/>
        <v>0</v>
      </c>
      <c r="BE35" s="27">
        <f t="shared" si="42"/>
        <v>0</v>
      </c>
      <c r="BF35" s="27">
        <f t="shared" si="43"/>
        <v>0</v>
      </c>
      <c r="BG35" s="27">
        <f t="shared" si="44"/>
        <v>0</v>
      </c>
      <c r="BH35" s="27">
        <f t="shared" si="45"/>
        <v>0</v>
      </c>
      <c r="BI35" s="27">
        <f t="shared" si="46"/>
        <v>0</v>
      </c>
      <c r="BJ35" s="27">
        <f t="shared" si="47"/>
        <v>0</v>
      </c>
      <c r="BK35" s="27">
        <f t="shared" si="48"/>
        <v>0</v>
      </c>
      <c r="BL35" s="27">
        <f t="shared" si="49"/>
        <v>0</v>
      </c>
      <c r="BM35" s="27">
        <f t="shared" si="50"/>
        <v>0</v>
      </c>
      <c r="BN35" s="27">
        <f t="shared" si="51"/>
        <v>0</v>
      </c>
      <c r="BO35" s="27">
        <f t="shared" si="52"/>
        <v>0</v>
      </c>
      <c r="BP35" s="27">
        <f t="shared" si="53"/>
        <v>0</v>
      </c>
      <c r="BQ35" s="27">
        <f t="shared" si="54"/>
        <v>0</v>
      </c>
      <c r="BR35" s="27">
        <f t="shared" si="55"/>
        <v>0</v>
      </c>
      <c r="BS35" s="27">
        <f t="shared" si="56"/>
        <v>0</v>
      </c>
      <c r="BT35" s="27">
        <f t="shared" si="57"/>
        <v>0</v>
      </c>
      <c r="BU35" s="27">
        <f t="shared" si="58"/>
        <v>0</v>
      </c>
    </row>
    <row r="36" spans="5:73">
      <c r="E36" t="e">
        <f>VLOOKUP($G36,'Event Inputs'!$A$4:'Event Inputs'!$B$44,2,FALSE)</f>
        <v>#N/A</v>
      </c>
      <c r="F36" t="e">
        <f>VLOOKUP($C36,'Event Inputs'!$D$4:'Event Inputs'!$H$899,3,FALSE)</f>
        <v>#N/A</v>
      </c>
      <c r="G36" t="str">
        <f t="shared" si="0"/>
        <v/>
      </c>
      <c r="L36" t="e">
        <f>VLOOKUP($N36,'Event Inputs'!$A$4:'Event Inputs'!$B$44,2,FALSE)</f>
        <v>#N/A</v>
      </c>
      <c r="M36" t="e">
        <f>VLOOKUP($J36,'Event Inputs'!$D$4:'Event Inputs'!$H$899,3,FALSE)</f>
        <v>#N/A</v>
      </c>
      <c r="N36" t="str">
        <f t="shared" si="1"/>
        <v/>
      </c>
      <c r="O36" s="18">
        <f>'Event Inputs'!A36</f>
        <v>0</v>
      </c>
      <c r="P36" s="15">
        <f t="shared" si="2"/>
        <v>0</v>
      </c>
      <c r="Q36" s="21">
        <f t="shared" si="3"/>
        <v>0</v>
      </c>
      <c r="R36" s="24">
        <f t="shared" si="4"/>
        <v>0</v>
      </c>
      <c r="S36" s="21">
        <f t="shared" si="5"/>
        <v>0</v>
      </c>
      <c r="T36" s="21">
        <f t="shared" si="6"/>
        <v>0</v>
      </c>
      <c r="U36" s="21">
        <f t="shared" si="7"/>
        <v>0</v>
      </c>
      <c r="V36" s="21">
        <f t="shared" si="8"/>
        <v>0</v>
      </c>
      <c r="W36" s="21">
        <f t="shared" si="9"/>
        <v>0</v>
      </c>
      <c r="X36" s="21">
        <f t="shared" si="10"/>
        <v>0</v>
      </c>
      <c r="Y36" s="21">
        <f t="shared" si="11"/>
        <v>0</v>
      </c>
      <c r="Z36" s="21">
        <f t="shared" si="12"/>
        <v>0</v>
      </c>
      <c r="AA36" s="21">
        <f t="shared" si="13"/>
        <v>0</v>
      </c>
      <c r="AB36" s="21">
        <f t="shared" si="14"/>
        <v>0</v>
      </c>
      <c r="AC36" s="21">
        <f t="shared" si="15"/>
        <v>0</v>
      </c>
      <c r="AD36" s="21">
        <f t="shared" si="16"/>
        <v>0</v>
      </c>
      <c r="AE36" s="21">
        <f t="shared" si="17"/>
        <v>0</v>
      </c>
      <c r="AF36" s="21">
        <f t="shared" si="18"/>
        <v>0</v>
      </c>
      <c r="AG36" s="21">
        <f t="shared" si="19"/>
        <v>0</v>
      </c>
      <c r="AH36" s="21">
        <f t="shared" si="20"/>
        <v>0</v>
      </c>
      <c r="AI36" s="21">
        <f t="shared" si="21"/>
        <v>0</v>
      </c>
      <c r="AJ36" s="21">
        <f t="shared" si="22"/>
        <v>0</v>
      </c>
      <c r="AK36" s="21">
        <f t="shared" si="23"/>
        <v>0</v>
      </c>
      <c r="AL36" s="21">
        <f t="shared" si="24"/>
        <v>0</v>
      </c>
      <c r="AM36" s="21">
        <f t="shared" si="25"/>
        <v>0</v>
      </c>
      <c r="AN36" s="21">
        <f t="shared" si="26"/>
        <v>0</v>
      </c>
      <c r="AO36" s="21">
        <f t="shared" si="27"/>
        <v>0</v>
      </c>
      <c r="AP36" s="21">
        <f t="shared" si="28"/>
        <v>0</v>
      </c>
      <c r="AQ36" s="21">
        <f t="shared" si="29"/>
        <v>0</v>
      </c>
      <c r="AR36" s="21">
        <f t="shared" si="30"/>
        <v>0</v>
      </c>
      <c r="AS36" s="21">
        <f t="shared" si="31"/>
        <v>0</v>
      </c>
      <c r="AT36" s="35"/>
      <c r="AU36" s="27">
        <f t="shared" si="32"/>
        <v>0</v>
      </c>
      <c r="AV36" s="27">
        <f t="shared" si="33"/>
        <v>0</v>
      </c>
      <c r="AW36" s="27">
        <f t="shared" si="34"/>
        <v>0</v>
      </c>
      <c r="AX36" s="27">
        <f t="shared" si="35"/>
        <v>0</v>
      </c>
      <c r="AY36" s="27">
        <f t="shared" si="36"/>
        <v>0</v>
      </c>
      <c r="AZ36" s="27">
        <f t="shared" si="37"/>
        <v>0</v>
      </c>
      <c r="BA36" s="27">
        <f t="shared" si="38"/>
        <v>0</v>
      </c>
      <c r="BB36" s="27">
        <f t="shared" si="39"/>
        <v>0</v>
      </c>
      <c r="BC36" s="27">
        <f t="shared" si="40"/>
        <v>0</v>
      </c>
      <c r="BD36" s="27">
        <f t="shared" si="41"/>
        <v>0</v>
      </c>
      <c r="BE36" s="27">
        <f t="shared" si="42"/>
        <v>0</v>
      </c>
      <c r="BF36" s="27">
        <f t="shared" si="43"/>
        <v>0</v>
      </c>
      <c r="BG36" s="27">
        <f t="shared" si="44"/>
        <v>0</v>
      </c>
      <c r="BH36" s="27">
        <f t="shared" si="45"/>
        <v>0</v>
      </c>
      <c r="BI36" s="27">
        <f t="shared" si="46"/>
        <v>0</v>
      </c>
      <c r="BJ36" s="27">
        <f t="shared" si="47"/>
        <v>0</v>
      </c>
      <c r="BK36" s="27">
        <f t="shared" si="48"/>
        <v>0</v>
      </c>
      <c r="BL36" s="27">
        <f t="shared" si="49"/>
        <v>0</v>
      </c>
      <c r="BM36" s="27">
        <f t="shared" si="50"/>
        <v>0</v>
      </c>
      <c r="BN36" s="27">
        <f t="shared" si="51"/>
        <v>0</v>
      </c>
      <c r="BO36" s="27">
        <f t="shared" si="52"/>
        <v>0</v>
      </c>
      <c r="BP36" s="27">
        <f t="shared" si="53"/>
        <v>0</v>
      </c>
      <c r="BQ36" s="27">
        <f t="shared" si="54"/>
        <v>0</v>
      </c>
      <c r="BR36" s="27">
        <f t="shared" si="55"/>
        <v>0</v>
      </c>
      <c r="BS36" s="27">
        <f t="shared" si="56"/>
        <v>0</v>
      </c>
      <c r="BT36" s="27">
        <f t="shared" si="57"/>
        <v>0</v>
      </c>
      <c r="BU36" s="27">
        <f t="shared" si="58"/>
        <v>0</v>
      </c>
    </row>
    <row r="37" spans="5:73">
      <c r="E37" t="e">
        <f>VLOOKUP($G37,'Event Inputs'!$A$4:'Event Inputs'!$B$44,2,FALSE)</f>
        <v>#N/A</v>
      </c>
      <c r="F37" t="e">
        <f>VLOOKUP($C37,'Event Inputs'!$D$4:'Event Inputs'!$H$899,3,FALSE)</f>
        <v>#N/A</v>
      </c>
      <c r="G37" t="str">
        <f t="shared" si="0"/>
        <v/>
      </c>
      <c r="L37" t="e">
        <f>VLOOKUP($N37,'Event Inputs'!$A$4:'Event Inputs'!$B$44,2,FALSE)</f>
        <v>#N/A</v>
      </c>
      <c r="M37" t="e">
        <f>VLOOKUP($J37,'Event Inputs'!$D$4:'Event Inputs'!$H$899,3,FALSE)</f>
        <v>#N/A</v>
      </c>
      <c r="N37" t="str">
        <f t="shared" si="1"/>
        <v/>
      </c>
      <c r="O37" s="18">
        <f>'Event Inputs'!A37</f>
        <v>0</v>
      </c>
      <c r="P37" s="15">
        <f t="shared" si="2"/>
        <v>0</v>
      </c>
      <c r="Q37" s="21">
        <f t="shared" si="3"/>
        <v>0</v>
      </c>
      <c r="R37" s="24">
        <f t="shared" si="4"/>
        <v>0</v>
      </c>
      <c r="S37" s="21">
        <f t="shared" si="5"/>
        <v>0</v>
      </c>
      <c r="T37" s="21">
        <f t="shared" si="6"/>
        <v>0</v>
      </c>
      <c r="U37" s="21">
        <f t="shared" si="7"/>
        <v>0</v>
      </c>
      <c r="V37" s="21">
        <f t="shared" si="8"/>
        <v>0</v>
      </c>
      <c r="W37" s="21">
        <f t="shared" si="9"/>
        <v>0</v>
      </c>
      <c r="X37" s="21">
        <f t="shared" si="10"/>
        <v>0</v>
      </c>
      <c r="Y37" s="21">
        <f t="shared" si="11"/>
        <v>0</v>
      </c>
      <c r="Z37" s="21">
        <f t="shared" si="12"/>
        <v>0</v>
      </c>
      <c r="AA37" s="21">
        <f t="shared" si="13"/>
        <v>0</v>
      </c>
      <c r="AB37" s="21">
        <f t="shared" si="14"/>
        <v>0</v>
      </c>
      <c r="AC37" s="21">
        <f t="shared" si="15"/>
        <v>0</v>
      </c>
      <c r="AD37" s="21">
        <f t="shared" si="16"/>
        <v>0</v>
      </c>
      <c r="AE37" s="21">
        <f t="shared" si="17"/>
        <v>0</v>
      </c>
      <c r="AF37" s="21">
        <f t="shared" si="18"/>
        <v>0</v>
      </c>
      <c r="AG37" s="21">
        <f t="shared" si="19"/>
        <v>0</v>
      </c>
      <c r="AH37" s="21">
        <f t="shared" si="20"/>
        <v>0</v>
      </c>
      <c r="AI37" s="21">
        <f t="shared" si="21"/>
        <v>0</v>
      </c>
      <c r="AJ37" s="21">
        <f t="shared" si="22"/>
        <v>0</v>
      </c>
      <c r="AK37" s="21">
        <f t="shared" si="23"/>
        <v>0</v>
      </c>
      <c r="AL37" s="21">
        <f t="shared" si="24"/>
        <v>0</v>
      </c>
      <c r="AM37" s="21">
        <f t="shared" si="25"/>
        <v>0</v>
      </c>
      <c r="AN37" s="21">
        <f t="shared" si="26"/>
        <v>0</v>
      </c>
      <c r="AO37" s="21">
        <f t="shared" si="27"/>
        <v>0</v>
      </c>
      <c r="AP37" s="21">
        <f t="shared" si="28"/>
        <v>0</v>
      </c>
      <c r="AQ37" s="21">
        <f t="shared" si="29"/>
        <v>0</v>
      </c>
      <c r="AR37" s="21">
        <f t="shared" si="30"/>
        <v>0</v>
      </c>
      <c r="AS37" s="21">
        <f t="shared" si="31"/>
        <v>0</v>
      </c>
      <c r="AT37" s="35"/>
      <c r="AU37" s="27">
        <f t="shared" si="32"/>
        <v>0</v>
      </c>
      <c r="AV37" s="27">
        <f t="shared" si="33"/>
        <v>0</v>
      </c>
      <c r="AW37" s="27">
        <f t="shared" si="34"/>
        <v>0</v>
      </c>
      <c r="AX37" s="27">
        <f t="shared" si="35"/>
        <v>0</v>
      </c>
      <c r="AY37" s="27">
        <f t="shared" si="36"/>
        <v>0</v>
      </c>
      <c r="AZ37" s="27">
        <f t="shared" si="37"/>
        <v>0</v>
      </c>
      <c r="BA37" s="27">
        <f t="shared" si="38"/>
        <v>0</v>
      </c>
      <c r="BB37" s="27">
        <f t="shared" si="39"/>
        <v>0</v>
      </c>
      <c r="BC37" s="27">
        <f t="shared" si="40"/>
        <v>0</v>
      </c>
      <c r="BD37" s="27">
        <f t="shared" si="41"/>
        <v>0</v>
      </c>
      <c r="BE37" s="27">
        <f t="shared" si="42"/>
        <v>0</v>
      </c>
      <c r="BF37" s="27">
        <f t="shared" si="43"/>
        <v>0</v>
      </c>
      <c r="BG37" s="27">
        <f t="shared" si="44"/>
        <v>0</v>
      </c>
      <c r="BH37" s="27">
        <f t="shared" si="45"/>
        <v>0</v>
      </c>
      <c r="BI37" s="27">
        <f t="shared" si="46"/>
        <v>0</v>
      </c>
      <c r="BJ37" s="27">
        <f t="shared" si="47"/>
        <v>0</v>
      </c>
      <c r="BK37" s="27">
        <f t="shared" si="48"/>
        <v>0</v>
      </c>
      <c r="BL37" s="27">
        <f t="shared" si="49"/>
        <v>0</v>
      </c>
      <c r="BM37" s="27">
        <f t="shared" si="50"/>
        <v>0</v>
      </c>
      <c r="BN37" s="27">
        <f t="shared" si="51"/>
        <v>0</v>
      </c>
      <c r="BO37" s="27">
        <f t="shared" si="52"/>
        <v>0</v>
      </c>
      <c r="BP37" s="27">
        <f t="shared" si="53"/>
        <v>0</v>
      </c>
      <c r="BQ37" s="27">
        <f t="shared" si="54"/>
        <v>0</v>
      </c>
      <c r="BR37" s="27">
        <f t="shared" si="55"/>
        <v>0</v>
      </c>
      <c r="BS37" s="27">
        <f t="shared" si="56"/>
        <v>0</v>
      </c>
      <c r="BT37" s="27">
        <f t="shared" si="57"/>
        <v>0</v>
      </c>
      <c r="BU37" s="27">
        <f t="shared" si="58"/>
        <v>0</v>
      </c>
    </row>
    <row r="38" spans="5:73">
      <c r="E38" t="e">
        <f>VLOOKUP($G38,'Event Inputs'!$A$4:'Event Inputs'!$B$44,2,FALSE)</f>
        <v>#N/A</v>
      </c>
      <c r="F38" t="e">
        <f>VLOOKUP($C38,'Event Inputs'!$D$4:'Event Inputs'!$H$899,3,FALSE)</f>
        <v>#N/A</v>
      </c>
      <c r="G38" t="str">
        <f t="shared" si="0"/>
        <v/>
      </c>
      <c r="L38" t="e">
        <f>VLOOKUP($N38,'Event Inputs'!$A$4:'Event Inputs'!$B$44,2,FALSE)</f>
        <v>#N/A</v>
      </c>
      <c r="M38" t="e">
        <f>VLOOKUP($J38,'Event Inputs'!$D$4:'Event Inputs'!$H$899,3,FALSE)</f>
        <v>#N/A</v>
      </c>
      <c r="N38" t="str">
        <f t="shared" si="1"/>
        <v/>
      </c>
      <c r="O38" s="18">
        <f>'Event Inputs'!A38</f>
        <v>0</v>
      </c>
      <c r="P38" s="15">
        <f t="shared" si="2"/>
        <v>0</v>
      </c>
      <c r="Q38" s="21">
        <f t="shared" si="3"/>
        <v>0</v>
      </c>
      <c r="R38" s="24">
        <f t="shared" si="4"/>
        <v>0</v>
      </c>
      <c r="S38" s="21">
        <f t="shared" si="5"/>
        <v>0</v>
      </c>
      <c r="T38" s="21">
        <f t="shared" si="6"/>
        <v>0</v>
      </c>
      <c r="U38" s="21">
        <f t="shared" si="7"/>
        <v>0</v>
      </c>
      <c r="V38" s="21">
        <f t="shared" si="8"/>
        <v>0</v>
      </c>
      <c r="W38" s="21">
        <f t="shared" si="9"/>
        <v>0</v>
      </c>
      <c r="X38" s="21">
        <f t="shared" si="10"/>
        <v>0</v>
      </c>
      <c r="Y38" s="21">
        <f t="shared" si="11"/>
        <v>0</v>
      </c>
      <c r="Z38" s="21">
        <f t="shared" si="12"/>
        <v>0</v>
      </c>
      <c r="AA38" s="21">
        <f t="shared" si="13"/>
        <v>0</v>
      </c>
      <c r="AB38" s="21">
        <f t="shared" si="14"/>
        <v>0</v>
      </c>
      <c r="AC38" s="21">
        <f t="shared" si="15"/>
        <v>0</v>
      </c>
      <c r="AD38" s="21">
        <f t="shared" si="16"/>
        <v>0</v>
      </c>
      <c r="AE38" s="21">
        <f t="shared" si="17"/>
        <v>0</v>
      </c>
      <c r="AF38" s="21">
        <f t="shared" si="18"/>
        <v>0</v>
      </c>
      <c r="AG38" s="21">
        <f t="shared" si="19"/>
        <v>0</v>
      </c>
      <c r="AH38" s="21">
        <f t="shared" si="20"/>
        <v>0</v>
      </c>
      <c r="AI38" s="21">
        <f t="shared" si="21"/>
        <v>0</v>
      </c>
      <c r="AJ38" s="21">
        <f t="shared" si="22"/>
        <v>0</v>
      </c>
      <c r="AK38" s="21">
        <f t="shared" si="23"/>
        <v>0</v>
      </c>
      <c r="AL38" s="21">
        <f t="shared" si="24"/>
        <v>0</v>
      </c>
      <c r="AM38" s="21">
        <f t="shared" si="25"/>
        <v>0</v>
      </c>
      <c r="AN38" s="21">
        <f t="shared" si="26"/>
        <v>0</v>
      </c>
      <c r="AO38" s="21">
        <f t="shared" si="27"/>
        <v>0</v>
      </c>
      <c r="AP38" s="21">
        <f t="shared" si="28"/>
        <v>0</v>
      </c>
      <c r="AQ38" s="21">
        <f t="shared" si="29"/>
        <v>0</v>
      </c>
      <c r="AR38" s="21">
        <f t="shared" si="30"/>
        <v>0</v>
      </c>
      <c r="AS38" s="21">
        <f t="shared" si="31"/>
        <v>0</v>
      </c>
      <c r="AT38" s="35"/>
      <c r="AU38" s="27">
        <f t="shared" si="32"/>
        <v>0</v>
      </c>
      <c r="AV38" s="27">
        <f t="shared" si="33"/>
        <v>0</v>
      </c>
      <c r="AW38" s="27">
        <f t="shared" si="34"/>
        <v>0</v>
      </c>
      <c r="AX38" s="27">
        <f t="shared" si="35"/>
        <v>0</v>
      </c>
      <c r="AY38" s="27">
        <f t="shared" si="36"/>
        <v>0</v>
      </c>
      <c r="AZ38" s="27">
        <f t="shared" si="37"/>
        <v>0</v>
      </c>
      <c r="BA38" s="27">
        <f t="shared" si="38"/>
        <v>0</v>
      </c>
      <c r="BB38" s="27">
        <f t="shared" si="39"/>
        <v>0</v>
      </c>
      <c r="BC38" s="27">
        <f t="shared" si="40"/>
        <v>0</v>
      </c>
      <c r="BD38" s="27">
        <f t="shared" si="41"/>
        <v>0</v>
      </c>
      <c r="BE38" s="27">
        <f t="shared" si="42"/>
        <v>0</v>
      </c>
      <c r="BF38" s="27">
        <f t="shared" si="43"/>
        <v>0</v>
      </c>
      <c r="BG38" s="27">
        <f t="shared" si="44"/>
        <v>0</v>
      </c>
      <c r="BH38" s="27">
        <f t="shared" si="45"/>
        <v>0</v>
      </c>
      <c r="BI38" s="27">
        <f t="shared" si="46"/>
        <v>0</v>
      </c>
      <c r="BJ38" s="27">
        <f t="shared" si="47"/>
        <v>0</v>
      </c>
      <c r="BK38" s="27">
        <f t="shared" si="48"/>
        <v>0</v>
      </c>
      <c r="BL38" s="27">
        <f t="shared" si="49"/>
        <v>0</v>
      </c>
      <c r="BM38" s="27">
        <f t="shared" si="50"/>
        <v>0</v>
      </c>
      <c r="BN38" s="27">
        <f t="shared" si="51"/>
        <v>0</v>
      </c>
      <c r="BO38" s="27">
        <f t="shared" si="52"/>
        <v>0</v>
      </c>
      <c r="BP38" s="27">
        <f t="shared" si="53"/>
        <v>0</v>
      </c>
      <c r="BQ38" s="27">
        <f t="shared" si="54"/>
        <v>0</v>
      </c>
      <c r="BR38" s="27">
        <f t="shared" si="55"/>
        <v>0</v>
      </c>
      <c r="BS38" s="27">
        <f t="shared" si="56"/>
        <v>0</v>
      </c>
      <c r="BT38" s="27">
        <f t="shared" si="57"/>
        <v>0</v>
      </c>
      <c r="BU38" s="27">
        <f t="shared" si="58"/>
        <v>0</v>
      </c>
    </row>
    <row r="39" spans="5:73">
      <c r="E39" t="e">
        <f>VLOOKUP($G39,'Event Inputs'!$A$4:'Event Inputs'!$B$44,2,FALSE)</f>
        <v>#N/A</v>
      </c>
      <c r="F39" t="e">
        <f>VLOOKUP($C39,'Event Inputs'!$D$4:'Event Inputs'!$H$899,3,FALSE)</f>
        <v>#N/A</v>
      </c>
      <c r="G39" t="str">
        <f t="shared" si="0"/>
        <v/>
      </c>
      <c r="L39" t="e">
        <f>VLOOKUP($N39,'Event Inputs'!$A$4:'Event Inputs'!$B$44,2,FALSE)</f>
        <v>#N/A</v>
      </c>
      <c r="M39" t="e">
        <f>VLOOKUP($J39,'Event Inputs'!$D$4:'Event Inputs'!$H$899,3,FALSE)</f>
        <v>#N/A</v>
      </c>
      <c r="N39" t="str">
        <f t="shared" si="1"/>
        <v/>
      </c>
      <c r="O39" s="18">
        <f>'Event Inputs'!A39</f>
        <v>0</v>
      </c>
      <c r="P39" s="15">
        <f t="shared" si="2"/>
        <v>0</v>
      </c>
      <c r="Q39" s="21">
        <f t="shared" si="3"/>
        <v>0</v>
      </c>
      <c r="R39" s="24">
        <f t="shared" si="4"/>
        <v>0</v>
      </c>
      <c r="S39" s="21">
        <f t="shared" si="5"/>
        <v>0</v>
      </c>
      <c r="T39" s="21">
        <f t="shared" si="6"/>
        <v>0</v>
      </c>
      <c r="U39" s="21">
        <f t="shared" si="7"/>
        <v>0</v>
      </c>
      <c r="V39" s="21">
        <f t="shared" si="8"/>
        <v>0</v>
      </c>
      <c r="W39" s="21">
        <f t="shared" si="9"/>
        <v>0</v>
      </c>
      <c r="X39" s="21">
        <f t="shared" si="10"/>
        <v>0</v>
      </c>
      <c r="Y39" s="21">
        <f t="shared" si="11"/>
        <v>0</v>
      </c>
      <c r="Z39" s="21">
        <f t="shared" si="12"/>
        <v>0</v>
      </c>
      <c r="AA39" s="21">
        <f t="shared" si="13"/>
        <v>0</v>
      </c>
      <c r="AB39" s="21">
        <f t="shared" si="14"/>
        <v>0</v>
      </c>
      <c r="AC39" s="21">
        <f t="shared" si="15"/>
        <v>0</v>
      </c>
      <c r="AD39" s="21">
        <f t="shared" si="16"/>
        <v>0</v>
      </c>
      <c r="AE39" s="21">
        <f t="shared" si="17"/>
        <v>0</v>
      </c>
      <c r="AF39" s="21">
        <f t="shared" si="18"/>
        <v>0</v>
      </c>
      <c r="AG39" s="21">
        <f t="shared" si="19"/>
        <v>0</v>
      </c>
      <c r="AH39" s="21">
        <f t="shared" si="20"/>
        <v>0</v>
      </c>
      <c r="AI39" s="21">
        <f t="shared" si="21"/>
        <v>0</v>
      </c>
      <c r="AJ39" s="21">
        <f t="shared" si="22"/>
        <v>0</v>
      </c>
      <c r="AK39" s="21">
        <f t="shared" si="23"/>
        <v>0</v>
      </c>
      <c r="AL39" s="21">
        <f t="shared" si="24"/>
        <v>0</v>
      </c>
      <c r="AM39" s="21">
        <f t="shared" si="25"/>
        <v>0</v>
      </c>
      <c r="AN39" s="21">
        <f t="shared" si="26"/>
        <v>0</v>
      </c>
      <c r="AO39" s="21">
        <f t="shared" si="27"/>
        <v>0</v>
      </c>
      <c r="AP39" s="21">
        <f t="shared" si="28"/>
        <v>0</v>
      </c>
      <c r="AQ39" s="21">
        <f t="shared" si="29"/>
        <v>0</v>
      </c>
      <c r="AR39" s="21">
        <f t="shared" si="30"/>
        <v>0</v>
      </c>
      <c r="AS39" s="21">
        <f t="shared" si="31"/>
        <v>0</v>
      </c>
      <c r="AT39" s="35"/>
      <c r="AU39" s="27">
        <f t="shared" si="32"/>
        <v>0</v>
      </c>
      <c r="AV39" s="27">
        <f t="shared" si="33"/>
        <v>0</v>
      </c>
      <c r="AW39" s="27">
        <f t="shared" si="34"/>
        <v>0</v>
      </c>
      <c r="AX39" s="27">
        <f t="shared" si="35"/>
        <v>0</v>
      </c>
      <c r="AY39" s="27">
        <f t="shared" si="36"/>
        <v>0</v>
      </c>
      <c r="AZ39" s="27">
        <f t="shared" si="37"/>
        <v>0</v>
      </c>
      <c r="BA39" s="27">
        <f t="shared" si="38"/>
        <v>0</v>
      </c>
      <c r="BB39" s="27">
        <f t="shared" si="39"/>
        <v>0</v>
      </c>
      <c r="BC39" s="27">
        <f t="shared" si="40"/>
        <v>0</v>
      </c>
      <c r="BD39" s="27">
        <f t="shared" si="41"/>
        <v>0</v>
      </c>
      <c r="BE39" s="27">
        <f t="shared" si="42"/>
        <v>0</v>
      </c>
      <c r="BF39" s="27">
        <f t="shared" si="43"/>
        <v>0</v>
      </c>
      <c r="BG39" s="27">
        <f t="shared" si="44"/>
        <v>0</v>
      </c>
      <c r="BH39" s="27">
        <f t="shared" si="45"/>
        <v>0</v>
      </c>
      <c r="BI39" s="27">
        <f t="shared" si="46"/>
        <v>0</v>
      </c>
      <c r="BJ39" s="27">
        <f t="shared" si="47"/>
        <v>0</v>
      </c>
      <c r="BK39" s="27">
        <f t="shared" si="48"/>
        <v>0</v>
      </c>
      <c r="BL39" s="27">
        <f t="shared" si="49"/>
        <v>0</v>
      </c>
      <c r="BM39" s="27">
        <f t="shared" si="50"/>
        <v>0</v>
      </c>
      <c r="BN39" s="27">
        <f t="shared" si="51"/>
        <v>0</v>
      </c>
      <c r="BO39" s="27">
        <f t="shared" si="52"/>
        <v>0</v>
      </c>
      <c r="BP39" s="27">
        <f t="shared" si="53"/>
        <v>0</v>
      </c>
      <c r="BQ39" s="27">
        <f t="shared" si="54"/>
        <v>0</v>
      </c>
      <c r="BR39" s="27">
        <f t="shared" si="55"/>
        <v>0</v>
      </c>
      <c r="BS39" s="27">
        <f t="shared" si="56"/>
        <v>0</v>
      </c>
      <c r="BT39" s="27">
        <f t="shared" si="57"/>
        <v>0</v>
      </c>
      <c r="BU39" s="27">
        <f t="shared" si="58"/>
        <v>0</v>
      </c>
    </row>
    <row r="40" spans="5:73">
      <c r="E40" t="e">
        <f>VLOOKUP($G40,'Event Inputs'!$A$4:'Event Inputs'!$B$44,2,FALSE)</f>
        <v>#N/A</v>
      </c>
      <c r="F40" t="e">
        <f>VLOOKUP($C40,'Event Inputs'!$D$4:'Event Inputs'!$H$899,3,FALSE)</f>
        <v>#N/A</v>
      </c>
      <c r="G40" t="str">
        <f t="shared" si="0"/>
        <v/>
      </c>
      <c r="L40" t="e">
        <f>VLOOKUP($N40,'Event Inputs'!$A$4:'Event Inputs'!$B$44,2,FALSE)</f>
        <v>#N/A</v>
      </c>
      <c r="M40" t="e">
        <f>VLOOKUP($J40,'Event Inputs'!$D$4:'Event Inputs'!$H$899,3,FALSE)</f>
        <v>#N/A</v>
      </c>
      <c r="N40" t="str">
        <f t="shared" si="1"/>
        <v/>
      </c>
      <c r="O40" s="18">
        <f>'Event Inputs'!A40</f>
        <v>0</v>
      </c>
      <c r="P40" s="15">
        <f t="shared" si="2"/>
        <v>0</v>
      </c>
      <c r="Q40" s="21">
        <f t="shared" si="3"/>
        <v>0</v>
      </c>
      <c r="R40" s="24">
        <f t="shared" si="4"/>
        <v>0</v>
      </c>
      <c r="S40" s="21">
        <f t="shared" si="5"/>
        <v>0</v>
      </c>
      <c r="T40" s="21">
        <f t="shared" si="6"/>
        <v>0</v>
      </c>
      <c r="U40" s="21">
        <f t="shared" si="7"/>
        <v>0</v>
      </c>
      <c r="V40" s="21">
        <f t="shared" si="8"/>
        <v>0</v>
      </c>
      <c r="W40" s="21">
        <f t="shared" si="9"/>
        <v>0</v>
      </c>
      <c r="X40" s="21">
        <f t="shared" si="10"/>
        <v>0</v>
      </c>
      <c r="Y40" s="21">
        <f t="shared" si="11"/>
        <v>0</v>
      </c>
      <c r="Z40" s="21">
        <f t="shared" si="12"/>
        <v>0</v>
      </c>
      <c r="AA40" s="21">
        <f t="shared" si="13"/>
        <v>0</v>
      </c>
      <c r="AB40" s="21">
        <f t="shared" si="14"/>
        <v>0</v>
      </c>
      <c r="AC40" s="21">
        <f t="shared" si="15"/>
        <v>0</v>
      </c>
      <c r="AD40" s="21">
        <f t="shared" si="16"/>
        <v>0</v>
      </c>
      <c r="AE40" s="21">
        <f t="shared" si="17"/>
        <v>0</v>
      </c>
      <c r="AF40" s="21">
        <f t="shared" si="18"/>
        <v>0</v>
      </c>
      <c r="AG40" s="21">
        <f t="shared" si="19"/>
        <v>0</v>
      </c>
      <c r="AH40" s="21">
        <f t="shared" si="20"/>
        <v>0</v>
      </c>
      <c r="AI40" s="21">
        <f t="shared" si="21"/>
        <v>0</v>
      </c>
      <c r="AJ40" s="21">
        <f t="shared" si="22"/>
        <v>0</v>
      </c>
      <c r="AK40" s="21">
        <f t="shared" si="23"/>
        <v>0</v>
      </c>
      <c r="AL40" s="21">
        <f t="shared" si="24"/>
        <v>0</v>
      </c>
      <c r="AM40" s="21">
        <f t="shared" si="25"/>
        <v>0</v>
      </c>
      <c r="AN40" s="21">
        <f t="shared" si="26"/>
        <v>0</v>
      </c>
      <c r="AO40" s="21">
        <f t="shared" si="27"/>
        <v>0</v>
      </c>
      <c r="AP40" s="21">
        <f t="shared" si="28"/>
        <v>0</v>
      </c>
      <c r="AQ40" s="21">
        <f t="shared" si="29"/>
        <v>0</v>
      </c>
      <c r="AR40" s="21">
        <f t="shared" si="30"/>
        <v>0</v>
      </c>
      <c r="AS40" s="21">
        <f t="shared" si="31"/>
        <v>0</v>
      </c>
      <c r="AT40" s="35"/>
      <c r="AU40" s="27">
        <f t="shared" si="32"/>
        <v>0</v>
      </c>
      <c r="AV40" s="27">
        <f t="shared" si="33"/>
        <v>0</v>
      </c>
      <c r="AW40" s="27">
        <f t="shared" si="34"/>
        <v>0</v>
      </c>
      <c r="AX40" s="27">
        <f t="shared" si="35"/>
        <v>0</v>
      </c>
      <c r="AY40" s="27">
        <f t="shared" si="36"/>
        <v>0</v>
      </c>
      <c r="AZ40" s="27">
        <f t="shared" si="37"/>
        <v>0</v>
      </c>
      <c r="BA40" s="27">
        <f t="shared" si="38"/>
        <v>0</v>
      </c>
      <c r="BB40" s="27">
        <f t="shared" si="39"/>
        <v>0</v>
      </c>
      <c r="BC40" s="27">
        <f t="shared" si="40"/>
        <v>0</v>
      </c>
      <c r="BD40" s="27">
        <f t="shared" si="41"/>
        <v>0</v>
      </c>
      <c r="BE40" s="27">
        <f t="shared" si="42"/>
        <v>0</v>
      </c>
      <c r="BF40" s="27">
        <f t="shared" si="43"/>
        <v>0</v>
      </c>
      <c r="BG40" s="27">
        <f t="shared" si="44"/>
        <v>0</v>
      </c>
      <c r="BH40" s="27">
        <f t="shared" si="45"/>
        <v>0</v>
      </c>
      <c r="BI40" s="27">
        <f t="shared" si="46"/>
        <v>0</v>
      </c>
      <c r="BJ40" s="27">
        <f t="shared" si="47"/>
        <v>0</v>
      </c>
      <c r="BK40" s="27">
        <f t="shared" si="48"/>
        <v>0</v>
      </c>
      <c r="BL40" s="27">
        <f t="shared" si="49"/>
        <v>0</v>
      </c>
      <c r="BM40" s="27">
        <f t="shared" si="50"/>
        <v>0</v>
      </c>
      <c r="BN40" s="27">
        <f t="shared" si="51"/>
        <v>0</v>
      </c>
      <c r="BO40" s="27">
        <f t="shared" si="52"/>
        <v>0</v>
      </c>
      <c r="BP40" s="27">
        <f t="shared" si="53"/>
        <v>0</v>
      </c>
      <c r="BQ40" s="27">
        <f t="shared" si="54"/>
        <v>0</v>
      </c>
      <c r="BR40" s="27">
        <f t="shared" si="55"/>
        <v>0</v>
      </c>
      <c r="BS40" s="27">
        <f t="shared" si="56"/>
        <v>0</v>
      </c>
      <c r="BT40" s="27">
        <f t="shared" si="57"/>
        <v>0</v>
      </c>
      <c r="BU40" s="27">
        <f t="shared" si="58"/>
        <v>0</v>
      </c>
    </row>
    <row r="41" spans="5:73">
      <c r="E41" t="e">
        <f>VLOOKUP($G41,'Event Inputs'!$A$4:'Event Inputs'!$B$44,2,FALSE)</f>
        <v>#N/A</v>
      </c>
      <c r="F41" t="e">
        <f>VLOOKUP($C41,'Event Inputs'!$D$4:'Event Inputs'!$H$899,3,FALSE)</f>
        <v>#N/A</v>
      </c>
      <c r="G41" t="str">
        <f t="shared" si="0"/>
        <v/>
      </c>
      <c r="L41" t="e">
        <f>VLOOKUP($N41,'Event Inputs'!$A$4:'Event Inputs'!$B$44,2,FALSE)</f>
        <v>#N/A</v>
      </c>
      <c r="M41" t="e">
        <f>VLOOKUP($J41,'Event Inputs'!$D$4:'Event Inputs'!$H$899,3,FALSE)</f>
        <v>#N/A</v>
      </c>
      <c r="N41" t="str">
        <f t="shared" si="1"/>
        <v/>
      </c>
      <c r="O41" s="18">
        <f>'Event Inputs'!A41</f>
        <v>0</v>
      </c>
      <c r="P41" s="15">
        <f t="shared" si="2"/>
        <v>0</v>
      </c>
      <c r="Q41" s="21">
        <f t="shared" si="3"/>
        <v>0</v>
      </c>
      <c r="R41" s="24">
        <f t="shared" si="4"/>
        <v>0</v>
      </c>
      <c r="S41" s="21">
        <f t="shared" si="5"/>
        <v>0</v>
      </c>
      <c r="T41" s="21">
        <f t="shared" si="6"/>
        <v>0</v>
      </c>
      <c r="U41" s="21">
        <f t="shared" si="7"/>
        <v>0</v>
      </c>
      <c r="V41" s="21">
        <f t="shared" si="8"/>
        <v>0</v>
      </c>
      <c r="W41" s="21">
        <f t="shared" si="9"/>
        <v>0</v>
      </c>
      <c r="X41" s="21">
        <f t="shared" si="10"/>
        <v>0</v>
      </c>
      <c r="Y41" s="21">
        <f t="shared" si="11"/>
        <v>0</v>
      </c>
      <c r="Z41" s="21">
        <f t="shared" si="12"/>
        <v>0</v>
      </c>
      <c r="AA41" s="21">
        <f t="shared" si="13"/>
        <v>0</v>
      </c>
      <c r="AB41" s="21">
        <f t="shared" si="14"/>
        <v>0</v>
      </c>
      <c r="AC41" s="21">
        <f t="shared" si="15"/>
        <v>0</v>
      </c>
      <c r="AD41" s="21">
        <f t="shared" si="16"/>
        <v>0</v>
      </c>
      <c r="AE41" s="21">
        <f t="shared" si="17"/>
        <v>0</v>
      </c>
      <c r="AF41" s="21">
        <f t="shared" si="18"/>
        <v>0</v>
      </c>
      <c r="AG41" s="21">
        <f t="shared" si="19"/>
        <v>0</v>
      </c>
      <c r="AH41" s="21">
        <f t="shared" si="20"/>
        <v>0</v>
      </c>
      <c r="AI41" s="21">
        <f t="shared" si="21"/>
        <v>0</v>
      </c>
      <c r="AJ41" s="21">
        <f t="shared" si="22"/>
        <v>0</v>
      </c>
      <c r="AK41" s="21">
        <f t="shared" si="23"/>
        <v>0</v>
      </c>
      <c r="AL41" s="21">
        <f t="shared" si="24"/>
        <v>0</v>
      </c>
      <c r="AM41" s="21">
        <f t="shared" si="25"/>
        <v>0</v>
      </c>
      <c r="AN41" s="21">
        <f t="shared" si="26"/>
        <v>0</v>
      </c>
      <c r="AO41" s="21">
        <f t="shared" si="27"/>
        <v>0</v>
      </c>
      <c r="AP41" s="21">
        <f t="shared" si="28"/>
        <v>0</v>
      </c>
      <c r="AQ41" s="21">
        <f t="shared" si="29"/>
        <v>0</v>
      </c>
      <c r="AR41" s="21">
        <f t="shared" si="30"/>
        <v>0</v>
      </c>
      <c r="AS41" s="21">
        <f t="shared" si="31"/>
        <v>0</v>
      </c>
      <c r="AT41" s="35"/>
      <c r="AU41" s="27">
        <f t="shared" si="32"/>
        <v>0</v>
      </c>
      <c r="AV41" s="27">
        <f t="shared" si="33"/>
        <v>0</v>
      </c>
      <c r="AW41" s="27">
        <f t="shared" si="34"/>
        <v>0</v>
      </c>
      <c r="AX41" s="27">
        <f t="shared" si="35"/>
        <v>0</v>
      </c>
      <c r="AY41" s="27">
        <f t="shared" si="36"/>
        <v>0</v>
      </c>
      <c r="AZ41" s="27">
        <f t="shared" si="37"/>
        <v>0</v>
      </c>
      <c r="BA41" s="27">
        <f t="shared" si="38"/>
        <v>0</v>
      </c>
      <c r="BB41" s="27">
        <f t="shared" si="39"/>
        <v>0</v>
      </c>
      <c r="BC41" s="27">
        <f t="shared" si="40"/>
        <v>0</v>
      </c>
      <c r="BD41" s="27">
        <f t="shared" si="41"/>
        <v>0</v>
      </c>
      <c r="BE41" s="27">
        <f t="shared" si="42"/>
        <v>0</v>
      </c>
      <c r="BF41" s="27">
        <f t="shared" si="43"/>
        <v>0</v>
      </c>
      <c r="BG41" s="27">
        <f t="shared" si="44"/>
        <v>0</v>
      </c>
      <c r="BH41" s="27">
        <f t="shared" si="45"/>
        <v>0</v>
      </c>
      <c r="BI41" s="27">
        <f t="shared" si="46"/>
        <v>0</v>
      </c>
      <c r="BJ41" s="27">
        <f t="shared" si="47"/>
        <v>0</v>
      </c>
      <c r="BK41" s="27">
        <f t="shared" si="48"/>
        <v>0</v>
      </c>
      <c r="BL41" s="27">
        <f t="shared" si="49"/>
        <v>0</v>
      </c>
      <c r="BM41" s="27">
        <f t="shared" si="50"/>
        <v>0</v>
      </c>
      <c r="BN41" s="27">
        <f t="shared" si="51"/>
        <v>0</v>
      </c>
      <c r="BO41" s="27">
        <f t="shared" si="52"/>
        <v>0</v>
      </c>
      <c r="BP41" s="27">
        <f t="shared" si="53"/>
        <v>0</v>
      </c>
      <c r="BQ41" s="27">
        <f t="shared" si="54"/>
        <v>0</v>
      </c>
      <c r="BR41" s="27">
        <f t="shared" si="55"/>
        <v>0</v>
      </c>
      <c r="BS41" s="27">
        <f t="shared" si="56"/>
        <v>0</v>
      </c>
      <c r="BT41" s="27">
        <f t="shared" si="57"/>
        <v>0</v>
      </c>
      <c r="BU41" s="27">
        <f t="shared" si="58"/>
        <v>0</v>
      </c>
    </row>
    <row r="42" spans="5:73">
      <c r="E42" t="e">
        <f>VLOOKUP($G42,'Event Inputs'!$A$4:'Event Inputs'!$B$44,2,FALSE)</f>
        <v>#N/A</v>
      </c>
      <c r="F42" t="e">
        <f>VLOOKUP($C42,'Event Inputs'!$D$4:'Event Inputs'!$H$899,3,FALSE)</f>
        <v>#N/A</v>
      </c>
      <c r="G42" t="str">
        <f t="shared" si="0"/>
        <v/>
      </c>
      <c r="L42" t="e">
        <f>VLOOKUP($N42,'Event Inputs'!$A$4:'Event Inputs'!$B$44,2,FALSE)</f>
        <v>#N/A</v>
      </c>
      <c r="M42" t="e">
        <f>VLOOKUP($J42,'Event Inputs'!$D$4:'Event Inputs'!$H$899,3,FALSE)</f>
        <v>#N/A</v>
      </c>
      <c r="N42" t="str">
        <f t="shared" si="1"/>
        <v/>
      </c>
      <c r="O42" s="18">
        <f>'Event Inputs'!A42</f>
        <v>0</v>
      </c>
      <c r="P42" s="15">
        <f t="shared" si="2"/>
        <v>0</v>
      </c>
      <c r="Q42" s="21">
        <f t="shared" si="3"/>
        <v>0</v>
      </c>
      <c r="R42" s="24">
        <f t="shared" si="4"/>
        <v>0</v>
      </c>
      <c r="S42" s="21">
        <f t="shared" si="5"/>
        <v>0</v>
      </c>
      <c r="T42" s="21">
        <f t="shared" si="6"/>
        <v>0</v>
      </c>
      <c r="U42" s="21">
        <f t="shared" si="7"/>
        <v>0</v>
      </c>
      <c r="V42" s="21">
        <f t="shared" si="8"/>
        <v>0</v>
      </c>
      <c r="W42" s="21">
        <f t="shared" si="9"/>
        <v>0</v>
      </c>
      <c r="X42" s="21">
        <f t="shared" si="10"/>
        <v>0</v>
      </c>
      <c r="Y42" s="21">
        <f t="shared" si="11"/>
        <v>0</v>
      </c>
      <c r="Z42" s="21">
        <f t="shared" si="12"/>
        <v>0</v>
      </c>
      <c r="AA42" s="21">
        <f t="shared" si="13"/>
        <v>0</v>
      </c>
      <c r="AB42" s="21">
        <f t="shared" si="14"/>
        <v>0</v>
      </c>
      <c r="AC42" s="21">
        <f t="shared" si="15"/>
        <v>0</v>
      </c>
      <c r="AD42" s="21">
        <f t="shared" si="16"/>
        <v>0</v>
      </c>
      <c r="AE42" s="21">
        <f t="shared" si="17"/>
        <v>0</v>
      </c>
      <c r="AF42" s="21">
        <f t="shared" si="18"/>
        <v>0</v>
      </c>
      <c r="AG42" s="21">
        <f t="shared" si="19"/>
        <v>0</v>
      </c>
      <c r="AH42" s="21">
        <f t="shared" si="20"/>
        <v>0</v>
      </c>
      <c r="AI42" s="21">
        <f t="shared" si="21"/>
        <v>0</v>
      </c>
      <c r="AJ42" s="21">
        <f t="shared" si="22"/>
        <v>0</v>
      </c>
      <c r="AK42" s="21">
        <f t="shared" si="23"/>
        <v>0</v>
      </c>
      <c r="AL42" s="21">
        <f t="shared" si="24"/>
        <v>0</v>
      </c>
      <c r="AM42" s="21">
        <f t="shared" si="25"/>
        <v>0</v>
      </c>
      <c r="AN42" s="21">
        <f t="shared" si="26"/>
        <v>0</v>
      </c>
      <c r="AO42" s="21">
        <f t="shared" si="27"/>
        <v>0</v>
      </c>
      <c r="AP42" s="21">
        <f t="shared" si="28"/>
        <v>0</v>
      </c>
      <c r="AQ42" s="21">
        <f t="shared" si="29"/>
        <v>0</v>
      </c>
      <c r="AR42" s="21">
        <f t="shared" si="30"/>
        <v>0</v>
      </c>
      <c r="AS42" s="21">
        <f t="shared" si="31"/>
        <v>0</v>
      </c>
      <c r="AT42" s="35"/>
      <c r="AU42" s="27">
        <f t="shared" si="32"/>
        <v>0</v>
      </c>
      <c r="AV42" s="27">
        <f t="shared" si="33"/>
        <v>0</v>
      </c>
      <c r="AW42" s="27">
        <f t="shared" si="34"/>
        <v>0</v>
      </c>
      <c r="AX42" s="27">
        <f t="shared" si="35"/>
        <v>0</v>
      </c>
      <c r="AY42" s="27">
        <f t="shared" si="36"/>
        <v>0</v>
      </c>
      <c r="AZ42" s="27">
        <f t="shared" si="37"/>
        <v>0</v>
      </c>
      <c r="BA42" s="27">
        <f t="shared" si="38"/>
        <v>0</v>
      </c>
      <c r="BB42" s="27">
        <f t="shared" si="39"/>
        <v>0</v>
      </c>
      <c r="BC42" s="27">
        <f t="shared" si="40"/>
        <v>0</v>
      </c>
      <c r="BD42" s="27">
        <f t="shared" si="41"/>
        <v>0</v>
      </c>
      <c r="BE42" s="27">
        <f t="shared" si="42"/>
        <v>0</v>
      </c>
      <c r="BF42" s="27">
        <f t="shared" si="43"/>
        <v>0</v>
      </c>
      <c r="BG42" s="27">
        <f t="shared" si="44"/>
        <v>0</v>
      </c>
      <c r="BH42" s="27">
        <f t="shared" si="45"/>
        <v>0</v>
      </c>
      <c r="BI42" s="27">
        <f t="shared" si="46"/>
        <v>0</v>
      </c>
      <c r="BJ42" s="27">
        <f t="shared" si="47"/>
        <v>0</v>
      </c>
      <c r="BK42" s="27">
        <f t="shared" si="48"/>
        <v>0</v>
      </c>
      <c r="BL42" s="27">
        <f t="shared" si="49"/>
        <v>0</v>
      </c>
      <c r="BM42" s="27">
        <f t="shared" si="50"/>
        <v>0</v>
      </c>
      <c r="BN42" s="27">
        <f t="shared" si="51"/>
        <v>0</v>
      </c>
      <c r="BO42" s="27">
        <f t="shared" si="52"/>
        <v>0</v>
      </c>
      <c r="BP42" s="27">
        <f t="shared" si="53"/>
        <v>0</v>
      </c>
      <c r="BQ42" s="27">
        <f t="shared" si="54"/>
        <v>0</v>
      </c>
      <c r="BR42" s="27">
        <f t="shared" si="55"/>
        <v>0</v>
      </c>
      <c r="BS42" s="27">
        <f t="shared" si="56"/>
        <v>0</v>
      </c>
      <c r="BT42" s="27">
        <f t="shared" si="57"/>
        <v>0</v>
      </c>
      <c r="BU42" s="27">
        <f t="shared" si="58"/>
        <v>0</v>
      </c>
    </row>
    <row r="43" spans="5:73">
      <c r="E43" t="e">
        <f>VLOOKUP($G43,'Event Inputs'!$A$4:'Event Inputs'!$B$44,2,FALSE)</f>
        <v>#N/A</v>
      </c>
      <c r="F43" t="e">
        <f>VLOOKUP($C43,'Event Inputs'!$D$4:'Event Inputs'!$H$899,3,FALSE)</f>
        <v>#N/A</v>
      </c>
      <c r="G43" t="str">
        <f t="shared" si="0"/>
        <v/>
      </c>
      <c r="L43" t="e">
        <f>VLOOKUP($N43,'Event Inputs'!$A$4:'Event Inputs'!$B$44,2,FALSE)</f>
        <v>#N/A</v>
      </c>
      <c r="M43" t="e">
        <f>VLOOKUP($J43,'Event Inputs'!$D$4:'Event Inputs'!$H$899,3,FALSE)</f>
        <v>#N/A</v>
      </c>
      <c r="N43" t="str">
        <f t="shared" si="1"/>
        <v/>
      </c>
      <c r="O43" s="18">
        <f>'Event Inputs'!A43</f>
        <v>0</v>
      </c>
      <c r="P43" s="15">
        <f t="shared" si="2"/>
        <v>0</v>
      </c>
      <c r="Q43" s="21">
        <f t="shared" si="3"/>
        <v>0</v>
      </c>
      <c r="R43" s="24">
        <f t="shared" si="4"/>
        <v>0</v>
      </c>
      <c r="S43" s="21">
        <f t="shared" si="5"/>
        <v>0</v>
      </c>
      <c r="T43" s="21">
        <f t="shared" si="6"/>
        <v>0</v>
      </c>
      <c r="U43" s="21">
        <f t="shared" si="7"/>
        <v>0</v>
      </c>
      <c r="V43" s="21">
        <f t="shared" si="8"/>
        <v>0</v>
      </c>
      <c r="W43" s="21">
        <f t="shared" si="9"/>
        <v>0</v>
      </c>
      <c r="X43" s="21">
        <f t="shared" si="10"/>
        <v>0</v>
      </c>
      <c r="Y43" s="21">
        <f t="shared" si="11"/>
        <v>0</v>
      </c>
      <c r="Z43" s="21">
        <f t="shared" si="12"/>
        <v>0</v>
      </c>
      <c r="AA43" s="21">
        <f t="shared" si="13"/>
        <v>0</v>
      </c>
      <c r="AB43" s="21">
        <f t="shared" si="14"/>
        <v>0</v>
      </c>
      <c r="AC43" s="21">
        <f t="shared" si="15"/>
        <v>0</v>
      </c>
      <c r="AD43" s="21">
        <f t="shared" si="16"/>
        <v>0</v>
      </c>
      <c r="AE43" s="21">
        <f t="shared" si="17"/>
        <v>0</v>
      </c>
      <c r="AF43" s="21">
        <f t="shared" si="18"/>
        <v>0</v>
      </c>
      <c r="AG43" s="21">
        <f t="shared" si="19"/>
        <v>0</v>
      </c>
      <c r="AH43" s="21">
        <f t="shared" si="20"/>
        <v>0</v>
      </c>
      <c r="AI43" s="21">
        <f t="shared" si="21"/>
        <v>0</v>
      </c>
      <c r="AJ43" s="21">
        <f t="shared" si="22"/>
        <v>0</v>
      </c>
      <c r="AK43" s="21">
        <f t="shared" si="23"/>
        <v>0</v>
      </c>
      <c r="AL43" s="21">
        <f t="shared" si="24"/>
        <v>0</v>
      </c>
      <c r="AM43" s="21">
        <f t="shared" si="25"/>
        <v>0</v>
      </c>
      <c r="AN43" s="21">
        <f t="shared" si="26"/>
        <v>0</v>
      </c>
      <c r="AO43" s="21">
        <f t="shared" si="27"/>
        <v>0</v>
      </c>
      <c r="AP43" s="21">
        <f t="shared" si="28"/>
        <v>0</v>
      </c>
      <c r="AQ43" s="21">
        <f t="shared" si="29"/>
        <v>0</v>
      </c>
      <c r="AR43" s="21">
        <f t="shared" si="30"/>
        <v>0</v>
      </c>
      <c r="AS43" s="21">
        <f t="shared" si="31"/>
        <v>0</v>
      </c>
      <c r="AT43" s="35"/>
      <c r="AU43" s="27">
        <f t="shared" si="32"/>
        <v>0</v>
      </c>
      <c r="AV43" s="27">
        <f t="shared" si="33"/>
        <v>0</v>
      </c>
      <c r="AW43" s="27">
        <f t="shared" si="34"/>
        <v>0</v>
      </c>
      <c r="AX43" s="27">
        <f t="shared" si="35"/>
        <v>0</v>
      </c>
      <c r="AY43" s="27">
        <f t="shared" si="36"/>
        <v>0</v>
      </c>
      <c r="AZ43" s="27">
        <f t="shared" si="37"/>
        <v>0</v>
      </c>
      <c r="BA43" s="27">
        <f t="shared" si="38"/>
        <v>0</v>
      </c>
      <c r="BB43" s="27">
        <f t="shared" si="39"/>
        <v>0</v>
      </c>
      <c r="BC43" s="27">
        <f t="shared" si="40"/>
        <v>0</v>
      </c>
      <c r="BD43" s="27">
        <f t="shared" si="41"/>
        <v>0</v>
      </c>
      <c r="BE43" s="27">
        <f t="shared" si="42"/>
        <v>0</v>
      </c>
      <c r="BF43" s="27">
        <f t="shared" si="43"/>
        <v>0</v>
      </c>
      <c r="BG43" s="27">
        <f t="shared" si="44"/>
        <v>0</v>
      </c>
      <c r="BH43" s="27">
        <f t="shared" si="45"/>
        <v>0</v>
      </c>
      <c r="BI43" s="27">
        <f t="shared" si="46"/>
        <v>0</v>
      </c>
      <c r="BJ43" s="27">
        <f t="shared" si="47"/>
        <v>0</v>
      </c>
      <c r="BK43" s="27">
        <f t="shared" si="48"/>
        <v>0</v>
      </c>
      <c r="BL43" s="27">
        <f t="shared" si="49"/>
        <v>0</v>
      </c>
      <c r="BM43" s="27">
        <f t="shared" si="50"/>
        <v>0</v>
      </c>
      <c r="BN43" s="27">
        <f t="shared" si="51"/>
        <v>0</v>
      </c>
      <c r="BO43" s="27">
        <f t="shared" si="52"/>
        <v>0</v>
      </c>
      <c r="BP43" s="27">
        <f t="shared" si="53"/>
        <v>0</v>
      </c>
      <c r="BQ43" s="27">
        <f t="shared" si="54"/>
        <v>0</v>
      </c>
      <c r="BR43" s="27">
        <f t="shared" si="55"/>
        <v>0</v>
      </c>
      <c r="BS43" s="27">
        <f t="shared" si="56"/>
        <v>0</v>
      </c>
      <c r="BT43" s="27">
        <f t="shared" si="57"/>
        <v>0</v>
      </c>
      <c r="BU43" s="27">
        <f t="shared" si="58"/>
        <v>0</v>
      </c>
    </row>
    <row r="44" spans="5:73">
      <c r="E44" t="e">
        <f>VLOOKUP($G44,'Event Inputs'!$A$4:'Event Inputs'!$B$44,2,FALSE)</f>
        <v>#N/A</v>
      </c>
      <c r="F44" t="e">
        <f>VLOOKUP($C44,'Event Inputs'!$D$4:'Event Inputs'!$H$899,3,FALSE)</f>
        <v>#N/A</v>
      </c>
      <c r="G44" t="str">
        <f t="shared" si="0"/>
        <v/>
      </c>
      <c r="L44" t="e">
        <f>VLOOKUP($N44,'Event Inputs'!$A$4:'Event Inputs'!$B$44,2,FALSE)</f>
        <v>#N/A</v>
      </c>
      <c r="M44" t="e">
        <f>VLOOKUP($J44,'Event Inputs'!$D$4:'Event Inputs'!$H$899,3,FALSE)</f>
        <v>#N/A</v>
      </c>
      <c r="N44" t="str">
        <f t="shared" si="1"/>
        <v/>
      </c>
      <c r="O44" s="18">
        <f>'Event Inputs'!A44</f>
        <v>0</v>
      </c>
      <c r="P44" s="15">
        <f t="shared" si="2"/>
        <v>0</v>
      </c>
      <c r="Q44" s="21">
        <f t="shared" si="3"/>
        <v>0</v>
      </c>
      <c r="R44" s="24">
        <f t="shared" si="4"/>
        <v>0</v>
      </c>
      <c r="S44" s="21">
        <f t="shared" si="5"/>
        <v>0</v>
      </c>
      <c r="T44" s="21">
        <f t="shared" si="6"/>
        <v>0</v>
      </c>
      <c r="U44" s="21">
        <f t="shared" si="7"/>
        <v>0</v>
      </c>
      <c r="V44" s="21">
        <f t="shared" si="8"/>
        <v>0</v>
      </c>
      <c r="W44" s="21">
        <f t="shared" si="9"/>
        <v>0</v>
      </c>
      <c r="X44" s="21">
        <f t="shared" si="10"/>
        <v>0</v>
      </c>
      <c r="Y44" s="21">
        <f t="shared" si="11"/>
        <v>0</v>
      </c>
      <c r="Z44" s="21">
        <f t="shared" si="12"/>
        <v>0</v>
      </c>
      <c r="AA44" s="21">
        <f t="shared" si="13"/>
        <v>0</v>
      </c>
      <c r="AB44" s="21">
        <f t="shared" si="14"/>
        <v>0</v>
      </c>
      <c r="AC44" s="21">
        <f t="shared" si="15"/>
        <v>0</v>
      </c>
      <c r="AD44" s="21">
        <f t="shared" si="16"/>
        <v>0</v>
      </c>
      <c r="AE44" s="21">
        <f t="shared" si="17"/>
        <v>0</v>
      </c>
      <c r="AF44" s="21">
        <f t="shared" si="18"/>
        <v>0</v>
      </c>
      <c r="AG44" s="21">
        <f t="shared" si="19"/>
        <v>0</v>
      </c>
      <c r="AH44" s="21">
        <f t="shared" si="20"/>
        <v>0</v>
      </c>
      <c r="AI44" s="21">
        <f t="shared" si="21"/>
        <v>0</v>
      </c>
      <c r="AJ44" s="21">
        <f t="shared" si="22"/>
        <v>0</v>
      </c>
      <c r="AK44" s="21">
        <f t="shared" si="23"/>
        <v>0</v>
      </c>
      <c r="AL44" s="21">
        <f t="shared" si="24"/>
        <v>0</v>
      </c>
      <c r="AM44" s="21">
        <f t="shared" si="25"/>
        <v>0</v>
      </c>
      <c r="AN44" s="21">
        <f t="shared" si="26"/>
        <v>0</v>
      </c>
      <c r="AO44" s="21">
        <f t="shared" si="27"/>
        <v>0</v>
      </c>
      <c r="AP44" s="21">
        <f t="shared" si="28"/>
        <v>0</v>
      </c>
      <c r="AQ44" s="21">
        <f t="shared" si="29"/>
        <v>0</v>
      </c>
      <c r="AR44" s="21">
        <f t="shared" si="30"/>
        <v>0</v>
      </c>
      <c r="AS44" s="21">
        <f t="shared" si="31"/>
        <v>0</v>
      </c>
      <c r="AT44" s="35"/>
      <c r="AU44" s="27">
        <f t="shared" si="32"/>
        <v>0</v>
      </c>
      <c r="AV44" s="27">
        <f t="shared" si="33"/>
        <v>0</v>
      </c>
      <c r="AW44" s="27">
        <f t="shared" si="34"/>
        <v>0</v>
      </c>
      <c r="AX44" s="27">
        <f t="shared" si="35"/>
        <v>0</v>
      </c>
      <c r="AY44" s="27">
        <f t="shared" si="36"/>
        <v>0</v>
      </c>
      <c r="AZ44" s="27">
        <f t="shared" si="37"/>
        <v>0</v>
      </c>
      <c r="BA44" s="27">
        <f t="shared" si="38"/>
        <v>0</v>
      </c>
      <c r="BB44" s="27">
        <f t="shared" si="39"/>
        <v>0</v>
      </c>
      <c r="BC44" s="27">
        <f t="shared" si="40"/>
        <v>0</v>
      </c>
      <c r="BD44" s="27">
        <f t="shared" si="41"/>
        <v>0</v>
      </c>
      <c r="BE44" s="27">
        <f t="shared" si="42"/>
        <v>0</v>
      </c>
      <c r="BF44" s="27">
        <f t="shared" si="43"/>
        <v>0</v>
      </c>
      <c r="BG44" s="27">
        <f t="shared" si="44"/>
        <v>0</v>
      </c>
      <c r="BH44" s="27">
        <f t="shared" si="45"/>
        <v>0</v>
      </c>
      <c r="BI44" s="27">
        <f t="shared" si="46"/>
        <v>0</v>
      </c>
      <c r="BJ44" s="27">
        <f t="shared" si="47"/>
        <v>0</v>
      </c>
      <c r="BK44" s="27">
        <f t="shared" si="48"/>
        <v>0</v>
      </c>
      <c r="BL44" s="27">
        <f t="shared" si="49"/>
        <v>0</v>
      </c>
      <c r="BM44" s="27">
        <f t="shared" si="50"/>
        <v>0</v>
      </c>
      <c r="BN44" s="27">
        <f t="shared" si="51"/>
        <v>0</v>
      </c>
      <c r="BO44" s="27">
        <f t="shared" si="52"/>
        <v>0</v>
      </c>
      <c r="BP44" s="27">
        <f t="shared" si="53"/>
        <v>0</v>
      </c>
      <c r="BQ44" s="27">
        <f t="shared" si="54"/>
        <v>0</v>
      </c>
      <c r="BR44" s="27">
        <f t="shared" si="55"/>
        <v>0</v>
      </c>
      <c r="BS44" s="27">
        <f t="shared" si="56"/>
        <v>0</v>
      </c>
      <c r="BT44" s="27">
        <f t="shared" si="57"/>
        <v>0</v>
      </c>
      <c r="BU44" s="27">
        <f t="shared" si="58"/>
        <v>0</v>
      </c>
    </row>
    <row r="45" spans="5:73">
      <c r="E45" t="e">
        <f>VLOOKUP($G45,'Event Inputs'!$A$4:'Event Inputs'!$B$44,2,FALSE)</f>
        <v>#N/A</v>
      </c>
      <c r="F45" t="e">
        <f>VLOOKUP($C45,'Event Inputs'!$D$4:'Event Inputs'!$H$899,3,FALSE)</f>
        <v>#N/A</v>
      </c>
      <c r="G45" t="str">
        <f t="shared" si="0"/>
        <v/>
      </c>
      <c r="L45" t="e">
        <f>VLOOKUP($N45,'Event Inputs'!$A$4:'Event Inputs'!$B$44,2,FALSE)</f>
        <v>#N/A</v>
      </c>
      <c r="M45" t="e">
        <f>VLOOKUP($J45,'Event Inputs'!$D$4:'Event Inputs'!$H$899,3,FALSE)</f>
        <v>#N/A</v>
      </c>
      <c r="N45" t="str">
        <f t="shared" si="1"/>
        <v/>
      </c>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5:73">
      <c r="E46" t="e">
        <f>VLOOKUP($G46,'Event Inputs'!$A$4:'Event Inputs'!$B$44,2,FALSE)</f>
        <v>#N/A</v>
      </c>
      <c r="F46" t="e">
        <f>VLOOKUP($C46,'Event Inputs'!$D$4:'Event Inputs'!$H$899,3,FALSE)</f>
        <v>#N/A</v>
      </c>
      <c r="G46" t="str">
        <f t="shared" si="0"/>
        <v/>
      </c>
      <c r="L46" t="e">
        <f>VLOOKUP($N46,'Event Inputs'!$A$4:'Event Inputs'!$B$44,2,FALSE)</f>
        <v>#N/A</v>
      </c>
      <c r="M46" t="e">
        <f>VLOOKUP($J46,'Event Inputs'!$D$4:'Event Inputs'!$H$899,3,FALSE)</f>
        <v>#N/A</v>
      </c>
      <c r="N46" t="str">
        <f t="shared" si="1"/>
        <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5:73">
      <c r="E47" t="e">
        <f>VLOOKUP($G47,'Event Inputs'!$A$4:'Event Inputs'!$B$44,2,FALSE)</f>
        <v>#N/A</v>
      </c>
      <c r="F47" t="e">
        <f>VLOOKUP($C47,'Event Inputs'!$D$4:'Event Inputs'!$H$899,3,FALSE)</f>
        <v>#N/A</v>
      </c>
      <c r="G47" t="str">
        <f t="shared" si="0"/>
        <v/>
      </c>
      <c r="L47" t="e">
        <f>VLOOKUP($N47,'Event Inputs'!$A$4:'Event Inputs'!$B$44,2,FALSE)</f>
        <v>#N/A</v>
      </c>
      <c r="M47" t="e">
        <f>VLOOKUP($J47,'Event Inputs'!$D$4:'Event Inputs'!$H$899,3,FALSE)</f>
        <v>#N/A</v>
      </c>
      <c r="N47" t="str">
        <f t="shared" si="1"/>
        <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5:73">
      <c r="E48" t="e">
        <f>VLOOKUP($G48,'Event Inputs'!$A$4:'Event Inputs'!$B$44,2,FALSE)</f>
        <v>#N/A</v>
      </c>
      <c r="F48" t="e">
        <f>VLOOKUP($C48,'Event Inputs'!$D$4:'Event Inputs'!$H$899,3,FALSE)</f>
        <v>#N/A</v>
      </c>
      <c r="G48" t="str">
        <f t="shared" si="0"/>
        <v/>
      </c>
      <c r="L48" t="e">
        <f>VLOOKUP($N48,'Event Inputs'!$A$4:'Event Inputs'!$B$44,2,FALSE)</f>
        <v>#N/A</v>
      </c>
      <c r="M48" t="e">
        <f>VLOOKUP($J48,'Event Inputs'!$D$4:'Event Inputs'!$H$899,3,FALSE)</f>
        <v>#N/A</v>
      </c>
      <c r="N48" t="str">
        <f t="shared" si="1"/>
        <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5:41">
      <c r="E49" t="e">
        <f>VLOOKUP($G49,'Event Inputs'!$A$4:'Event Inputs'!$B$44,2,FALSE)</f>
        <v>#N/A</v>
      </c>
      <c r="F49" t="e">
        <f>VLOOKUP($C49,'Event Inputs'!$D$4:'Event Inputs'!$H$899,3,FALSE)</f>
        <v>#N/A</v>
      </c>
      <c r="G49" t="str">
        <f t="shared" si="0"/>
        <v/>
      </c>
      <c r="L49" t="e">
        <f>VLOOKUP($N49,'Event Inputs'!$A$4:'Event Inputs'!$B$44,2,FALSE)</f>
        <v>#N/A</v>
      </c>
      <c r="M49" t="e">
        <f>VLOOKUP($J49,'Event Inputs'!$D$4:'Event Inputs'!$H$899,3,FALSE)</f>
        <v>#N/A</v>
      </c>
      <c r="N49" t="str">
        <f t="shared" si="1"/>
        <v/>
      </c>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5:41">
      <c r="E50" t="e">
        <f>VLOOKUP($G50,'Event Inputs'!$A$4:'Event Inputs'!$B$44,2,FALSE)</f>
        <v>#N/A</v>
      </c>
      <c r="F50" t="e">
        <f>VLOOKUP($C50,'Event Inputs'!$D$4:'Event Inputs'!$H$899,3,FALSE)</f>
        <v>#N/A</v>
      </c>
      <c r="G50" t="str">
        <f t="shared" si="0"/>
        <v/>
      </c>
      <c r="L50" t="e">
        <f>VLOOKUP($N50,'Event Inputs'!$A$4:'Event Inputs'!$B$44,2,FALSE)</f>
        <v>#N/A</v>
      </c>
      <c r="M50" t="e">
        <f>VLOOKUP($J50,'Event Inputs'!$D$4:'Event Inputs'!$H$899,3,FALSE)</f>
        <v>#N/A</v>
      </c>
      <c r="N50" t="str">
        <f t="shared" si="1"/>
        <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5:41">
      <c r="E51" t="e">
        <f>VLOOKUP($G51,'Event Inputs'!$A$4:'Event Inputs'!$B$44,2,FALSE)</f>
        <v>#N/A</v>
      </c>
      <c r="F51" t="e">
        <f>VLOOKUP($C51,'Event Inputs'!$D$4:'Event Inputs'!$H$899,3,FALSE)</f>
        <v>#N/A</v>
      </c>
      <c r="G51" t="str">
        <f t="shared" si="0"/>
        <v/>
      </c>
      <c r="L51" t="e">
        <f>VLOOKUP($N51,'Event Inputs'!$A$4:'Event Inputs'!$B$44,2,FALSE)</f>
        <v>#N/A</v>
      </c>
      <c r="M51" t="e">
        <f>VLOOKUP($J51,'Event Inputs'!$D$4:'Event Inputs'!$H$899,3,FALSE)</f>
        <v>#N/A</v>
      </c>
      <c r="N51" t="str">
        <f t="shared" si="1"/>
        <v/>
      </c>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5:41">
      <c r="E52" t="e">
        <f>VLOOKUP($G52,'Event Inputs'!$A$4:'Event Inputs'!$B$44,2,FALSE)</f>
        <v>#N/A</v>
      </c>
      <c r="F52" t="e">
        <f>VLOOKUP($C52,'Event Inputs'!$D$4:'Event Inputs'!$H$899,3,FALSE)</f>
        <v>#N/A</v>
      </c>
      <c r="G52" t="str">
        <f t="shared" si="0"/>
        <v/>
      </c>
      <c r="L52" t="e">
        <f>VLOOKUP($N52,'Event Inputs'!$A$4:'Event Inputs'!$B$44,2,FALSE)</f>
        <v>#N/A</v>
      </c>
      <c r="M52" t="e">
        <f>VLOOKUP($J52,'Event Inputs'!$D$4:'Event Inputs'!$H$899,3,FALSE)</f>
        <v>#N/A</v>
      </c>
      <c r="N52" t="str">
        <f t="shared" si="1"/>
        <v/>
      </c>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5:41">
      <c r="E53" t="e">
        <f>VLOOKUP($G53,'Event Inputs'!$A$4:'Event Inputs'!$B$44,2,FALSE)</f>
        <v>#N/A</v>
      </c>
      <c r="F53" t="e">
        <f>VLOOKUP($C53,'Event Inputs'!$D$4:'Event Inputs'!$H$899,3,FALSE)</f>
        <v>#N/A</v>
      </c>
      <c r="G53" t="str">
        <f t="shared" si="0"/>
        <v/>
      </c>
      <c r="L53" t="e">
        <f>VLOOKUP($N53,'Event Inputs'!$A$4:'Event Inputs'!$B$44,2,FALSE)</f>
        <v>#N/A</v>
      </c>
      <c r="M53" t="e">
        <f>VLOOKUP($J53,'Event Inputs'!$D$4:'Event Inputs'!$H$899,3,FALSE)</f>
        <v>#N/A</v>
      </c>
      <c r="N53" t="str">
        <f t="shared" si="1"/>
        <v/>
      </c>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5:41">
      <c r="E54" t="e">
        <f>VLOOKUP($G54,'Event Inputs'!$A$4:'Event Inputs'!$B$44,2,FALSE)</f>
        <v>#N/A</v>
      </c>
      <c r="F54" t="e">
        <f>VLOOKUP($C54,'Event Inputs'!$D$4:'Event Inputs'!$H$899,3,FALSE)</f>
        <v>#N/A</v>
      </c>
      <c r="G54" t="str">
        <f t="shared" si="0"/>
        <v/>
      </c>
      <c r="L54" t="e">
        <f>VLOOKUP($N54,'Event Inputs'!$A$4:'Event Inputs'!$B$44,2,FALSE)</f>
        <v>#N/A</v>
      </c>
      <c r="M54" t="e">
        <f>VLOOKUP($J54,'Event Inputs'!$D$4:'Event Inputs'!$H$899,3,FALSE)</f>
        <v>#N/A</v>
      </c>
      <c r="N54" t="str">
        <f t="shared" si="1"/>
        <v/>
      </c>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5:41">
      <c r="E55" t="e">
        <f>VLOOKUP($G55,'Event Inputs'!$A$4:'Event Inputs'!$B$44,2,FALSE)</f>
        <v>#N/A</v>
      </c>
      <c r="F55" t="e">
        <f>VLOOKUP($C55,'Event Inputs'!$D$4:'Event Inputs'!$H$899,3,FALSE)</f>
        <v>#N/A</v>
      </c>
      <c r="G55" t="str">
        <f t="shared" si="0"/>
        <v/>
      </c>
      <c r="L55" t="e">
        <f>VLOOKUP($N55,'Event Inputs'!$A$4:'Event Inputs'!$B$44,2,FALSE)</f>
        <v>#N/A</v>
      </c>
      <c r="M55" t="e">
        <f>VLOOKUP($J55,'Event Inputs'!$D$4:'Event Inputs'!$H$899,3,FALSE)</f>
        <v>#N/A</v>
      </c>
      <c r="N55" t="str">
        <f t="shared" si="1"/>
        <v/>
      </c>
    </row>
    <row r="56" spans="5:41">
      <c r="E56" t="e">
        <f>VLOOKUP($G56,'Event Inputs'!$A$4:'Event Inputs'!$B$44,2,FALSE)</f>
        <v>#N/A</v>
      </c>
      <c r="F56" t="e">
        <f>VLOOKUP($C56,'Event Inputs'!$D$4:'Event Inputs'!$H$899,3,FALSE)</f>
        <v>#N/A</v>
      </c>
      <c r="G56" t="str">
        <f t="shared" si="0"/>
        <v/>
      </c>
      <c r="L56" t="e">
        <f>VLOOKUP($N56,'Event Inputs'!$A$4:'Event Inputs'!$B$44,2,FALSE)</f>
        <v>#N/A</v>
      </c>
      <c r="M56" t="e">
        <f>VLOOKUP($J56,'Event Inputs'!$D$4:'Event Inputs'!$H$899,3,FALSE)</f>
        <v>#N/A</v>
      </c>
      <c r="N56" t="str">
        <f t="shared" si="1"/>
        <v/>
      </c>
    </row>
    <row r="57" spans="5:41">
      <c r="E57" t="e">
        <f>VLOOKUP($G57,'Event Inputs'!$A$4:'Event Inputs'!$B$44,2,FALSE)</f>
        <v>#N/A</v>
      </c>
      <c r="F57" t="e">
        <f>VLOOKUP($C57,'Event Inputs'!$D$4:'Event Inputs'!$H$899,3,FALSE)</f>
        <v>#N/A</v>
      </c>
      <c r="G57" t="str">
        <f t="shared" si="0"/>
        <v/>
      </c>
      <c r="L57" t="e">
        <f>VLOOKUP($N57,'Event Inputs'!$A$4:'Event Inputs'!$B$44,2,FALSE)</f>
        <v>#N/A</v>
      </c>
      <c r="M57" t="e">
        <f>VLOOKUP($J57,'Event Inputs'!$D$4:'Event Inputs'!$H$899,3,FALSE)</f>
        <v>#N/A</v>
      </c>
      <c r="N57" t="str">
        <f t="shared" si="1"/>
        <v/>
      </c>
    </row>
    <row r="58" spans="5:41">
      <c r="E58" t="e">
        <f>VLOOKUP($G58,'Event Inputs'!$A$4:'Event Inputs'!$B$44,2,FALSE)</f>
        <v>#N/A</v>
      </c>
      <c r="F58" t="e">
        <f>VLOOKUP($C58,'Event Inputs'!$D$4:'Event Inputs'!$H$899,3,FALSE)</f>
        <v>#N/A</v>
      </c>
      <c r="G58" t="str">
        <f t="shared" si="0"/>
        <v/>
      </c>
      <c r="L58" t="e">
        <f>VLOOKUP($N58,'Event Inputs'!$A$4:'Event Inputs'!$B$44,2,FALSE)</f>
        <v>#N/A</v>
      </c>
      <c r="M58" t="e">
        <f>VLOOKUP($J58,'Event Inputs'!$D$4:'Event Inputs'!$H$899,3,FALSE)</f>
        <v>#N/A</v>
      </c>
      <c r="N58" t="str">
        <f t="shared" si="1"/>
        <v/>
      </c>
    </row>
    <row r="59" spans="5:41">
      <c r="E59" t="e">
        <f>VLOOKUP($G59,'Event Inputs'!$A$4:'Event Inputs'!$B$44,2,FALSE)</f>
        <v>#N/A</v>
      </c>
      <c r="F59" t="e">
        <f>VLOOKUP($C59,'Event Inputs'!$D$4:'Event Inputs'!$H$899,3,FALSE)</f>
        <v>#N/A</v>
      </c>
      <c r="G59" t="str">
        <f t="shared" si="0"/>
        <v/>
      </c>
      <c r="L59" t="e">
        <f>VLOOKUP($N59,'Event Inputs'!$A$4:'Event Inputs'!$B$44,2,FALSE)</f>
        <v>#N/A</v>
      </c>
      <c r="M59" t="e">
        <f>VLOOKUP($J59,'Event Inputs'!$D$4:'Event Inputs'!$H$899,3,FALSE)</f>
        <v>#N/A</v>
      </c>
      <c r="N59" t="str">
        <f t="shared" si="1"/>
        <v/>
      </c>
    </row>
    <row r="60" spans="5:41">
      <c r="E60" t="e">
        <f>VLOOKUP($G60,'Event Inputs'!$A$4:'Event Inputs'!$B$44,2,FALSE)</f>
        <v>#N/A</v>
      </c>
      <c r="F60" t="e">
        <f>VLOOKUP($C60,'Event Inputs'!$D$4:'Event Inputs'!$H$899,3,FALSE)</f>
        <v>#N/A</v>
      </c>
      <c r="G60" t="str">
        <f t="shared" si="0"/>
        <v/>
      </c>
      <c r="L60" t="e">
        <f>VLOOKUP($N60,'Event Inputs'!$A$4:'Event Inputs'!$B$44,2,FALSE)</f>
        <v>#N/A</v>
      </c>
      <c r="M60" t="e">
        <f>VLOOKUP($J60,'Event Inputs'!$D$4:'Event Inputs'!$H$899,3,FALSE)</f>
        <v>#N/A</v>
      </c>
      <c r="N60" t="str">
        <f t="shared" si="1"/>
        <v/>
      </c>
    </row>
    <row r="61" spans="5:41">
      <c r="E61" t="e">
        <f>VLOOKUP($G61,'Event Inputs'!$A$4:'Event Inputs'!$B$44,2,FALSE)</f>
        <v>#N/A</v>
      </c>
      <c r="F61" t="e">
        <f>VLOOKUP($C61,'Event Inputs'!$D$4:'Event Inputs'!$H$899,3,FALSE)</f>
        <v>#N/A</v>
      </c>
      <c r="G61" t="str">
        <f t="shared" si="0"/>
        <v/>
      </c>
      <c r="L61" t="e">
        <f>VLOOKUP($N61,'Event Inputs'!$A$4:'Event Inputs'!$B$44,2,FALSE)</f>
        <v>#N/A</v>
      </c>
      <c r="M61" t="e">
        <f>VLOOKUP($J61,'Event Inputs'!$D$4:'Event Inputs'!$H$899,3,FALSE)</f>
        <v>#N/A</v>
      </c>
      <c r="N61" t="str">
        <f t="shared" si="1"/>
        <v/>
      </c>
    </row>
    <row r="62" spans="5:41">
      <c r="E62" t="e">
        <f>VLOOKUP($G62,'Event Inputs'!$A$4:'Event Inputs'!$B$44,2,FALSE)</f>
        <v>#N/A</v>
      </c>
      <c r="F62" t="e">
        <f>VLOOKUP($C62,'Event Inputs'!$D$4:'Event Inputs'!$H$899,3,FALSE)</f>
        <v>#N/A</v>
      </c>
      <c r="G62" t="str">
        <f t="shared" si="0"/>
        <v/>
      </c>
      <c r="L62" t="e">
        <f>VLOOKUP($N62,'Event Inputs'!$A$4:'Event Inputs'!$B$44,2,FALSE)</f>
        <v>#N/A</v>
      </c>
      <c r="M62" t="e">
        <f>VLOOKUP($J62,'Event Inputs'!$D$4:'Event Inputs'!$H$899,3,FALSE)</f>
        <v>#N/A</v>
      </c>
      <c r="N62" t="str">
        <f t="shared" si="1"/>
        <v/>
      </c>
    </row>
    <row r="63" spans="5:41">
      <c r="E63" t="e">
        <f>VLOOKUP($G63,'Event Inputs'!$A$4:'Event Inputs'!$B$44,2,FALSE)</f>
        <v>#N/A</v>
      </c>
      <c r="F63" t="e">
        <f>VLOOKUP($C63,'Event Inputs'!$D$4:'Event Inputs'!$H$899,3,FALSE)</f>
        <v>#N/A</v>
      </c>
      <c r="G63" t="str">
        <f t="shared" si="0"/>
        <v/>
      </c>
      <c r="L63" t="e">
        <f>VLOOKUP($N63,'Event Inputs'!$A$4:'Event Inputs'!$B$44,2,FALSE)</f>
        <v>#N/A</v>
      </c>
      <c r="M63" t="e">
        <f>VLOOKUP($J63,'Event Inputs'!$D$4:'Event Inputs'!$H$899,3,FALSE)</f>
        <v>#N/A</v>
      </c>
      <c r="N63" t="str">
        <f t="shared" si="1"/>
        <v/>
      </c>
    </row>
    <row r="64" spans="5:41">
      <c r="E64" t="e">
        <f>VLOOKUP($G64,'Event Inputs'!$A$4:'Event Inputs'!$B$44,2,FALSE)</f>
        <v>#N/A</v>
      </c>
      <c r="F64" t="e">
        <f>VLOOKUP($C64,'Event Inputs'!$D$4:'Event Inputs'!$H$899,3,FALSE)</f>
        <v>#N/A</v>
      </c>
      <c r="G64" t="str">
        <f t="shared" si="0"/>
        <v/>
      </c>
      <c r="L64" t="e">
        <f>VLOOKUP($N64,'Event Inputs'!$A$4:'Event Inputs'!$B$44,2,FALSE)</f>
        <v>#N/A</v>
      </c>
      <c r="M64" t="e">
        <f>VLOOKUP($J64,'Event Inputs'!$D$4:'Event Inputs'!$H$899,3,FALSE)</f>
        <v>#N/A</v>
      </c>
      <c r="N64" t="str">
        <f t="shared" si="1"/>
        <v/>
      </c>
    </row>
    <row r="65" spans="5:14">
      <c r="E65" t="e">
        <f>VLOOKUP($G65,'Event Inputs'!$A$4:'Event Inputs'!$B$44,2,FALSE)</f>
        <v>#N/A</v>
      </c>
      <c r="F65" t="e">
        <f>VLOOKUP($C65,'Event Inputs'!$D$4:'Event Inputs'!$H$899,3,FALSE)</f>
        <v>#N/A</v>
      </c>
      <c r="G65" t="str">
        <f t="shared" si="0"/>
        <v/>
      </c>
      <c r="L65" t="e">
        <f>VLOOKUP($N65,'Event Inputs'!$A$4:'Event Inputs'!$B$44,2,FALSE)</f>
        <v>#N/A</v>
      </c>
      <c r="M65" t="e">
        <f>VLOOKUP($J65,'Event Inputs'!$D$4:'Event Inputs'!$H$899,3,FALSE)</f>
        <v>#N/A</v>
      </c>
      <c r="N65" t="str">
        <f t="shared" si="1"/>
        <v/>
      </c>
    </row>
    <row r="66" spans="5:14">
      <c r="E66" t="e">
        <f>VLOOKUP($G66,'Event Inputs'!$A$4:'Event Inputs'!$B$44,2,FALSE)</f>
        <v>#N/A</v>
      </c>
      <c r="F66" t="e">
        <f>VLOOKUP($C66,'Event Inputs'!$D$4:'Event Inputs'!$H$899,3,FALSE)</f>
        <v>#N/A</v>
      </c>
      <c r="G66" t="str">
        <f t="shared" si="0"/>
        <v/>
      </c>
      <c r="L66" t="e">
        <f>VLOOKUP($N66,'Event Inputs'!$A$4:'Event Inputs'!$B$44,2,FALSE)</f>
        <v>#N/A</v>
      </c>
      <c r="M66" t="e">
        <f>VLOOKUP($J66,'Event Inputs'!$D$4:'Event Inputs'!$H$899,3,FALSE)</f>
        <v>#N/A</v>
      </c>
      <c r="N66" t="str">
        <f t="shared" si="1"/>
        <v/>
      </c>
    </row>
    <row r="67" spans="5:14">
      <c r="E67" t="e">
        <f>VLOOKUP($G67,'Event Inputs'!$A$4:'Event Inputs'!$B$44,2,FALSE)</f>
        <v>#N/A</v>
      </c>
      <c r="F67" t="e">
        <f>VLOOKUP($C67,'Event Inputs'!$D$4:'Event Inputs'!$H$899,3,FALSE)</f>
        <v>#N/A</v>
      </c>
      <c r="G67" t="str">
        <f t="shared" si="0"/>
        <v/>
      </c>
      <c r="L67" t="e">
        <f>VLOOKUP($N67,'Event Inputs'!$A$4:'Event Inputs'!$B$44,2,FALSE)</f>
        <v>#N/A</v>
      </c>
      <c r="M67" t="e">
        <f>VLOOKUP($J67,'Event Inputs'!$D$4:'Event Inputs'!$H$899,3,FALSE)</f>
        <v>#N/A</v>
      </c>
      <c r="N67" t="str">
        <f t="shared" si="1"/>
        <v/>
      </c>
    </row>
    <row r="68" spans="5:14">
      <c r="E68" t="e">
        <f>VLOOKUP($G68,'Event Inputs'!$A$4:'Event Inputs'!$B$44,2,FALSE)</f>
        <v>#N/A</v>
      </c>
      <c r="F68" t="e">
        <f>VLOOKUP($C68,'Event Inputs'!$D$4:'Event Inputs'!$H$899,3,FALSE)</f>
        <v>#N/A</v>
      </c>
      <c r="G68" t="str">
        <f t="shared" si="0"/>
        <v/>
      </c>
      <c r="L68" t="e">
        <f>VLOOKUP($N68,'Event Inputs'!$A$4:'Event Inputs'!$B$44,2,FALSE)</f>
        <v>#N/A</v>
      </c>
      <c r="M68" t="e">
        <f>VLOOKUP($J68,'Event Inputs'!$D$4:'Event Inputs'!$H$899,3,FALSE)</f>
        <v>#N/A</v>
      </c>
      <c r="N68" t="str">
        <f t="shared" si="1"/>
        <v/>
      </c>
    </row>
    <row r="69" spans="5:14">
      <c r="E69" t="e">
        <f>VLOOKUP($G69,'Event Inputs'!$A$4:'Event Inputs'!$B$44,2,FALSE)</f>
        <v>#N/A</v>
      </c>
      <c r="F69" t="e">
        <f>VLOOKUP($C69,'Event Inputs'!$D$4:'Event Inputs'!$H$899,3,FALSE)</f>
        <v>#N/A</v>
      </c>
      <c r="G69" t="str">
        <f t="shared" ref="G69:G99" si="59">LEFT(C69,2)</f>
        <v/>
      </c>
      <c r="L69" t="e">
        <f>VLOOKUP($N69,'Event Inputs'!$A$4:'Event Inputs'!$B$44,2,FALSE)</f>
        <v>#N/A</v>
      </c>
      <c r="M69" t="e">
        <f>VLOOKUP($J69,'Event Inputs'!$D$4:'Event Inputs'!$H$899,3,FALSE)</f>
        <v>#N/A</v>
      </c>
      <c r="N69" t="str">
        <f t="shared" ref="N69:N99" si="60">LEFT(J69,2)</f>
        <v/>
      </c>
    </row>
    <row r="70" spans="5:14">
      <c r="E70" t="e">
        <f>VLOOKUP($G70,'Event Inputs'!$A$4:'Event Inputs'!$B$44,2,FALSE)</f>
        <v>#N/A</v>
      </c>
      <c r="F70" t="e">
        <f>VLOOKUP($C70,'Event Inputs'!$D$4:'Event Inputs'!$H$899,3,FALSE)</f>
        <v>#N/A</v>
      </c>
      <c r="G70" t="str">
        <f t="shared" si="59"/>
        <v/>
      </c>
      <c r="L70" t="e">
        <f>VLOOKUP($N70,'Event Inputs'!$A$4:'Event Inputs'!$B$44,2,FALSE)</f>
        <v>#N/A</v>
      </c>
      <c r="M70" t="e">
        <f>VLOOKUP($J70,'Event Inputs'!$D$4:'Event Inputs'!$H$899,3,FALSE)</f>
        <v>#N/A</v>
      </c>
      <c r="N70" t="str">
        <f t="shared" si="60"/>
        <v/>
      </c>
    </row>
    <row r="71" spans="5:14">
      <c r="E71" t="e">
        <f>VLOOKUP($G71,'Event Inputs'!$A$4:'Event Inputs'!$B$44,2,FALSE)</f>
        <v>#N/A</v>
      </c>
      <c r="F71" t="e">
        <f>VLOOKUP($C71,'Event Inputs'!$D$4:'Event Inputs'!$H$899,3,FALSE)</f>
        <v>#N/A</v>
      </c>
      <c r="G71" t="str">
        <f t="shared" si="59"/>
        <v/>
      </c>
      <c r="L71" t="e">
        <f>VLOOKUP($N71,'Event Inputs'!$A$4:'Event Inputs'!$B$44,2,FALSE)</f>
        <v>#N/A</v>
      </c>
      <c r="M71" t="e">
        <f>VLOOKUP($J71,'Event Inputs'!$D$4:'Event Inputs'!$H$899,3,FALSE)</f>
        <v>#N/A</v>
      </c>
      <c r="N71" t="str">
        <f t="shared" si="60"/>
        <v/>
      </c>
    </row>
    <row r="72" spans="5:14">
      <c r="E72" t="e">
        <f>VLOOKUP($G72,'Event Inputs'!$A$4:'Event Inputs'!$B$44,2,FALSE)</f>
        <v>#N/A</v>
      </c>
      <c r="F72" t="e">
        <f>VLOOKUP($C72,'Event Inputs'!$D$4:'Event Inputs'!$H$899,3,FALSE)</f>
        <v>#N/A</v>
      </c>
      <c r="G72" t="str">
        <f t="shared" si="59"/>
        <v/>
      </c>
      <c r="L72" t="e">
        <f>VLOOKUP($N72,'Event Inputs'!$A$4:'Event Inputs'!$B$44,2,FALSE)</f>
        <v>#N/A</v>
      </c>
      <c r="M72" t="e">
        <f>VLOOKUP($J72,'Event Inputs'!$D$4:'Event Inputs'!$H$899,3,FALSE)</f>
        <v>#N/A</v>
      </c>
      <c r="N72" t="str">
        <f t="shared" si="60"/>
        <v/>
      </c>
    </row>
    <row r="73" spans="5:14">
      <c r="E73" t="e">
        <f>VLOOKUP($G73,'Event Inputs'!$A$4:'Event Inputs'!$B$44,2,FALSE)</f>
        <v>#N/A</v>
      </c>
      <c r="F73" t="e">
        <f>VLOOKUP($C73,'Event Inputs'!$D$4:'Event Inputs'!$H$899,3,FALSE)</f>
        <v>#N/A</v>
      </c>
      <c r="G73" t="str">
        <f t="shared" si="59"/>
        <v/>
      </c>
      <c r="L73" t="e">
        <f>VLOOKUP($N73,'Event Inputs'!$A$4:'Event Inputs'!$B$44,2,FALSE)</f>
        <v>#N/A</v>
      </c>
      <c r="M73" t="e">
        <f>VLOOKUP($J73,'Event Inputs'!$D$4:'Event Inputs'!$H$899,3,FALSE)</f>
        <v>#N/A</v>
      </c>
      <c r="N73" t="str">
        <f t="shared" si="60"/>
        <v/>
      </c>
    </row>
    <row r="74" spans="5:14">
      <c r="E74" t="e">
        <f>VLOOKUP($G74,'Event Inputs'!$A$4:'Event Inputs'!$B$44,2,FALSE)</f>
        <v>#N/A</v>
      </c>
      <c r="F74" t="e">
        <f>VLOOKUP($C74,'Event Inputs'!$D$4:'Event Inputs'!$H$899,3,FALSE)</f>
        <v>#N/A</v>
      </c>
      <c r="G74" t="str">
        <f t="shared" si="59"/>
        <v/>
      </c>
      <c r="L74" t="e">
        <f>VLOOKUP($N74,'Event Inputs'!$A$4:'Event Inputs'!$B$44,2,FALSE)</f>
        <v>#N/A</v>
      </c>
      <c r="M74" t="e">
        <f>VLOOKUP($J74,'Event Inputs'!$D$4:'Event Inputs'!$H$899,3,FALSE)</f>
        <v>#N/A</v>
      </c>
      <c r="N74" t="str">
        <f t="shared" si="60"/>
        <v/>
      </c>
    </row>
    <row r="75" spans="5:14">
      <c r="E75" t="e">
        <f>VLOOKUP($G75,'Event Inputs'!$A$4:'Event Inputs'!$B$44,2,FALSE)</f>
        <v>#N/A</v>
      </c>
      <c r="F75" t="e">
        <f>VLOOKUP($C75,'Event Inputs'!$D$4:'Event Inputs'!$H$899,3,FALSE)</f>
        <v>#N/A</v>
      </c>
      <c r="G75" t="str">
        <f t="shared" si="59"/>
        <v/>
      </c>
      <c r="L75" t="e">
        <f>VLOOKUP($N75,'Event Inputs'!$A$4:'Event Inputs'!$B$44,2,FALSE)</f>
        <v>#N/A</v>
      </c>
      <c r="M75" t="e">
        <f>VLOOKUP($J75,'Event Inputs'!$D$4:'Event Inputs'!$H$899,3,FALSE)</f>
        <v>#N/A</v>
      </c>
      <c r="N75" t="str">
        <f t="shared" si="60"/>
        <v/>
      </c>
    </row>
    <row r="76" spans="5:14">
      <c r="E76" t="e">
        <f>VLOOKUP($G76,'Event Inputs'!$A$4:'Event Inputs'!$B$44,2,FALSE)</f>
        <v>#N/A</v>
      </c>
      <c r="F76" t="e">
        <f>VLOOKUP($C76,'Event Inputs'!$D$4:'Event Inputs'!$H$899,3,FALSE)</f>
        <v>#N/A</v>
      </c>
      <c r="G76" t="str">
        <f t="shared" si="59"/>
        <v/>
      </c>
      <c r="L76" t="e">
        <f>VLOOKUP($N76,'Event Inputs'!$A$4:'Event Inputs'!$B$44,2,FALSE)</f>
        <v>#N/A</v>
      </c>
      <c r="M76" t="e">
        <f>VLOOKUP($J76,'Event Inputs'!$D$4:'Event Inputs'!$H$899,3,FALSE)</f>
        <v>#N/A</v>
      </c>
      <c r="N76" t="str">
        <f t="shared" si="60"/>
        <v/>
      </c>
    </row>
    <row r="77" spans="5:14">
      <c r="E77" t="e">
        <f>VLOOKUP($G77,'Event Inputs'!$A$4:'Event Inputs'!$B$44,2,FALSE)</f>
        <v>#N/A</v>
      </c>
      <c r="F77" t="e">
        <f>VLOOKUP($C77,'Event Inputs'!$D$4:'Event Inputs'!$H$899,3,FALSE)</f>
        <v>#N/A</v>
      </c>
      <c r="G77" t="str">
        <f t="shared" si="59"/>
        <v/>
      </c>
      <c r="L77" t="e">
        <f>VLOOKUP($N77,'Event Inputs'!$A$4:'Event Inputs'!$B$44,2,FALSE)</f>
        <v>#N/A</v>
      </c>
      <c r="M77" t="e">
        <f>VLOOKUP($J77,'Event Inputs'!$D$4:'Event Inputs'!$H$899,3,FALSE)</f>
        <v>#N/A</v>
      </c>
      <c r="N77" t="str">
        <f t="shared" si="60"/>
        <v/>
      </c>
    </row>
    <row r="78" spans="5:14">
      <c r="E78" t="e">
        <f>VLOOKUP($G78,'Event Inputs'!$A$4:'Event Inputs'!$B$44,2,FALSE)</f>
        <v>#N/A</v>
      </c>
      <c r="F78" t="e">
        <f>VLOOKUP($C78,'Event Inputs'!$D$4:'Event Inputs'!$H$899,3,FALSE)</f>
        <v>#N/A</v>
      </c>
      <c r="G78" t="str">
        <f t="shared" si="59"/>
        <v/>
      </c>
      <c r="L78" t="e">
        <f>VLOOKUP($N78,'Event Inputs'!$A$4:'Event Inputs'!$B$44,2,FALSE)</f>
        <v>#N/A</v>
      </c>
      <c r="M78" t="e">
        <f>VLOOKUP($J78,'Event Inputs'!$D$4:'Event Inputs'!$H$899,3,FALSE)</f>
        <v>#N/A</v>
      </c>
      <c r="N78" t="str">
        <f t="shared" si="60"/>
        <v/>
      </c>
    </row>
    <row r="79" spans="5:14">
      <c r="E79" t="e">
        <f>VLOOKUP($G79,'Event Inputs'!$A$4:'Event Inputs'!$B$44,2,FALSE)</f>
        <v>#N/A</v>
      </c>
      <c r="F79" t="e">
        <f>VLOOKUP($C79,'Event Inputs'!$D$4:'Event Inputs'!$H$899,3,FALSE)</f>
        <v>#N/A</v>
      </c>
      <c r="G79" t="str">
        <f t="shared" si="59"/>
        <v/>
      </c>
      <c r="L79" t="e">
        <f>VLOOKUP($N79,'Event Inputs'!$A$4:'Event Inputs'!$B$44,2,FALSE)</f>
        <v>#N/A</v>
      </c>
      <c r="M79" t="e">
        <f>VLOOKUP($J79,'Event Inputs'!$D$4:'Event Inputs'!$H$899,3,FALSE)</f>
        <v>#N/A</v>
      </c>
      <c r="N79" t="str">
        <f t="shared" si="60"/>
        <v/>
      </c>
    </row>
    <row r="80" spans="5:14">
      <c r="E80" t="e">
        <f>VLOOKUP($G80,'Event Inputs'!$A$4:'Event Inputs'!$B$44,2,FALSE)</f>
        <v>#N/A</v>
      </c>
      <c r="F80" t="e">
        <f>VLOOKUP($C80,'Event Inputs'!$D$4:'Event Inputs'!$H$899,3,FALSE)</f>
        <v>#N/A</v>
      </c>
      <c r="G80" t="str">
        <f t="shared" si="59"/>
        <v/>
      </c>
      <c r="L80" t="e">
        <f>VLOOKUP($N80,'Event Inputs'!$A$4:'Event Inputs'!$B$44,2,FALSE)</f>
        <v>#N/A</v>
      </c>
      <c r="M80" t="e">
        <f>VLOOKUP($J80,'Event Inputs'!$D$4:'Event Inputs'!$H$899,3,FALSE)</f>
        <v>#N/A</v>
      </c>
      <c r="N80" t="str">
        <f t="shared" si="60"/>
        <v/>
      </c>
    </row>
    <row r="81" spans="5:14">
      <c r="E81" t="e">
        <f>VLOOKUP($G81,'Event Inputs'!$A$4:'Event Inputs'!$B$44,2,FALSE)</f>
        <v>#N/A</v>
      </c>
      <c r="F81" t="e">
        <f>VLOOKUP($C81,'Event Inputs'!$D$4:'Event Inputs'!$H$899,3,FALSE)</f>
        <v>#N/A</v>
      </c>
      <c r="G81" t="str">
        <f t="shared" si="59"/>
        <v/>
      </c>
      <c r="L81" t="e">
        <f>VLOOKUP($N81,'Event Inputs'!$A$4:'Event Inputs'!$B$44,2,FALSE)</f>
        <v>#N/A</v>
      </c>
      <c r="M81" t="e">
        <f>VLOOKUP($J81,'Event Inputs'!$D$4:'Event Inputs'!$H$899,3,FALSE)</f>
        <v>#N/A</v>
      </c>
      <c r="N81" t="str">
        <f t="shared" si="60"/>
        <v/>
      </c>
    </row>
    <row r="82" spans="5:14">
      <c r="E82" t="e">
        <f>VLOOKUP($G82,'Event Inputs'!$A$4:'Event Inputs'!$B$44,2,FALSE)</f>
        <v>#N/A</v>
      </c>
      <c r="F82" t="e">
        <f>VLOOKUP($C82,'Event Inputs'!$D$4:'Event Inputs'!$H$899,3,FALSE)</f>
        <v>#N/A</v>
      </c>
      <c r="G82" t="str">
        <f t="shared" si="59"/>
        <v/>
      </c>
      <c r="L82" t="e">
        <f>VLOOKUP($N82,'Event Inputs'!$A$4:'Event Inputs'!$B$44,2,FALSE)</f>
        <v>#N/A</v>
      </c>
      <c r="M82" t="e">
        <f>VLOOKUP($J82,'Event Inputs'!$D$4:'Event Inputs'!$H$899,3,FALSE)</f>
        <v>#N/A</v>
      </c>
      <c r="N82" t="str">
        <f t="shared" si="60"/>
        <v/>
      </c>
    </row>
    <row r="83" spans="5:14">
      <c r="E83" t="e">
        <f>VLOOKUP($G83,'Event Inputs'!$A$4:'Event Inputs'!$B$44,2,FALSE)</f>
        <v>#N/A</v>
      </c>
      <c r="F83" t="e">
        <f>VLOOKUP($C83,'Event Inputs'!$D$4:'Event Inputs'!$H$899,3,FALSE)</f>
        <v>#N/A</v>
      </c>
      <c r="G83" t="str">
        <f t="shared" si="59"/>
        <v/>
      </c>
      <c r="L83" t="e">
        <f>VLOOKUP($N83,'Event Inputs'!$A$4:'Event Inputs'!$B$44,2,FALSE)</f>
        <v>#N/A</v>
      </c>
      <c r="M83" t="e">
        <f>VLOOKUP($J83,'Event Inputs'!$D$4:'Event Inputs'!$H$899,3,FALSE)</f>
        <v>#N/A</v>
      </c>
      <c r="N83" t="str">
        <f t="shared" si="60"/>
        <v/>
      </c>
    </row>
    <row r="84" spans="5:14">
      <c r="E84" t="e">
        <f>VLOOKUP($G84,'Event Inputs'!$A$4:'Event Inputs'!$B$44,2,FALSE)</f>
        <v>#N/A</v>
      </c>
      <c r="F84" t="e">
        <f>VLOOKUP($C84,'Event Inputs'!$D$4:'Event Inputs'!$H$899,3,FALSE)</f>
        <v>#N/A</v>
      </c>
      <c r="G84" t="str">
        <f t="shared" si="59"/>
        <v/>
      </c>
      <c r="L84" t="e">
        <f>VLOOKUP($N84,'Event Inputs'!$A$4:'Event Inputs'!$B$44,2,FALSE)</f>
        <v>#N/A</v>
      </c>
      <c r="M84" t="e">
        <f>VLOOKUP($J84,'Event Inputs'!$D$4:'Event Inputs'!$H$899,3,FALSE)</f>
        <v>#N/A</v>
      </c>
      <c r="N84" t="str">
        <f t="shared" si="60"/>
        <v/>
      </c>
    </row>
    <row r="85" spans="5:14">
      <c r="E85" t="e">
        <f>VLOOKUP($G85,'Event Inputs'!$A$4:'Event Inputs'!$B$44,2,FALSE)</f>
        <v>#N/A</v>
      </c>
      <c r="F85" t="e">
        <f>VLOOKUP($C85,'Event Inputs'!$D$4:'Event Inputs'!$H$899,3,FALSE)</f>
        <v>#N/A</v>
      </c>
      <c r="G85" t="str">
        <f t="shared" si="59"/>
        <v/>
      </c>
      <c r="L85" t="e">
        <f>VLOOKUP($N85,'Event Inputs'!$A$4:'Event Inputs'!$B$44,2,FALSE)</f>
        <v>#N/A</v>
      </c>
      <c r="M85" t="e">
        <f>VLOOKUP($J85,'Event Inputs'!$D$4:'Event Inputs'!$H$899,3,FALSE)</f>
        <v>#N/A</v>
      </c>
      <c r="N85" t="str">
        <f t="shared" si="60"/>
        <v/>
      </c>
    </row>
    <row r="86" spans="5:14">
      <c r="E86" t="e">
        <f>VLOOKUP($G86,'Event Inputs'!$A$4:'Event Inputs'!$B$44,2,FALSE)</f>
        <v>#N/A</v>
      </c>
      <c r="F86" t="e">
        <f>VLOOKUP($C86,'Event Inputs'!$D$4:'Event Inputs'!$H$899,3,FALSE)</f>
        <v>#N/A</v>
      </c>
      <c r="G86" t="str">
        <f t="shared" si="59"/>
        <v/>
      </c>
      <c r="L86" t="e">
        <f>VLOOKUP($N86,'Event Inputs'!$A$4:'Event Inputs'!$B$44,2,FALSE)</f>
        <v>#N/A</v>
      </c>
      <c r="M86" t="e">
        <f>VLOOKUP($J86,'Event Inputs'!$D$4:'Event Inputs'!$H$899,3,FALSE)</f>
        <v>#N/A</v>
      </c>
      <c r="N86" t="str">
        <f t="shared" si="60"/>
        <v/>
      </c>
    </row>
    <row r="87" spans="5:14">
      <c r="E87" t="e">
        <f>VLOOKUP($G87,'Event Inputs'!$A$4:'Event Inputs'!$B$44,2,FALSE)</f>
        <v>#N/A</v>
      </c>
      <c r="F87" t="e">
        <f>VLOOKUP($C87,'Event Inputs'!$D$4:'Event Inputs'!$H$899,3,FALSE)</f>
        <v>#N/A</v>
      </c>
      <c r="G87" t="str">
        <f t="shared" si="59"/>
        <v/>
      </c>
      <c r="L87" t="e">
        <f>VLOOKUP($N87,'Event Inputs'!$A$4:'Event Inputs'!$B$44,2,FALSE)</f>
        <v>#N/A</v>
      </c>
      <c r="M87" t="e">
        <f>VLOOKUP($J87,'Event Inputs'!$D$4:'Event Inputs'!$H$899,3,FALSE)</f>
        <v>#N/A</v>
      </c>
      <c r="N87" t="str">
        <f t="shared" si="60"/>
        <v/>
      </c>
    </row>
    <row r="88" spans="5:14">
      <c r="E88" t="e">
        <f>VLOOKUP($G88,'Event Inputs'!$A$4:'Event Inputs'!$B$44,2,FALSE)</f>
        <v>#N/A</v>
      </c>
      <c r="F88" t="e">
        <f>VLOOKUP($C88,'Event Inputs'!$D$4:'Event Inputs'!$H$899,3,FALSE)</f>
        <v>#N/A</v>
      </c>
      <c r="G88" t="str">
        <f t="shared" si="59"/>
        <v/>
      </c>
      <c r="L88" t="e">
        <f>VLOOKUP($N88,'Event Inputs'!$A$4:'Event Inputs'!$B$44,2,FALSE)</f>
        <v>#N/A</v>
      </c>
      <c r="M88" t="e">
        <f>VLOOKUP($J88,'Event Inputs'!$D$4:'Event Inputs'!$H$899,3,FALSE)</f>
        <v>#N/A</v>
      </c>
      <c r="N88" t="str">
        <f t="shared" si="60"/>
        <v/>
      </c>
    </row>
    <row r="89" spans="5:14">
      <c r="E89" t="e">
        <f>VLOOKUP($G89,'Event Inputs'!$A$4:'Event Inputs'!$B$44,2,FALSE)</f>
        <v>#N/A</v>
      </c>
      <c r="F89" t="e">
        <f>VLOOKUP($C89,'Event Inputs'!$D$4:'Event Inputs'!$H$899,3,FALSE)</f>
        <v>#N/A</v>
      </c>
      <c r="G89" t="str">
        <f t="shared" si="59"/>
        <v/>
      </c>
      <c r="L89" t="e">
        <f>VLOOKUP($N89,'Event Inputs'!$A$4:'Event Inputs'!$B$44,2,FALSE)</f>
        <v>#N/A</v>
      </c>
      <c r="M89" t="e">
        <f>VLOOKUP($J89,'Event Inputs'!$D$4:'Event Inputs'!$H$899,3,FALSE)</f>
        <v>#N/A</v>
      </c>
      <c r="N89" t="str">
        <f t="shared" si="60"/>
        <v/>
      </c>
    </row>
    <row r="90" spans="5:14">
      <c r="E90" t="e">
        <f>VLOOKUP($G90,'Event Inputs'!$A$4:'Event Inputs'!$B$44,2,FALSE)</f>
        <v>#N/A</v>
      </c>
      <c r="F90" t="e">
        <f>VLOOKUP($C90,'Event Inputs'!$D$4:'Event Inputs'!$H$899,3,FALSE)</f>
        <v>#N/A</v>
      </c>
      <c r="G90" t="str">
        <f t="shared" si="59"/>
        <v/>
      </c>
      <c r="L90" t="e">
        <f>VLOOKUP($N90,'Event Inputs'!$A$4:'Event Inputs'!$B$44,2,FALSE)</f>
        <v>#N/A</v>
      </c>
      <c r="M90" t="e">
        <f>VLOOKUP($J90,'Event Inputs'!$D$4:'Event Inputs'!$H$899,3,FALSE)</f>
        <v>#N/A</v>
      </c>
      <c r="N90" t="str">
        <f t="shared" si="60"/>
        <v/>
      </c>
    </row>
    <row r="91" spans="5:14">
      <c r="E91" t="e">
        <f>VLOOKUP($G91,'Event Inputs'!$A$4:'Event Inputs'!$B$44,2,FALSE)</f>
        <v>#N/A</v>
      </c>
      <c r="F91" t="e">
        <f>VLOOKUP($C91,'Event Inputs'!$D$4:'Event Inputs'!$H$899,3,FALSE)</f>
        <v>#N/A</v>
      </c>
      <c r="G91" t="str">
        <f t="shared" si="59"/>
        <v/>
      </c>
      <c r="L91" t="e">
        <f>VLOOKUP($N91,'Event Inputs'!$A$4:'Event Inputs'!$B$44,2,FALSE)</f>
        <v>#N/A</v>
      </c>
      <c r="M91" t="e">
        <f>VLOOKUP($J91,'Event Inputs'!$D$4:'Event Inputs'!$H$899,3,FALSE)</f>
        <v>#N/A</v>
      </c>
      <c r="N91" t="str">
        <f t="shared" si="60"/>
        <v/>
      </c>
    </row>
    <row r="92" spans="5:14">
      <c r="E92" t="e">
        <f>VLOOKUP($G92,'Event Inputs'!$A$4:'Event Inputs'!$B$44,2,FALSE)</f>
        <v>#N/A</v>
      </c>
      <c r="F92" t="e">
        <f>VLOOKUP($C92,'Event Inputs'!$D$4:'Event Inputs'!$H$899,3,FALSE)</f>
        <v>#N/A</v>
      </c>
      <c r="G92" t="str">
        <f t="shared" si="59"/>
        <v/>
      </c>
      <c r="L92" t="e">
        <f>VLOOKUP($N92,'Event Inputs'!$A$4:'Event Inputs'!$B$44,2,FALSE)</f>
        <v>#N/A</v>
      </c>
      <c r="M92" t="e">
        <f>VLOOKUP($J92,'Event Inputs'!$D$4:'Event Inputs'!$H$899,3,FALSE)</f>
        <v>#N/A</v>
      </c>
      <c r="N92" t="str">
        <f t="shared" si="60"/>
        <v/>
      </c>
    </row>
    <row r="93" spans="5:14">
      <c r="E93" t="e">
        <f>VLOOKUP($G93,'Event Inputs'!$A$4:'Event Inputs'!$B$44,2,FALSE)</f>
        <v>#N/A</v>
      </c>
      <c r="F93" t="e">
        <f>VLOOKUP($C93,'Event Inputs'!$D$4:'Event Inputs'!$H$899,3,FALSE)</f>
        <v>#N/A</v>
      </c>
      <c r="G93" t="str">
        <f t="shared" si="59"/>
        <v/>
      </c>
      <c r="L93" t="e">
        <f>VLOOKUP($N93,'Event Inputs'!$A$4:'Event Inputs'!$B$44,2,FALSE)</f>
        <v>#N/A</v>
      </c>
      <c r="M93" t="e">
        <f>VLOOKUP($J93,'Event Inputs'!$D$4:'Event Inputs'!$H$899,3,FALSE)</f>
        <v>#N/A</v>
      </c>
      <c r="N93" t="str">
        <f t="shared" si="60"/>
        <v/>
      </c>
    </row>
    <row r="94" spans="5:14">
      <c r="E94" t="e">
        <f>VLOOKUP($G94,'Event Inputs'!$A$4:'Event Inputs'!$B$44,2,FALSE)</f>
        <v>#N/A</v>
      </c>
      <c r="F94" t="e">
        <f>VLOOKUP($C94,'Event Inputs'!$D$4:'Event Inputs'!$H$899,3,FALSE)</f>
        <v>#N/A</v>
      </c>
      <c r="G94" t="str">
        <f t="shared" si="59"/>
        <v/>
      </c>
      <c r="L94" t="e">
        <f>VLOOKUP($N94,'Event Inputs'!$A$4:'Event Inputs'!$B$44,2,FALSE)</f>
        <v>#N/A</v>
      </c>
      <c r="M94" t="e">
        <f>VLOOKUP($J94,'Event Inputs'!$D$4:'Event Inputs'!$H$899,3,FALSE)</f>
        <v>#N/A</v>
      </c>
      <c r="N94" t="str">
        <f t="shared" si="60"/>
        <v/>
      </c>
    </row>
    <row r="95" spans="5:14">
      <c r="E95" t="e">
        <f>VLOOKUP($G95,'Event Inputs'!$A$4:'Event Inputs'!$B$44,2,FALSE)</f>
        <v>#N/A</v>
      </c>
      <c r="F95" t="e">
        <f>VLOOKUP($C95,'Event Inputs'!$D$4:'Event Inputs'!$H$899,3,FALSE)</f>
        <v>#N/A</v>
      </c>
      <c r="G95" t="str">
        <f t="shared" si="59"/>
        <v/>
      </c>
      <c r="L95" t="e">
        <f>VLOOKUP($N95,'Event Inputs'!$A$4:'Event Inputs'!$B$44,2,FALSE)</f>
        <v>#N/A</v>
      </c>
      <c r="M95" t="e">
        <f>VLOOKUP($J95,'Event Inputs'!$D$4:'Event Inputs'!$H$899,3,FALSE)</f>
        <v>#N/A</v>
      </c>
      <c r="N95" t="str">
        <f t="shared" si="60"/>
        <v/>
      </c>
    </row>
    <row r="96" spans="5:14">
      <c r="E96" t="e">
        <f>VLOOKUP($G96,'Event Inputs'!$A$4:'Event Inputs'!$B$44,2,FALSE)</f>
        <v>#N/A</v>
      </c>
      <c r="F96" t="e">
        <f>VLOOKUP($C96,'Event Inputs'!$D$4:'Event Inputs'!$H$899,3,FALSE)</f>
        <v>#N/A</v>
      </c>
      <c r="G96" t="str">
        <f t="shared" si="59"/>
        <v/>
      </c>
      <c r="L96" t="e">
        <f>VLOOKUP($N96,'Event Inputs'!$A$4:'Event Inputs'!$B$44,2,FALSE)</f>
        <v>#N/A</v>
      </c>
      <c r="M96" t="e">
        <f>VLOOKUP($J96,'Event Inputs'!$D$4:'Event Inputs'!$H$899,3,FALSE)</f>
        <v>#N/A</v>
      </c>
      <c r="N96" t="str">
        <f t="shared" si="60"/>
        <v/>
      </c>
    </row>
    <row r="97" spans="5:14">
      <c r="E97" t="e">
        <f>VLOOKUP($G97,'Event Inputs'!$A$4:'Event Inputs'!$B$44,2,FALSE)</f>
        <v>#N/A</v>
      </c>
      <c r="F97" t="e">
        <f>VLOOKUP($C97,'Event Inputs'!$D$4:'Event Inputs'!$H$899,3,FALSE)</f>
        <v>#N/A</v>
      </c>
      <c r="G97" t="str">
        <f t="shared" si="59"/>
        <v/>
      </c>
      <c r="L97" t="e">
        <f>VLOOKUP($N97,'Event Inputs'!$A$4:'Event Inputs'!$B$44,2,FALSE)</f>
        <v>#N/A</v>
      </c>
      <c r="M97" t="e">
        <f>VLOOKUP($J97,'Event Inputs'!$D$4:'Event Inputs'!$H$899,3,FALSE)</f>
        <v>#N/A</v>
      </c>
      <c r="N97" t="str">
        <f t="shared" si="60"/>
        <v/>
      </c>
    </row>
    <row r="98" spans="5:14">
      <c r="E98" t="e">
        <f>VLOOKUP($G98,'Event Inputs'!$A$4:'Event Inputs'!$B$44,2,FALSE)</f>
        <v>#N/A</v>
      </c>
      <c r="F98" t="e">
        <f>VLOOKUP($C98,'Event Inputs'!$D$4:'Event Inputs'!$H$899,3,FALSE)</f>
        <v>#N/A</v>
      </c>
      <c r="G98" t="str">
        <f t="shared" si="59"/>
        <v/>
      </c>
      <c r="L98" t="e">
        <f>VLOOKUP($N98,'Event Inputs'!$A$4:'Event Inputs'!$B$44,2,FALSE)</f>
        <v>#N/A</v>
      </c>
      <c r="M98" t="e">
        <f>VLOOKUP($J98,'Event Inputs'!$D$4:'Event Inputs'!$H$899,3,FALSE)</f>
        <v>#N/A</v>
      </c>
      <c r="N98" t="str">
        <f t="shared" si="60"/>
        <v/>
      </c>
    </row>
    <row r="99" spans="5:14">
      <c r="E99" t="e">
        <f>VLOOKUP($G99,'Event Inputs'!$A$4:'Event Inputs'!$B$44,2,FALSE)</f>
        <v>#N/A</v>
      </c>
      <c r="F99" t="e">
        <f>VLOOKUP($C99,'Event Inputs'!$D$4:'Event Inputs'!$H$899,3,FALSE)</f>
        <v>#N/A</v>
      </c>
      <c r="G99" t="str">
        <f t="shared" si="59"/>
        <v/>
      </c>
      <c r="L99" t="e">
        <f>VLOOKUP($N99,'Event Inputs'!$A$4:'Event Inputs'!$B$44,2,FALSE)</f>
        <v>#N/A</v>
      </c>
      <c r="M99" t="e">
        <f>VLOOKUP($J99,'Event Inputs'!$D$4:'Event Inputs'!$H$899,3,FALSE)</f>
        <v>#N/A</v>
      </c>
      <c r="N99" t="str">
        <f t="shared" si="60"/>
        <v/>
      </c>
    </row>
  </sheetData>
  <mergeCells count="2">
    <mergeCell ref="A1:G1"/>
    <mergeCell ref="H1:N1"/>
  </mergeCells>
  <phoneticPr fontId="10" type="noConversion"/>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X84"/>
  <sheetViews>
    <sheetView zoomScaleNormal="100" workbookViewId="0">
      <selection activeCell="E13" sqref="E13"/>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8.269531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231</v>
      </c>
      <c r="B1" s="189"/>
      <c r="C1" s="189"/>
      <c r="D1" s="189"/>
      <c r="E1" s="189"/>
      <c r="F1" s="189"/>
      <c r="G1" s="189"/>
      <c r="H1" s="190" t="s">
        <v>232</v>
      </c>
      <c r="I1" s="191"/>
      <c r="J1" s="191"/>
      <c r="K1" s="191"/>
      <c r="L1" s="191"/>
      <c r="M1" s="191"/>
      <c r="N1" s="191"/>
      <c r="O1" s="72"/>
      <c r="P1" s="73"/>
      <c r="S1" s="74" t="s">
        <v>69</v>
      </c>
      <c r="T1" s="74"/>
      <c r="U1" s="74">
        <v>4</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3">
        <v>1</v>
      </c>
      <c r="B4" s="123">
        <f>IF(A4=A3,B3,IF(A4=A5,IF( A4=A6,(10+8+6)/3,IF(A4=A5,(10+8)/2)),10))*2</f>
        <v>20</v>
      </c>
      <c r="C4" s="58" t="s">
        <v>521</v>
      </c>
      <c r="D4" s="59" t="s">
        <v>675</v>
      </c>
      <c r="E4" s="65" t="str">
        <f>IF(C4&lt;&gt; "",VLOOKUP($C4,'Event Inputs'!$D$4:'Event Inputs'!$H$899,2,FALSE),"")</f>
        <v>KATY COOK</v>
      </c>
      <c r="F4" s="71">
        <f>IF(C4&lt;&gt; "",VLOOKUP($C4,'Event Inputs'!$D$4:'Event Inputs'!$H$899,5,FALSE),"")</f>
        <v>0</v>
      </c>
      <c r="G4" s="65" t="str">
        <f>IF(C4&lt;&gt; "",VLOOKUP($C4,'Event Inputs'!$D$4:'Event Inputs'!$H$899,4,FALSE),"")</f>
        <v>SI</v>
      </c>
      <c r="H4" s="122">
        <v>1</v>
      </c>
      <c r="I4" s="123">
        <v>20</v>
      </c>
      <c r="J4" s="58" t="s">
        <v>116</v>
      </c>
      <c r="K4" s="58">
        <v>58.32</v>
      </c>
      <c r="L4" s="65" t="str">
        <f>IF(J4&lt;&gt; "",VLOOKUP($J4,'Event Inputs'!$D$4:'Event Inputs'!$H$899,2,FALSE),"")</f>
        <v>Archie Wiles</v>
      </c>
      <c r="M4" s="71" t="str">
        <f>IF(J4&lt;&gt; "",VLOOKUP($J4,'Event Inputs'!$D$4:'Event Inputs'!$H$899,5,FALSE),"")</f>
        <v>14-15</v>
      </c>
      <c r="N4" s="65" t="str">
        <f>IF(J4&lt;&gt;"",VLOOKUP($J4,'Event Inputs'!$D$4:'Event Inputs'!$H$899,4,FALSE),"")</f>
        <v>PT</v>
      </c>
      <c r="O4" s="88" t="str">
        <f>'Event Inputs'!A4</f>
        <v>PT</v>
      </c>
      <c r="P4" s="89">
        <f>Q4+R4</f>
        <v>44</v>
      </c>
      <c r="Q4" s="90">
        <f>SUMIF($G$4:$G$21,O4,$B$4:$B$21)</f>
        <v>24</v>
      </c>
      <c r="R4" s="90">
        <f>SUMIF($N$4:$N$21,O4,$I$4:$I$21)</f>
        <v>20</v>
      </c>
      <c r="S4" s="91">
        <f>COUNTIFS($A$4:$A$21,1,$G$4:$G$21,$O4)*$U$1</f>
        <v>0</v>
      </c>
      <c r="T4" s="91">
        <f>COUNTIFS($A$4:$A$21,2,$G$4:$G$21,$O4)*$U$1</f>
        <v>4</v>
      </c>
      <c r="U4" s="91">
        <f>COUNTIFS($A$4:$A$21,3,$G$4:$G$21,$O4)*$U$1</f>
        <v>0</v>
      </c>
      <c r="V4" s="91">
        <f>COUNTIFS($H$4:$H$21,1,$N$4:$N$21,$O4)*$U$1</f>
        <v>4</v>
      </c>
      <c r="W4" s="91">
        <f>COUNTIFS($H$4:$H$21,2,$N$4:$N$21,$O4)*$U$1</f>
        <v>0</v>
      </c>
      <c r="X4" s="91">
        <f>COUNTIFS($H$4:$H$21,3,$N$4:$N$21,$O4)*$U$1</f>
        <v>0</v>
      </c>
    </row>
    <row r="5" spans="1:24">
      <c r="A5" s="123">
        <v>2</v>
      </c>
      <c r="B5" s="123">
        <f>IF(A5=A4,B4,IF(A5=A6,IF( A5=A7,(8+6+5)/3,IF(A5=A6,(8+6)/2)),8))*2</f>
        <v>16</v>
      </c>
      <c r="C5" s="58" t="s">
        <v>159</v>
      </c>
      <c r="D5" s="58" t="s">
        <v>673</v>
      </c>
      <c r="E5" s="65" t="str">
        <f>IF(C5&lt;&gt; "",VLOOKUP($C5,'Event Inputs'!$D$4:'Event Inputs'!$H$899,2,FALSE),"")</f>
        <v xml:space="preserve">Meg Walllace </v>
      </c>
      <c r="F5" s="71" t="str">
        <f>IF(C5&lt;&gt; "",VLOOKUP($C5,'Event Inputs'!$D$4:'Event Inputs'!$H$899,5,FALSE),"")</f>
        <v>14-15</v>
      </c>
      <c r="G5" s="65" t="str">
        <f>IF(C5&lt;&gt; "",VLOOKUP($C5,'Event Inputs'!$D$4:'Event Inputs'!$H$899,4,FALSE),"")</f>
        <v>PT</v>
      </c>
      <c r="H5" s="122">
        <v>2</v>
      </c>
      <c r="I5" s="123">
        <v>16</v>
      </c>
      <c r="J5" s="58" t="s">
        <v>264</v>
      </c>
      <c r="K5" s="58" t="s">
        <v>678</v>
      </c>
      <c r="L5" s="65" t="str">
        <f>IF(J5&lt;&gt; "",VLOOKUP($J5,'Event Inputs'!$D$4:'Event Inputs'!$H$899,2,FALSE),"")</f>
        <v>Anders Pettigrew</v>
      </c>
      <c r="M5" s="71" t="str">
        <f>IF(J5&lt;&gt; "",VLOOKUP($J5,'Event Inputs'!$D$4:'Event Inputs'!$H$899,5,FALSE),"")</f>
        <v>14-15</v>
      </c>
      <c r="N5" s="65" t="str">
        <f>IF(J5&lt;&gt;"",VLOOKUP($J5,'Event Inputs'!$D$4:'Event Inputs'!$H$899,4,FALSE),"")</f>
        <v>GY</v>
      </c>
      <c r="O5" s="88" t="str">
        <f>'Event Inputs'!A5</f>
        <v>BU</v>
      </c>
      <c r="P5" s="89">
        <f t="shared" ref="P5:P44" si="0">Q5+R5</f>
        <v>21</v>
      </c>
      <c r="Q5" s="90">
        <f t="shared" ref="Q5:Q44" si="1">SUMIF($G$4:$G$21,O5,$B$4:$B$21)</f>
        <v>11</v>
      </c>
      <c r="R5" s="90">
        <f t="shared" ref="R5:R44" si="2">SUMIF($N$4:$N$21,O5,$I$4:$I$21)</f>
        <v>10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4</v>
      </c>
    </row>
    <row r="6" spans="1:24">
      <c r="A6" s="123">
        <v>3</v>
      </c>
      <c r="B6" s="123">
        <v>11</v>
      </c>
      <c r="C6" s="58" t="s">
        <v>307</v>
      </c>
      <c r="D6" s="58" t="s">
        <v>674</v>
      </c>
      <c r="E6" s="65" t="str">
        <f>IF(C6&lt;&gt; "",VLOOKUP($C6,'Event Inputs'!$D$4:'Event Inputs'!$H$899,2,FALSE),"")</f>
        <v>Jessica Patterson</v>
      </c>
      <c r="F6" s="71" t="str">
        <f>IF(C6&lt;&gt; "",VLOOKUP($C6,'Event Inputs'!$D$4:'Event Inputs'!$H$899,5,FALSE),"")</f>
        <v>14-15</v>
      </c>
      <c r="G6" s="65" t="str">
        <f>IF(C6&lt;&gt; "",VLOOKUP($C6,'Event Inputs'!$D$4:'Event Inputs'!$H$899,4,FALSE),"")</f>
        <v>PZ</v>
      </c>
      <c r="H6" s="122">
        <v>3</v>
      </c>
      <c r="I6" s="123">
        <v>12</v>
      </c>
      <c r="J6" s="58" t="s">
        <v>98</v>
      </c>
      <c r="K6" s="58" t="s">
        <v>672</v>
      </c>
      <c r="L6" s="65" t="str">
        <f>IF(J6&lt;&gt; "",VLOOKUP($J6,'Event Inputs'!$D$4:'Event Inputs'!$H$899,2,FALSE),"")</f>
        <v>Rafi Oakes</v>
      </c>
      <c r="M6" s="71" t="str">
        <f>IF(J6&lt;&gt; "",VLOOKUP($J6,'Event Inputs'!$D$4:'Event Inputs'!$H$899,5,FALSE),"")</f>
        <v>14-15</v>
      </c>
      <c r="N6" s="65" t="str">
        <f>IF(J6&lt;&gt;"",VLOOKUP($J6,'Event Inputs'!$D$4:'Event Inputs'!$H$899,4,FALSE),"")</f>
        <v>GY</v>
      </c>
      <c r="O6" s="88" t="str">
        <f>'Event Inputs'!A6</f>
        <v>GY</v>
      </c>
      <c r="P6" s="89">
        <f t="shared" si="0"/>
        <v>28</v>
      </c>
      <c r="Q6" s="90">
        <f t="shared" si="1"/>
        <v>0</v>
      </c>
      <c r="R6" s="90">
        <f t="shared" si="2"/>
        <v>28</v>
      </c>
      <c r="S6" s="91">
        <f t="shared" si="3"/>
        <v>0</v>
      </c>
      <c r="T6" s="91">
        <f t="shared" si="4"/>
        <v>0</v>
      </c>
      <c r="U6" s="91">
        <f t="shared" si="5"/>
        <v>0</v>
      </c>
      <c r="V6" s="91">
        <f t="shared" si="6"/>
        <v>0</v>
      </c>
      <c r="W6" s="91">
        <f t="shared" si="7"/>
        <v>4</v>
      </c>
      <c r="X6" s="91">
        <f t="shared" si="8"/>
        <v>4</v>
      </c>
    </row>
    <row r="7" spans="1:24">
      <c r="A7" s="123">
        <v>4</v>
      </c>
      <c r="B7" s="123">
        <v>11</v>
      </c>
      <c r="C7" s="58" t="s">
        <v>169</v>
      </c>
      <c r="D7" s="58" t="s">
        <v>674</v>
      </c>
      <c r="E7" s="65" t="str">
        <f>IF(C7&lt;&gt; "",VLOOKUP($C7,'Event Inputs'!$D$4:'Event Inputs'!$H$899,2,FALSE),"")</f>
        <v>Pearl Tomlin</v>
      </c>
      <c r="F7" s="71" t="str">
        <f>IF(C7&lt;&gt; "",VLOOKUP($C7,'Event Inputs'!$D$4:'Event Inputs'!$H$899,5,FALSE),"")</f>
        <v>14-15</v>
      </c>
      <c r="G7" s="65" t="str">
        <f>IF(C7&lt;&gt; "",VLOOKUP($C7,'Event Inputs'!$D$4:'Event Inputs'!$H$899,4,FALSE),"")</f>
        <v>BU</v>
      </c>
      <c r="H7" s="122">
        <v>3</v>
      </c>
      <c r="I7" s="123">
        <v>10</v>
      </c>
      <c r="J7" s="58" t="s">
        <v>140</v>
      </c>
      <c r="K7" s="58" t="s">
        <v>676</v>
      </c>
      <c r="L7" s="65" t="str">
        <f>IF(J7&lt;&gt; "",VLOOKUP($J7,'Event Inputs'!$D$4:'Event Inputs'!$H$899,2,FALSE),"")</f>
        <v>Albie Newton</v>
      </c>
      <c r="M7" s="71" t="str">
        <f>IF(J7&lt;&gt; "",VLOOKUP($J7,'Event Inputs'!$D$4:'Event Inputs'!$H$899,5,FALSE),"")</f>
        <v>14-15</v>
      </c>
      <c r="N7" s="65" t="str">
        <f>IF(J7&lt;&gt;"",VLOOKUP($J7,'Event Inputs'!$D$4:'Event Inputs'!$H$899,4,FALSE),"")</f>
        <v>BU</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3">
        <v>4</v>
      </c>
      <c r="B8" s="123">
        <v>8</v>
      </c>
      <c r="C8" s="58" t="s">
        <v>334</v>
      </c>
      <c r="D8" s="58" t="s">
        <v>677</v>
      </c>
      <c r="E8" s="65" t="str">
        <f>IF(C8&lt;&gt; "",VLOOKUP($C8,'Event Inputs'!$D$4:'Event Inputs'!$H$899,2,FALSE),"")</f>
        <v>Livi Cruze</v>
      </c>
      <c r="F8" s="71">
        <f>IF(C8&lt;&gt; "",VLOOKUP($C8,'Event Inputs'!$D$4:'Event Inputs'!$H$899,5,FALSE),"")</f>
        <v>13</v>
      </c>
      <c r="G8" s="65" t="str">
        <f>IF(C8&lt;&gt; "",VLOOKUP($C8,'Event Inputs'!$D$4:'Event Inputs'!$H$899,4,FALSE),"")</f>
        <v>PT</v>
      </c>
      <c r="H8" s="122">
        <v>5</v>
      </c>
      <c r="I8" s="123">
        <v>8</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11</v>
      </c>
      <c r="Q8" s="90">
        <f t="shared" si="1"/>
        <v>11</v>
      </c>
      <c r="R8" s="90">
        <f t="shared" si="2"/>
        <v>0</v>
      </c>
      <c r="S8" s="91">
        <f t="shared" si="3"/>
        <v>0</v>
      </c>
      <c r="T8" s="91">
        <f t="shared" si="4"/>
        <v>0</v>
      </c>
      <c r="U8" s="91">
        <f t="shared" si="5"/>
        <v>4</v>
      </c>
      <c r="V8" s="91">
        <f t="shared" si="6"/>
        <v>0</v>
      </c>
      <c r="W8" s="91">
        <f t="shared" si="7"/>
        <v>0</v>
      </c>
      <c r="X8" s="91">
        <f t="shared" si="8"/>
        <v>0</v>
      </c>
    </row>
    <row r="9" spans="1:24">
      <c r="A9" s="123">
        <v>6</v>
      </c>
      <c r="B9" s="123">
        <f>IF(A9=A8,B8,IF(A9=A10,IF( A9=A11,(3+2+1)/3,IF(A9=A10,(3+2)/2)),3))*2</f>
        <v>6</v>
      </c>
      <c r="C9" s="58"/>
      <c r="D9" s="58"/>
      <c r="E9" s="65" t="str">
        <f>IF(C9&lt;&gt; "",VLOOKUP($C9,'Event Inputs'!$D$4:'Event Inputs'!$H$899,2,FALSE),"")</f>
        <v/>
      </c>
      <c r="F9" s="71" t="str">
        <f>IF(C9&lt;&gt; "",VLOOKUP($C9,'Event Inputs'!$D$4:'Event Inputs'!$H$899,5,FALSE),"")</f>
        <v/>
      </c>
      <c r="G9" s="65" t="str">
        <f>IF(C9&lt;&gt; "",VLOOKUP($C9,'Event Inputs'!$D$4:'Event Inputs'!$H$899,4,FALSE),"")</f>
        <v/>
      </c>
      <c r="H9" s="122">
        <v>6</v>
      </c>
      <c r="I9" s="123">
        <v>6</v>
      </c>
      <c r="J9" s="58"/>
      <c r="K9" s="59"/>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20</v>
      </c>
      <c r="Q9" s="90">
        <f t="shared" si="1"/>
        <v>20</v>
      </c>
      <c r="R9" s="90">
        <f t="shared" si="2"/>
        <v>0</v>
      </c>
      <c r="S9" s="91">
        <f t="shared" si="3"/>
        <v>4</v>
      </c>
      <c r="T9" s="91">
        <f t="shared" si="4"/>
        <v>0</v>
      </c>
      <c r="U9" s="91">
        <f t="shared" si="5"/>
        <v>0</v>
      </c>
      <c r="V9" s="91">
        <f t="shared" si="6"/>
        <v>0</v>
      </c>
      <c r="W9" s="91">
        <f t="shared" si="7"/>
        <v>0</v>
      </c>
      <c r="X9" s="91">
        <f t="shared" si="8"/>
        <v>0</v>
      </c>
    </row>
    <row r="10" spans="1:24">
      <c r="A10" s="123">
        <v>7</v>
      </c>
      <c r="B10" s="123">
        <f>IF(A10=A9,B9,IF(A10=A11,IF( A10=A12,(2+1+0)/3,IF(A10=A11,(2+1)/2)),2))*2</f>
        <v>4</v>
      </c>
      <c r="C10" s="58"/>
      <c r="D10" s="58"/>
      <c r="E10" s="65" t="str">
        <f>IF(C10&lt;&gt; "",VLOOKUP($C10,'Event Inputs'!$D$4:'Event Inputs'!$H$899,2,FALSE),"")</f>
        <v/>
      </c>
      <c r="F10" s="71" t="str">
        <f>IF(C10&lt;&gt; "",VLOOKUP($C10,'Event Inputs'!$D$4:'Event Inputs'!$H$899,5,FALSE),"")</f>
        <v/>
      </c>
      <c r="G10" s="65" t="str">
        <f>IF(C10&lt;&gt; "",VLOOKUP($C10,'Event Inputs'!$D$4:'Event Inputs'!$H$899,4,FALSE),"")</f>
        <v/>
      </c>
      <c r="H10" s="122">
        <v>7</v>
      </c>
      <c r="I10" s="123">
        <v>4</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3">
        <v>8</v>
      </c>
      <c r="B11" s="123">
        <f>IF(A11=A10,B10,IF(A11=A12,IF( A11=A13,(1+0+0)/3,IF(A11=A12,(1+0)/2)),1))*2</f>
        <v>2</v>
      </c>
      <c r="C11" s="58"/>
      <c r="D11" s="58"/>
      <c r="E11" s="65" t="str">
        <f>IF(C11&lt;&gt; "",VLOOKUP($C11,'Event Inputs'!$D$4:'Event Inputs'!$H$899,2,FALSE),"")</f>
        <v/>
      </c>
      <c r="F11" s="71" t="str">
        <f>IF(C11&lt;&gt; "",VLOOKUP($C11,'Event Inputs'!$D$4:'Event Inputs'!$H$899,5,FALSE),"")</f>
        <v/>
      </c>
      <c r="G11" s="65" t="str">
        <f>IF(C11&lt;&gt; "",VLOOKUP($C11,'Event Inputs'!$D$4:'Event Inputs'!$H$899,4,FALSE),"")</f>
        <v/>
      </c>
      <c r="H11" s="122">
        <v>8</v>
      </c>
      <c r="I11" s="123">
        <v>2</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3"/>
      <c r="B12" s="123">
        <f>IF(A12=A11,B11,IF(A12=A13,IF( A12=A14,(0+0+0)/3,IF(A12=A13,(0+0)/2))*2,""))</f>
        <v>0</v>
      </c>
      <c r="C12" s="58"/>
      <c r="D12" s="58"/>
      <c r="E12" s="65" t="str">
        <f>IF(C12&lt;&gt; "",VLOOKUP($C12,'Event Inputs'!$D$4:'Event Inputs'!$H$899,2,FALSE),"")</f>
        <v/>
      </c>
      <c r="F12" s="71" t="str">
        <f>IF(C12&lt;&gt; "",VLOOKUP($C12,'Event Inputs'!$D$4:'Event Inputs'!$H$899,5,FALSE),"")</f>
        <v/>
      </c>
      <c r="G12" s="65" t="str">
        <f>IF(C12&lt;&gt; "",VLOOKUP($C12,'Event Inputs'!$D$4:'Event Inputs'!$H$899,4,FALSE),"")</f>
        <v/>
      </c>
      <c r="H12" s="122"/>
      <c r="I12" s="123"/>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3"/>
      <c r="B13" s="123">
        <f>IF(A13=A12,B12,IF(A13=A14,IF( A13=A15,(0+0+0)/3,IF(A13=A14,(0+0)/2))*2,""))</f>
        <v>0</v>
      </c>
      <c r="C13" s="58"/>
      <c r="D13" s="58"/>
      <c r="E13" s="65" t="str">
        <f>IF(C13&lt;&gt; "",VLOOKUP($C13,'Event Inputs'!$D$4:'Event Inputs'!$H$899,2,FALSE),"")</f>
        <v/>
      </c>
      <c r="F13" s="71" t="str">
        <f>IF(C13&lt;&gt; "",VLOOKUP($C13,'Event Inputs'!$D$4:'Event Inputs'!$H$899,5,FALSE),"")</f>
        <v/>
      </c>
      <c r="G13" s="65" t="str">
        <f>IF(C13&lt;&gt; "",VLOOKUP($C13,'Event Inputs'!$D$4:'Event Inputs'!$H$899,4,FALSE),"")</f>
        <v/>
      </c>
      <c r="H13" s="122"/>
      <c r="I13" s="123"/>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3"/>
      <c r="B14" s="124"/>
      <c r="C14" s="58"/>
      <c r="D14" s="58"/>
      <c r="E14" s="65" t="str">
        <f>IF(C14&lt;&gt; "",VLOOKUP($C14,'Event Inputs'!$D$4:'Event Inputs'!$H$899,2,FALSE),"")</f>
        <v/>
      </c>
      <c r="F14" s="71" t="str">
        <f>IF(C14&lt;&gt; "",VLOOKUP($C14,'Event Inputs'!$D$4:'Event Inputs'!$H$899,5,FALSE),"")</f>
        <v/>
      </c>
      <c r="G14" s="65" t="str">
        <f>IF(C14&lt;&gt; "",VLOOKUP($C14,'Event Inputs'!$D$4:'Event Inputs'!$H$899,4,FALSE),"")</f>
        <v/>
      </c>
      <c r="H14" s="122"/>
      <c r="I14" s="124"/>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3"/>
      <c r="B15" s="124"/>
      <c r="C15" s="58"/>
      <c r="D15" s="58"/>
      <c r="E15" s="65" t="str">
        <f>IF(C15&lt;&gt; "",VLOOKUP($C15,'Event Inputs'!$D$4:'Event Inputs'!$H$899,2,FALSE),"")</f>
        <v/>
      </c>
      <c r="F15" s="71" t="str">
        <f>IF(C15&lt;&gt; "",VLOOKUP($C15,'Event Inputs'!$D$4:'Event Inputs'!$H$899,5,FALSE),"")</f>
        <v/>
      </c>
      <c r="G15" s="65" t="str">
        <f>IF(C15&lt;&gt; "",VLOOKUP($C15,'Event Inputs'!$D$4:'Event Inputs'!$H$899,4,FALSE),"")</f>
        <v/>
      </c>
      <c r="H15" s="122"/>
      <c r="I15" s="124"/>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3"/>
      <c r="B16" s="124"/>
      <c r="C16" s="58"/>
      <c r="D16" s="59"/>
      <c r="E16" s="65" t="str">
        <f>IF(C16&lt;&gt; "",VLOOKUP($C16,'Event Inputs'!$D$4:'Event Inputs'!$H$899,2,FALSE),"")</f>
        <v/>
      </c>
      <c r="F16" s="71" t="str">
        <f>IF(C16&lt;&gt; "",VLOOKUP($C16,'Event Inputs'!$D$4:'Event Inputs'!$H$899,5,FALSE),"")</f>
        <v/>
      </c>
      <c r="G16" s="65" t="str">
        <f>IF(C16&lt;&gt; "",VLOOKUP($C16,'Event Inputs'!$D$4:'Event Inputs'!$H$899,4,FALSE),"")</f>
        <v/>
      </c>
      <c r="H16" s="122"/>
      <c r="I16" s="124"/>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3"/>
      <c r="B17" s="124"/>
      <c r="C17" s="58"/>
      <c r="D17" s="58"/>
      <c r="E17" s="65" t="str">
        <f>IF(C17&lt;&gt; "",VLOOKUP($C17,'Event Inputs'!$D$4:'Event Inputs'!$H$899,2,FALSE),"")</f>
        <v/>
      </c>
      <c r="F17" s="71" t="str">
        <f>IF(C17&lt;&gt; "",VLOOKUP($C17,'Event Inputs'!$D$4:'Event Inputs'!$H$899,5,FALSE),"")</f>
        <v/>
      </c>
      <c r="G17" s="65" t="str">
        <f>IF(C17&lt;&gt; "",VLOOKUP($C17,'Event Inputs'!$D$4:'Event Inputs'!$H$899,4,FALSE),"")</f>
        <v/>
      </c>
      <c r="H17" s="122"/>
      <c r="I17" s="124"/>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3"/>
      <c r="B18" s="124"/>
      <c r="C18" s="58"/>
      <c r="D18" s="58"/>
      <c r="E18" s="65" t="str">
        <f>IF(C18&lt;&gt; "",VLOOKUP($C18,'Event Inputs'!$D$4:'Event Inputs'!$H$899,2,FALSE),"")</f>
        <v/>
      </c>
      <c r="F18" s="71" t="str">
        <f>IF(C18&lt;&gt; "",VLOOKUP($C18,'Event Inputs'!$D$4:'Event Inputs'!$H$899,5,FALSE),"")</f>
        <v/>
      </c>
      <c r="G18" s="65" t="str">
        <f>IF(C18&lt;&gt; "",VLOOKUP($C18,'Event Inputs'!$D$4:'Event Inputs'!$H$899,4,FALSE),"")</f>
        <v/>
      </c>
      <c r="H18" s="122"/>
      <c r="I18" s="124"/>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3"/>
      <c r="B19" s="124"/>
      <c r="C19" s="58"/>
      <c r="D19" s="58"/>
      <c r="F19" s="71" t="str">
        <f>IF(C19&lt;&gt; "",VLOOKUP($C19,'Event Inputs'!$D$4:'Event Inputs'!$H$899,5,FALSE),"")</f>
        <v/>
      </c>
      <c r="G19" s="65" t="str">
        <f>IF(C19&lt;&gt; "",VLOOKUP($C19,'Event Inputs'!$D$4:'Event Inputs'!$H$899,4,FALSE),"")</f>
        <v/>
      </c>
      <c r="H19" s="122"/>
      <c r="I19" s="124"/>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71"/>
      <c r="C20" s="58"/>
      <c r="D20" s="58"/>
      <c r="E20" s="65" t="str">
        <f>IF(C20&lt;&gt; "",VLOOKUP($C20,'Event Inputs'!$D$4:'Event Inputs'!$H$899,2,FALSE),"")</f>
        <v/>
      </c>
      <c r="F20" s="71" t="str">
        <f>IF(C20&lt;&gt; "",VLOOKUP($C20,'Event Inputs'!$D$4:'Event Inputs'!$H$899,5,FALSE),"")</f>
        <v/>
      </c>
      <c r="G20" s="65" t="str">
        <f>IF(C20&lt;&gt; "",VLOOKUP($C20,'Event Inputs'!$D$4:'Event Inputs'!$H$899,4,FALSE),"")</f>
        <v/>
      </c>
      <c r="H20" s="126"/>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71"/>
      <c r="C21" s="58"/>
      <c r="D21" s="58"/>
      <c r="E21" s="65" t="str">
        <f>IF(C21&lt;&gt; "",VLOOKUP($C21,'Event Inputs'!$D$4:'Event Inputs'!$H$899,2,FALSE),"")</f>
        <v/>
      </c>
      <c r="F21" s="71" t="str">
        <f>IF(C21&lt;&gt; "",VLOOKUP($C21,'Event Inputs'!$D$4:'Event Inputs'!$H$899,5,FALSE),"")</f>
        <v/>
      </c>
      <c r="G21" s="65" t="str">
        <f>IF(C21&lt;&gt; "",VLOOKUP($C21,'Event Inputs'!$D$4:'Event Inputs'!$H$899,4,FALSE),"")</f>
        <v/>
      </c>
      <c r="H21" s="126"/>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57"/>
      <c r="B22" s="58"/>
      <c r="C22" s="58"/>
      <c r="D22" s="59"/>
      <c r="E22" s="65" t="str">
        <f>IF(C22&lt;&gt; "",VLOOKUP($C22,'Event Inputs'!$D$4:'Event Inputs'!$H$899,2,FALSE),"")</f>
        <v/>
      </c>
      <c r="F22" s="71" t="str">
        <f>IF(C22&lt;&gt; "",VLOOKUP($C22,'Event Inputs'!$D$4:'Event Inputs'!$H$899,5,FALSE),"")</f>
        <v/>
      </c>
      <c r="G22" s="65" t="str">
        <f>IF(C22&lt;&gt; "",VLOOKUP($C22,'Event Inputs'!$D$4:'Event Inputs'!$H$899,4,FALSE),"")</f>
        <v/>
      </c>
      <c r="H22" s="57"/>
      <c r="I22" s="58"/>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57"/>
      <c r="B23" s="58"/>
      <c r="C23" s="58"/>
      <c r="D23" s="58"/>
      <c r="E23" s="65" t="str">
        <f>IF(C23&lt;&gt; "",VLOOKUP($C23,'Event Inputs'!$D$4:'Event Inputs'!$H$899,2,FALSE),"")</f>
        <v/>
      </c>
      <c r="F23" s="71" t="str">
        <f>IF(C23&lt;&gt; "",VLOOKUP($C23,'Event Inputs'!$D$4:'Event Inputs'!$H$899,5,FALSE),"")</f>
        <v/>
      </c>
      <c r="G23" s="65" t="str">
        <f>IF(C23&lt;&gt; "",VLOOKUP($C23,'Event Inputs'!$D$4:'Event Inputs'!$H$899,4,FALSE),"")</f>
        <v/>
      </c>
      <c r="H23" s="57"/>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sheetData>
  <sortState xmlns:xlrd2="http://schemas.microsoft.com/office/spreadsheetml/2017/richdata2" ref="C4:G8">
    <sortCondition ref="D4:D8"/>
  </sortState>
  <mergeCells count="2">
    <mergeCell ref="A1:G1"/>
    <mergeCell ref="H1:N1"/>
  </mergeCells>
  <pageMargins left="0.55118110236220474" right="0.51181102362204722" top="0.27559055118110237" bottom="0.27559055118110237" header="0.11811023622047245" footer="0.27559055118110237"/>
  <pageSetup paperSize="9" scale="8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X99"/>
  <sheetViews>
    <sheetView zoomScaleNormal="100" workbookViewId="0">
      <selection activeCell="L13" sqref="L13"/>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9.269531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227</v>
      </c>
      <c r="B1" s="189"/>
      <c r="C1" s="189"/>
      <c r="D1" s="189"/>
      <c r="E1" s="189"/>
      <c r="F1" s="189"/>
      <c r="G1" s="189"/>
      <c r="H1" s="190" t="s">
        <v>228</v>
      </c>
      <c r="I1" s="191"/>
      <c r="J1" s="191"/>
      <c r="K1" s="191"/>
      <c r="L1" s="191"/>
      <c r="M1" s="191"/>
      <c r="N1" s="191"/>
      <c r="O1" s="72"/>
      <c r="P1" s="73"/>
      <c r="S1" s="74" t="s">
        <v>69</v>
      </c>
      <c r="T1" s="74"/>
      <c r="U1" s="74">
        <v>4</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80"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3">
        <v>1</v>
      </c>
      <c r="B4" s="123">
        <v>20</v>
      </c>
      <c r="C4" s="58" t="s">
        <v>101</v>
      </c>
      <c r="D4" s="58">
        <v>59.84</v>
      </c>
      <c r="E4" s="65" t="str">
        <f>IF(C4&lt;&gt; "",VLOOKUP($C4,'Event Inputs'!$D$4:'Event Inputs'!$H$899,2,FALSE),"")</f>
        <v>Anya Hocking</v>
      </c>
      <c r="F4" s="71" t="str">
        <f>IF(C4&lt;&gt; "",VLOOKUP($C4,'Event Inputs'!$D$4:'Event Inputs'!$H$899,5,FALSE),"")</f>
        <v>16-17</v>
      </c>
      <c r="G4" s="65" t="str">
        <f>IF(C4&lt;&gt; "",VLOOKUP($C4,'Event Inputs'!$D$4:'Event Inputs'!$H$899,4,FALSE),"")</f>
        <v>GY</v>
      </c>
      <c r="H4" s="122">
        <v>1</v>
      </c>
      <c r="I4" s="123">
        <v>20</v>
      </c>
      <c r="J4" s="58" t="s">
        <v>125</v>
      </c>
      <c r="K4" s="58">
        <v>55.64</v>
      </c>
      <c r="L4" s="65" t="str">
        <f>IF(J4&lt;&gt; "",VLOOKUP($J4,'Event Inputs'!$D$4:'Event Inputs'!$H$899,2,FALSE),"")</f>
        <v>Tom Phillips</v>
      </c>
      <c r="M4" s="71" t="str">
        <f>IF(J4&lt;&gt; "",VLOOKUP($J4,'Event Inputs'!$D$4:'Event Inputs'!$H$899,5,FALSE),"")</f>
        <v>16-17</v>
      </c>
      <c r="N4" s="65" t="str">
        <f>IF(J4&lt;&gt;"",VLOOKUP($J4,'Event Inputs'!$D$4:'Event Inputs'!$H$899,4,FALSE),"")</f>
        <v>PT</v>
      </c>
      <c r="O4" s="88" t="str">
        <f>'Event Inputs'!A4</f>
        <v>PT</v>
      </c>
      <c r="P4" s="89">
        <f>Q4+R4</f>
        <v>62</v>
      </c>
      <c r="Q4" s="90">
        <f>SUMIF($G$4:$G$21,O4,$B$4:$B$21)</f>
        <v>26</v>
      </c>
      <c r="R4" s="90">
        <f>SUMIF($N$4:$N$21,O4,$I$4:$I$21)</f>
        <v>36</v>
      </c>
      <c r="S4" s="91">
        <f>COUNTIFS($A$4:$A$21,1,$G$4:$G$21,$O4)*$U$1</f>
        <v>0</v>
      </c>
      <c r="T4" s="91">
        <f>COUNTIFS($A$4:$A$21,2,$G$4:$G$21,$O4)*$U$1</f>
        <v>4</v>
      </c>
      <c r="U4" s="91">
        <f>COUNTIFS($A$4:$A$21,3,$G$4:$G$21,$O4)*$U$1</f>
        <v>0</v>
      </c>
      <c r="V4" s="91">
        <f>COUNTIFS($H$4:$H$21,1,$N$4:$N$21,$O4)*$U$1</f>
        <v>4</v>
      </c>
      <c r="W4" s="91">
        <f>COUNTIFS($H$4:$H$21,2,$N$4:$N$21,$O4)*$U$1</f>
        <v>4</v>
      </c>
      <c r="X4" s="91">
        <f>COUNTIFS($H$4:$H$21,3,$N$4:$N$21,$O4)*$U$1</f>
        <v>0</v>
      </c>
    </row>
    <row r="5" spans="1:24">
      <c r="A5" s="123">
        <v>2</v>
      </c>
      <c r="B5" s="123">
        <v>16</v>
      </c>
      <c r="C5" s="58" t="s">
        <v>153</v>
      </c>
      <c r="D5" s="58" t="s">
        <v>680</v>
      </c>
      <c r="E5" s="65" t="str">
        <f>IF(C5&lt;&gt; "",VLOOKUP($C5,'Event Inputs'!$D$4:'Event Inputs'!$H$899,2,FALSE),"")</f>
        <v>Tiegan Allan</v>
      </c>
      <c r="F5" s="71" t="str">
        <f>IF(C5&lt;&gt; "",VLOOKUP($C5,'Event Inputs'!$D$4:'Event Inputs'!$H$899,5,FALSE),"")</f>
        <v>16-17</v>
      </c>
      <c r="G5" s="65" t="str">
        <f>IF(C5&lt;&gt; "",VLOOKUP($C5,'Event Inputs'!$D$4:'Event Inputs'!$H$899,4,FALSE),"")</f>
        <v>PT</v>
      </c>
      <c r="H5" s="122">
        <v>2</v>
      </c>
      <c r="I5" s="123">
        <v>16</v>
      </c>
      <c r="J5" s="58" t="s">
        <v>120</v>
      </c>
      <c r="K5" s="58">
        <v>58.42</v>
      </c>
      <c r="L5" s="65" t="str">
        <f>IF(J5&lt;&gt; "",VLOOKUP($J5,'Event Inputs'!$D$4:'Event Inputs'!$H$899,2,FALSE),"")</f>
        <v xml:space="preserve">Keelan Jay-O'Donnell </v>
      </c>
      <c r="M5" s="71" t="str">
        <f>IF(J5&lt;&gt; "",VLOOKUP($J5,'Event Inputs'!$D$4:'Event Inputs'!$H$899,5,FALSE),"")</f>
        <v>16-17</v>
      </c>
      <c r="N5" s="65" t="str">
        <f>IF(J5&lt;&gt;"",VLOOKUP($J5,'Event Inputs'!$D$4:'Event Inputs'!$H$899,4,FALSE),"")</f>
        <v>PT</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3">
        <v>3</v>
      </c>
      <c r="B6" s="123">
        <v>12</v>
      </c>
      <c r="C6" s="58" t="s">
        <v>305</v>
      </c>
      <c r="D6" s="58" t="s">
        <v>679</v>
      </c>
      <c r="E6" s="65" t="str">
        <f>IF(C6&lt;&gt; "",VLOOKUP($C6,'Event Inputs'!$D$4:'Event Inputs'!$H$899,2,FALSE),"")</f>
        <v>Sophia Gill</v>
      </c>
      <c r="F6" s="71" t="str">
        <f>IF(C6&lt;&gt; "",VLOOKUP($C6,'Event Inputs'!$D$4:'Event Inputs'!$H$899,5,FALSE),"")</f>
        <v>14-15</v>
      </c>
      <c r="G6" s="65" t="str">
        <f>IF(C6&lt;&gt; "",VLOOKUP($C6,'Event Inputs'!$D$4:'Event Inputs'!$H$899,4,FALSE),"")</f>
        <v>PZ</v>
      </c>
      <c r="H6" s="122">
        <v>3</v>
      </c>
      <c r="I6" s="123">
        <v>12</v>
      </c>
      <c r="J6" s="58" t="s">
        <v>197</v>
      </c>
      <c r="K6" s="59" t="s">
        <v>682</v>
      </c>
      <c r="L6" s="65" t="str">
        <f>IF(J6&lt;&gt; "",VLOOKUP($J6,'Event Inputs'!$D$4:'Event Inputs'!$H$899,2,FALSE),"")</f>
        <v>Liam Miller</v>
      </c>
      <c r="M6" s="71" t="str">
        <f>IF(J6&lt;&gt; "",VLOOKUP($J6,'Event Inputs'!$D$4:'Event Inputs'!$H$899,5,FALSE),"")</f>
        <v>14-15</v>
      </c>
      <c r="N6" s="65" t="str">
        <f>IF(J6&lt;&gt;"",VLOOKUP($J6,'Event Inputs'!$D$4:'Event Inputs'!$H$899,4,FALSE),"")</f>
        <v>PZ</v>
      </c>
      <c r="O6" s="88" t="str">
        <f>'Event Inputs'!A6</f>
        <v>GY</v>
      </c>
      <c r="P6" s="89">
        <f t="shared" si="0"/>
        <v>20</v>
      </c>
      <c r="Q6" s="90">
        <f t="shared" si="1"/>
        <v>20</v>
      </c>
      <c r="R6" s="90">
        <f t="shared" si="2"/>
        <v>0</v>
      </c>
      <c r="S6" s="91">
        <f t="shared" si="3"/>
        <v>4</v>
      </c>
      <c r="T6" s="91">
        <f t="shared" si="4"/>
        <v>0</v>
      </c>
      <c r="U6" s="91">
        <f t="shared" si="5"/>
        <v>0</v>
      </c>
      <c r="V6" s="91">
        <f t="shared" si="6"/>
        <v>0</v>
      </c>
      <c r="W6" s="91">
        <f t="shared" si="7"/>
        <v>0</v>
      </c>
      <c r="X6" s="91">
        <f t="shared" si="8"/>
        <v>0</v>
      </c>
    </row>
    <row r="7" spans="1:24">
      <c r="A7" s="123">
        <v>4</v>
      </c>
      <c r="B7" s="123">
        <v>10</v>
      </c>
      <c r="C7" s="58" t="s">
        <v>148</v>
      </c>
      <c r="D7" s="58" t="s">
        <v>681</v>
      </c>
      <c r="E7" s="65" t="str">
        <f>IF(C7&lt;&gt; "",VLOOKUP($C7,'Event Inputs'!$D$4:'Event Inputs'!$H$899,2,FALSE),"")</f>
        <v>Lilian Ford</v>
      </c>
      <c r="F7" s="71" t="str">
        <f>IF(C7&lt;&gt; "",VLOOKUP($C7,'Event Inputs'!$D$4:'Event Inputs'!$H$899,5,FALSE),"")</f>
        <v>14-15</v>
      </c>
      <c r="G7" s="65" t="str">
        <f>IF(C7&lt;&gt; "",VLOOKUP($C7,'Event Inputs'!$D$4:'Event Inputs'!$H$899,4,FALSE),"")</f>
        <v>PT</v>
      </c>
      <c r="H7" s="122">
        <v>4</v>
      </c>
      <c r="I7" s="123">
        <v>10</v>
      </c>
      <c r="J7" s="58" t="s">
        <v>294</v>
      </c>
      <c r="K7" s="58" t="s">
        <v>684</v>
      </c>
      <c r="L7" s="65" t="str">
        <f>IF(J7&lt;&gt; "",VLOOKUP($J7,'Event Inputs'!$D$4:'Event Inputs'!$H$899,2,FALSE),"")</f>
        <v>JACKSON LYNE</v>
      </c>
      <c r="M7" s="71" t="str">
        <f>IF(J7&lt;&gt; "",VLOOKUP($J7,'Event Inputs'!$D$4:'Event Inputs'!$H$899,5,FALSE),"")</f>
        <v>16-17</v>
      </c>
      <c r="N7" s="65" t="str">
        <f>IF(J7&lt;&gt;"",VLOOKUP($J7,'Event Inputs'!$D$4:'Event Inputs'!$H$899,4,FALSE),"")</f>
        <v>HB</v>
      </c>
      <c r="O7" s="88" t="str">
        <f>'Event Inputs'!A7</f>
        <v>HB</v>
      </c>
      <c r="P7" s="89">
        <f t="shared" si="0"/>
        <v>10</v>
      </c>
      <c r="Q7" s="90">
        <f t="shared" si="1"/>
        <v>0</v>
      </c>
      <c r="R7" s="90">
        <f t="shared" si="2"/>
        <v>10</v>
      </c>
      <c r="S7" s="91">
        <f t="shared" si="3"/>
        <v>0</v>
      </c>
      <c r="T7" s="91">
        <f t="shared" si="4"/>
        <v>0</v>
      </c>
      <c r="U7" s="91">
        <f t="shared" si="5"/>
        <v>0</v>
      </c>
      <c r="V7" s="91">
        <f t="shared" si="6"/>
        <v>0</v>
      </c>
      <c r="W7" s="91">
        <f t="shared" si="7"/>
        <v>0</v>
      </c>
      <c r="X7" s="91">
        <f t="shared" si="8"/>
        <v>0</v>
      </c>
    </row>
    <row r="8" spans="1:24">
      <c r="A8" s="123">
        <v>5</v>
      </c>
      <c r="B8" s="123">
        <v>8</v>
      </c>
      <c r="C8" s="58"/>
      <c r="D8" s="58"/>
      <c r="E8" s="65" t="str">
        <f>IF(C8&lt;&gt; "",VLOOKUP($C8,'Event Inputs'!$D$4:'Event Inputs'!$H$899,2,FALSE),"")</f>
        <v/>
      </c>
      <c r="F8" s="71" t="str">
        <f>IF(C8&lt;&gt; "",VLOOKUP($C8,'Event Inputs'!$D$4:'Event Inputs'!$H$899,5,FALSE),"")</f>
        <v/>
      </c>
      <c r="G8" s="65" t="str">
        <f>IF(C8&lt;&gt; "",VLOOKUP($C8,'Event Inputs'!$D$4:'Event Inputs'!$H$899,4,FALSE),"")</f>
        <v/>
      </c>
      <c r="H8" s="122">
        <v>5</v>
      </c>
      <c r="I8" s="123">
        <v>8</v>
      </c>
      <c r="J8" s="58"/>
      <c r="K8" s="59"/>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24</v>
      </c>
      <c r="Q8" s="90">
        <f t="shared" si="1"/>
        <v>12</v>
      </c>
      <c r="R8" s="90">
        <f t="shared" si="2"/>
        <v>12</v>
      </c>
      <c r="S8" s="91">
        <f t="shared" si="3"/>
        <v>0</v>
      </c>
      <c r="T8" s="91">
        <f t="shared" si="4"/>
        <v>0</v>
      </c>
      <c r="U8" s="91">
        <f t="shared" si="5"/>
        <v>4</v>
      </c>
      <c r="V8" s="91">
        <f t="shared" si="6"/>
        <v>0</v>
      </c>
      <c r="W8" s="91">
        <f t="shared" si="7"/>
        <v>0</v>
      </c>
      <c r="X8" s="91">
        <f t="shared" si="8"/>
        <v>4</v>
      </c>
    </row>
    <row r="9" spans="1:24">
      <c r="A9" s="123">
        <v>6</v>
      </c>
      <c r="B9" s="123">
        <v>6</v>
      </c>
      <c r="C9" s="58"/>
      <c r="D9" s="58"/>
      <c r="E9" s="65" t="str">
        <f>IF(C9&lt;&gt; "",VLOOKUP($C9,'Event Inputs'!$D$4:'Event Inputs'!$H$899,2,FALSE),"")</f>
        <v/>
      </c>
      <c r="F9" s="71" t="str">
        <f>IF(C9&lt;&gt; "",VLOOKUP($C9,'Event Inputs'!$D$4:'Event Inputs'!$H$899,5,FALSE),"")</f>
        <v/>
      </c>
      <c r="G9" s="65" t="str">
        <f>IF(C9&lt;&gt; "",VLOOKUP($C9,'Event Inputs'!$D$4:'Event Inputs'!$H$899,4,FALSE),"")</f>
        <v/>
      </c>
      <c r="H9" s="122">
        <v>6</v>
      </c>
      <c r="I9" s="123">
        <v>6</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3">
        <v>7</v>
      </c>
      <c r="B10" s="123">
        <v>4</v>
      </c>
      <c r="C10" s="58"/>
      <c r="D10" s="58"/>
      <c r="E10" s="65" t="str">
        <f>IF(C10&lt;&gt; "",VLOOKUP($C10,'Event Inputs'!$D$4:'Event Inputs'!$H$899,2,FALSE),"")</f>
        <v/>
      </c>
      <c r="F10" s="71" t="str">
        <f>IF(C10&lt;&gt; "",VLOOKUP($C10,'Event Inputs'!$D$4:'Event Inputs'!$H$899,5,FALSE),"")</f>
        <v/>
      </c>
      <c r="G10" s="65" t="str">
        <f>IF(C10&lt;&gt; "",VLOOKUP($C10,'Event Inputs'!$D$4:'Event Inputs'!$H$899,4,FALSE),"")</f>
        <v/>
      </c>
      <c r="H10" s="122">
        <v>7</v>
      </c>
      <c r="I10" s="123">
        <v>4</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3">
        <v>8</v>
      </c>
      <c r="B11" s="123">
        <v>2</v>
      </c>
      <c r="C11" s="58"/>
      <c r="D11" s="58"/>
      <c r="E11" s="65" t="str">
        <f>IF(C11&lt;&gt; "",VLOOKUP($C11,'Event Inputs'!$D$4:'Event Inputs'!$H$899,2,FALSE),"")</f>
        <v/>
      </c>
      <c r="F11" s="71" t="str">
        <f>IF(C11&lt;&gt; "",VLOOKUP($C11,'Event Inputs'!$D$4:'Event Inputs'!$H$899,5,FALSE),"")</f>
        <v/>
      </c>
      <c r="G11" s="65" t="str">
        <f>IF(C11&lt;&gt; "",VLOOKUP($C11,'Event Inputs'!$D$4:'Event Inputs'!$H$899,4,FALSE),"")</f>
        <v/>
      </c>
      <c r="H11" s="122">
        <v>8</v>
      </c>
      <c r="I11" s="123">
        <v>2</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3">
        <v>9</v>
      </c>
      <c r="B12" s="123"/>
      <c r="C12" s="58"/>
      <c r="D12" s="58"/>
      <c r="E12" s="65" t="str">
        <f>IF(C12&lt;&gt; "",VLOOKUP($C12,'Event Inputs'!$D$4:'Event Inputs'!$H$899,2,FALSE),"")</f>
        <v/>
      </c>
      <c r="F12" s="71" t="str">
        <f>IF(C12&lt;&gt; "",VLOOKUP($C12,'Event Inputs'!$D$4:'Event Inputs'!$H$899,5,FALSE),"")</f>
        <v/>
      </c>
      <c r="G12" s="65" t="str">
        <f>IF(C12&lt;&gt; "",VLOOKUP($C12,'Event Inputs'!$D$4:'Event Inputs'!$H$899,4,FALSE),"")</f>
        <v/>
      </c>
      <c r="H12" s="122">
        <v>9</v>
      </c>
      <c r="I12" s="123" t="str">
        <f>IF(H12=H11,I11,IF(H12=H13,IF( H12=H14,(0+0+0)/3,IF(H12=H13,(0+0)/2))*2,""))</f>
        <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3">
        <v>10</v>
      </c>
      <c r="B13" s="123" t="str">
        <f>IF(A13=A12,B12,IF(A13=A14,IF( A13=A15,(0+0+0)/3,IF(A13=A14,(0+0)/2))*2,""))</f>
        <v/>
      </c>
      <c r="C13" s="58"/>
      <c r="D13" s="58"/>
      <c r="E13" s="65" t="str">
        <f>IF(C13&lt;&gt; "",VLOOKUP($C13,'Event Inputs'!$D$4:'Event Inputs'!$H$899,2,FALSE),"")</f>
        <v/>
      </c>
      <c r="F13" s="71" t="str">
        <f>IF(C13&lt;&gt; "",VLOOKUP($C13,'Event Inputs'!$D$4:'Event Inputs'!$H$899,5,FALSE),"")</f>
        <v/>
      </c>
      <c r="G13" s="65" t="str">
        <f>IF(C13&lt;&gt; "",VLOOKUP($C13,'Event Inputs'!$D$4:'Event Inputs'!$H$899,4,FALSE),"")</f>
        <v/>
      </c>
      <c r="H13" s="122">
        <v>10</v>
      </c>
      <c r="I13" s="123" t="str">
        <f>IF(H13=H12,I12,IF(H13=H14,IF( H13=H15,(0+0+0)/3,IF(H13=H14,(0+0)/2))*2,""))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3">
        <v>11</v>
      </c>
      <c r="B14" s="124"/>
      <c r="C14" s="58"/>
      <c r="D14" s="58"/>
      <c r="E14" s="65" t="str">
        <f>IF(C14&lt;&gt; "",VLOOKUP($C14,'Event Inputs'!$D$4:'Event Inputs'!$H$899,2,FALSE),"")</f>
        <v/>
      </c>
      <c r="F14" s="71" t="str">
        <f>IF(C14&lt;&gt; "",VLOOKUP($C14,'Event Inputs'!$D$4:'Event Inputs'!$H$899,5,FALSE),"")</f>
        <v/>
      </c>
      <c r="G14" s="65" t="str">
        <f>IF(C14&lt;&gt; "",VLOOKUP($C14,'Event Inputs'!$D$4:'Event Inputs'!$H$899,4,FALSE),"")</f>
        <v/>
      </c>
      <c r="H14" s="122">
        <v>11</v>
      </c>
      <c r="I14" s="124"/>
      <c r="J14" s="58"/>
      <c r="K14" s="59"/>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3">
        <v>12</v>
      </c>
      <c r="B15" s="124"/>
      <c r="C15" s="58"/>
      <c r="D15" s="58"/>
      <c r="E15" s="65" t="str">
        <f>IF(C15&lt;&gt; "",VLOOKUP($C15,'Event Inputs'!$D$4:'Event Inputs'!$H$899,2,FALSE),"")</f>
        <v/>
      </c>
      <c r="F15" s="71" t="str">
        <f>IF(C15&lt;&gt; "",VLOOKUP($C15,'Event Inputs'!$D$4:'Event Inputs'!$H$899,5,FALSE),"")</f>
        <v/>
      </c>
      <c r="G15" s="65" t="str">
        <f>IF(C15&lt;&gt; "",VLOOKUP($C15,'Event Inputs'!$D$4:'Event Inputs'!$H$899,4,FALSE),"")</f>
        <v/>
      </c>
      <c r="H15" s="122">
        <v>12</v>
      </c>
      <c r="I15" s="124"/>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3">
        <v>13</v>
      </c>
      <c r="B16" s="124"/>
      <c r="C16" s="58"/>
      <c r="D16" s="58"/>
      <c r="E16" s="65" t="str">
        <f>IF(C16&lt;&gt; "",VLOOKUP($C16,'Event Inputs'!$D$4:'Event Inputs'!$H$899,2,FALSE),"")</f>
        <v/>
      </c>
      <c r="F16" s="71" t="str">
        <f>IF(C16&lt;&gt; "",VLOOKUP($C16,'Event Inputs'!$D$4:'Event Inputs'!$H$899,5,FALSE),"")</f>
        <v/>
      </c>
      <c r="G16" s="65" t="str">
        <f>IF(C16&lt;&gt; "",VLOOKUP($C16,'Event Inputs'!$D$4:'Event Inputs'!$H$899,4,FALSE),"")</f>
        <v/>
      </c>
      <c r="H16" s="122">
        <v>13</v>
      </c>
      <c r="I16" s="124"/>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3">
        <v>14</v>
      </c>
      <c r="B17" s="124"/>
      <c r="C17" s="58"/>
      <c r="D17" s="58"/>
      <c r="E17" s="65" t="str">
        <f>IF(C17&lt;&gt; "",VLOOKUP($C17,'Event Inputs'!$D$4:'Event Inputs'!$H$899,2,FALSE),"")</f>
        <v/>
      </c>
      <c r="F17" s="71" t="str">
        <f>IF(C17&lt;&gt; "",VLOOKUP($C17,'Event Inputs'!$D$4:'Event Inputs'!$H$899,5,FALSE),"")</f>
        <v/>
      </c>
      <c r="G17" s="65" t="str">
        <f>IF(C17&lt;&gt; "",VLOOKUP($C17,'Event Inputs'!$D$4:'Event Inputs'!$H$899,4,FALSE),"")</f>
        <v/>
      </c>
      <c r="H17" s="122">
        <v>14</v>
      </c>
      <c r="I17" s="124"/>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3">
        <v>15</v>
      </c>
      <c r="B18" s="124"/>
      <c r="C18" s="58"/>
      <c r="D18" s="58"/>
      <c r="E18" s="65" t="str">
        <f>IF(C18&lt;&gt; "",VLOOKUP($C18,'Event Inputs'!$D$4:'Event Inputs'!$H$899,2,FALSE),"")</f>
        <v/>
      </c>
      <c r="F18" s="71" t="str">
        <f>IF(C18&lt;&gt; "",VLOOKUP($C18,'Event Inputs'!$D$4:'Event Inputs'!$H$899,5,FALSE),"")</f>
        <v/>
      </c>
      <c r="G18" s="65" t="str">
        <f>IF(C18&lt;&gt; "",VLOOKUP($C18,'Event Inputs'!$D$4:'Event Inputs'!$H$899,4,FALSE),"")</f>
        <v/>
      </c>
      <c r="H18" s="122">
        <v>15</v>
      </c>
      <c r="I18" s="124"/>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3">
        <v>16</v>
      </c>
      <c r="B19" s="124"/>
      <c r="C19" s="58"/>
      <c r="D19" s="58"/>
      <c r="E19" s="65" t="str">
        <f>IF(C19&lt;&gt; "",VLOOKUP($C19,'Event Inputs'!$D$4:'Event Inputs'!$H$899,2,FALSE),"")</f>
        <v/>
      </c>
      <c r="F19" s="71" t="str">
        <f>IF(C19&lt;&gt; "",VLOOKUP($C19,'Event Inputs'!$D$4:'Event Inputs'!$H$899,5,FALSE),"")</f>
        <v/>
      </c>
      <c r="G19" s="65" t="str">
        <f>IF(C19&lt;&gt; "",VLOOKUP($C19,'Event Inputs'!$D$4:'Event Inputs'!$H$899,4,FALSE),"")</f>
        <v/>
      </c>
      <c r="H19" s="122">
        <v>16</v>
      </c>
      <c r="I19" s="124"/>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71">
        <v>17</v>
      </c>
      <c r="C20" s="58"/>
      <c r="D20" s="58"/>
      <c r="E20" s="65" t="str">
        <f>IF(C20&lt;&gt; "",VLOOKUP($C20,'Event Inputs'!$D$4:'Event Inputs'!$H$899,2,FALSE),"")</f>
        <v/>
      </c>
      <c r="F20" s="71" t="str">
        <f>IF(C20&lt;&gt; "",VLOOKUP($C20,'Event Inputs'!$D$4:'Event Inputs'!$H$899,5,FALSE),"")</f>
        <v/>
      </c>
      <c r="G20" s="65" t="str">
        <f>IF(C20&lt;&gt; "",VLOOKUP($C20,'Event Inputs'!$D$4:'Event Inputs'!$H$899,4,FALSE),"")</f>
        <v/>
      </c>
      <c r="H20" s="126">
        <v>17</v>
      </c>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71">
        <v>18</v>
      </c>
      <c r="C21" s="58"/>
      <c r="D21" s="58"/>
      <c r="E21" s="65" t="str">
        <f>IF(C21&lt;&gt; "",VLOOKUP($C21,'Event Inputs'!$D$4:'Event Inputs'!$H$899,2,FALSE),"")</f>
        <v/>
      </c>
      <c r="F21" s="71" t="str">
        <f>IF(C21&lt;&gt; "",VLOOKUP($C21,'Event Inputs'!$D$4:'Event Inputs'!$H$899,5,FALSE),"")</f>
        <v/>
      </c>
      <c r="G21" s="65" t="str">
        <f>IF(C21&lt;&gt; "",VLOOKUP($C21,'Event Inputs'!$D$4:'Event Inputs'!$H$899,4,FALSE),"")</f>
        <v/>
      </c>
      <c r="H21" s="126">
        <v>18</v>
      </c>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57"/>
      <c r="B22" s="58"/>
      <c r="C22" s="58"/>
      <c r="D22" s="58"/>
      <c r="E22" s="65" t="str">
        <f>IF(C22&lt;&gt; "",VLOOKUP($C22,'Event Inputs'!$D$4:'Event Inputs'!$H$899,2,FALSE),"")</f>
        <v/>
      </c>
      <c r="F22" s="71" t="str">
        <f>IF(C22&lt;&gt; "",VLOOKUP($C22,'Event Inputs'!$D$4:'Event Inputs'!$H$899,5,FALSE),"")</f>
        <v/>
      </c>
      <c r="G22" s="65" t="str">
        <f>IF(C22&lt;&gt; "",VLOOKUP($C22,'Event Inputs'!$D$4:'Event Inputs'!$H$899,4,FALSE),"")</f>
        <v/>
      </c>
      <c r="H22" s="57"/>
      <c r="I22" s="58"/>
      <c r="J22" s="58"/>
      <c r="K22" s="58"/>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57"/>
      <c r="B23" s="58"/>
      <c r="C23" s="58"/>
      <c r="D23" s="58"/>
      <c r="E23" s="65" t="str">
        <f>IF(C23&lt;&gt; "",VLOOKUP($C23,'Event Inputs'!$D$4:'Event Inputs'!$H$899,2,FALSE),"")</f>
        <v/>
      </c>
      <c r="F23" s="71" t="str">
        <f>IF(C23&lt;&gt; "",VLOOKUP($C23,'Event Inputs'!$D$4:'Event Inputs'!$H$899,5,FALSE),"")</f>
        <v/>
      </c>
      <c r="G23" s="65" t="str">
        <f>IF(C23&lt;&gt; "",VLOOKUP($C23,'Event Inputs'!$D$4:'Event Inputs'!$H$899,4,FALSE),"")</f>
        <v/>
      </c>
      <c r="H23" s="57"/>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J4:N6">
    <sortCondition ref="K4:K6"/>
  </sortState>
  <mergeCells count="2">
    <mergeCell ref="A1:G1"/>
    <mergeCell ref="H1:N1"/>
  </mergeCells>
  <pageMargins left="0.55118110236220474" right="0.51181102362204722" top="0.27559055118110237" bottom="0.27559055118110237" header="0.11811023622047245" footer="0.27559055118110237"/>
  <pageSetup paperSize="9" scale="8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pageSetUpPr fitToPage="1"/>
  </sheetPr>
  <dimension ref="A1:X99"/>
  <sheetViews>
    <sheetView zoomScaleNormal="100" workbookViewId="0">
      <selection activeCell="L9" sqref="L9"/>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9.269531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233</v>
      </c>
      <c r="B1" s="189"/>
      <c r="C1" s="189"/>
      <c r="D1" s="189"/>
      <c r="E1" s="189"/>
      <c r="F1" s="189"/>
      <c r="G1" s="189"/>
      <c r="H1" s="190" t="s">
        <v>234</v>
      </c>
      <c r="I1" s="191"/>
      <c r="J1" s="191"/>
      <c r="K1" s="191"/>
      <c r="L1" s="191"/>
      <c r="M1" s="191"/>
      <c r="N1" s="191"/>
      <c r="O1" s="72"/>
      <c r="P1" s="73"/>
      <c r="S1" s="74" t="s">
        <v>69</v>
      </c>
      <c r="T1" s="74"/>
      <c r="U1" s="74">
        <v>4</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6</v>
      </c>
      <c r="F3" s="81" t="s">
        <v>82</v>
      </c>
      <c r="G3" s="81" t="s">
        <v>8</v>
      </c>
      <c r="H3" s="98" t="s">
        <v>2</v>
      </c>
      <c r="I3" s="97" t="s">
        <v>3</v>
      </c>
      <c r="J3" s="81" t="s">
        <v>4</v>
      </c>
      <c r="K3" s="81" t="s">
        <v>62</v>
      </c>
      <c r="L3" s="80" t="s">
        <v>6</v>
      </c>
      <c r="M3" s="81" t="s">
        <v>82</v>
      </c>
      <c r="N3" s="81" t="s">
        <v>8</v>
      </c>
      <c r="O3" s="82" t="s">
        <v>4</v>
      </c>
      <c r="P3" s="83" t="s">
        <v>11</v>
      </c>
      <c r="Q3" s="84" t="s">
        <v>11</v>
      </c>
      <c r="R3" s="85" t="s">
        <v>11</v>
      </c>
      <c r="S3" s="86" t="s">
        <v>66</v>
      </c>
      <c r="T3" s="87" t="s">
        <v>67</v>
      </c>
      <c r="U3" s="87" t="s">
        <v>68</v>
      </c>
      <c r="V3" s="87" t="s">
        <v>66</v>
      </c>
      <c r="W3" s="87" t="s">
        <v>67</v>
      </c>
      <c r="X3" s="87" t="s">
        <v>68</v>
      </c>
    </row>
    <row r="4" spans="1:24">
      <c r="A4" s="123">
        <v>1</v>
      </c>
      <c r="B4" s="123">
        <v>20</v>
      </c>
      <c r="C4" s="58" t="s">
        <v>115</v>
      </c>
      <c r="D4" s="58" t="s">
        <v>683</v>
      </c>
      <c r="E4" s="65" t="str">
        <f>IF(C4&lt;&gt; "",VLOOKUP($C4,'Event Inputs'!$D$4:'Event Inputs'!$H$899,2,FALSE),"")</f>
        <v>Kerenza Piotrowicz</v>
      </c>
      <c r="F4" s="71" t="str">
        <f>IF(C4&lt;&gt; "",VLOOKUP($C4,'Event Inputs'!$D$4:'Event Inputs'!$H$899,5,FALSE),"")</f>
        <v>18-19</v>
      </c>
      <c r="G4" s="65" t="str">
        <f>IF(C4&lt;&gt; "",VLOOKUP($C4,'Event Inputs'!$D$4:'Event Inputs'!$H$899,4,FALSE),"")</f>
        <v>PT</v>
      </c>
      <c r="H4" s="122">
        <v>1</v>
      </c>
      <c r="I4" s="123">
        <v>20</v>
      </c>
      <c r="J4" s="58" t="s">
        <v>103</v>
      </c>
      <c r="K4" s="58">
        <v>53.02</v>
      </c>
      <c r="L4" s="65" t="str">
        <f>IF(J4&lt;&gt; "",VLOOKUP($J4,'Event Inputs'!$D$4:'Event Inputs'!$H$899,2,FALSE),"")</f>
        <v>George Mitchell</v>
      </c>
      <c r="M4" s="71" t="str">
        <f>IF(J4&lt;&gt; "",VLOOKUP($J4,'Event Inputs'!$D$4:'Event Inputs'!$H$899,5,FALSE),"")</f>
        <v>16-17</v>
      </c>
      <c r="N4" s="65" t="str">
        <f>IF(J4&lt;&gt;"",VLOOKUP($J4,'Event Inputs'!$D$4:'Event Inputs'!$H$899,4,FALSE),"")</f>
        <v>GY</v>
      </c>
      <c r="O4" s="88" t="str">
        <f>'Event Inputs'!A4</f>
        <v>PT</v>
      </c>
      <c r="P4" s="89">
        <f>Q4+R4</f>
        <v>20</v>
      </c>
      <c r="Q4" s="90">
        <f>SUMIF($G$4:$G$21,O4,$B$4:$B$21)</f>
        <v>20</v>
      </c>
      <c r="R4" s="90">
        <f>SUMIF($N$4:$N$21,O4,$I$4:$I$21)</f>
        <v>0</v>
      </c>
      <c r="S4" s="91">
        <f>COUNTIFS($A$4:$A$21,1,$G$4:$G$21,$O4)*$U$1</f>
        <v>4</v>
      </c>
      <c r="T4" s="91">
        <f>COUNTIFS($A$4:$A$21,2,$G$4:$G$21,$O4)*$U$1</f>
        <v>0</v>
      </c>
      <c r="U4" s="91">
        <f>COUNTIFS($A$4:$A$21,3,$G$4:$G$21,$O4)*$U$1</f>
        <v>0</v>
      </c>
      <c r="V4" s="91">
        <f>COUNTIFS($H$4:$H$21,1,$N$4:$N$21,$O4)*$U$1</f>
        <v>0</v>
      </c>
      <c r="W4" s="91">
        <f>COUNTIFS($H$4:$H$21,2,$N$4:$N$21,$O4)*$U$1</f>
        <v>0</v>
      </c>
      <c r="X4" s="91">
        <f>COUNTIFS($H$4:$H$21,3,$N$4:$N$21,$O4)*$U$1</f>
        <v>0</v>
      </c>
    </row>
    <row r="5" spans="1:24">
      <c r="A5" s="123">
        <v>2</v>
      </c>
      <c r="B5" s="123">
        <v>16</v>
      </c>
      <c r="C5" s="58"/>
      <c r="D5" s="58"/>
      <c r="E5" s="65" t="str">
        <f>IF(C5&lt;&gt; "",VLOOKUP($C5,'Event Inputs'!$D$4:'Event Inputs'!$H$899,2,FALSE),"")</f>
        <v/>
      </c>
      <c r="F5" s="71" t="str">
        <f>IF(C5&lt;&gt; "",VLOOKUP($C5,'Event Inputs'!$D$4:'Event Inputs'!$H$899,5,FALSE),"")</f>
        <v/>
      </c>
      <c r="G5" s="65" t="str">
        <f>IF(C5&lt;&gt; "",VLOOKUP($C5,'Event Inputs'!$D$4:'Event Inputs'!$H$899,4,FALSE),"")</f>
        <v/>
      </c>
      <c r="H5" s="122">
        <v>2</v>
      </c>
      <c r="I5" s="123">
        <v>16</v>
      </c>
      <c r="J5" s="58" t="s">
        <v>95</v>
      </c>
      <c r="K5" s="58">
        <v>55.26</v>
      </c>
      <c r="L5" s="65" t="str">
        <f>IF(J5&lt;&gt; "",VLOOKUP($J5,'Event Inputs'!$D$4:'Event Inputs'!$H$899,2,FALSE),"")</f>
        <v>Dominic Butterfield</v>
      </c>
      <c r="M5" s="71" t="str">
        <f>IF(J5&lt;&gt; "",VLOOKUP($J5,'Event Inputs'!$D$4:'Event Inputs'!$H$899,5,FALSE),"")</f>
        <v>16-17</v>
      </c>
      <c r="N5" s="65" t="str">
        <f>IF(J5&lt;&gt;"",VLOOKUP($J5,'Event Inputs'!$D$4:'Event Inputs'!$H$899,4,FALSE),"")</f>
        <v>SI</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3">
        <v>3</v>
      </c>
      <c r="B6" s="123">
        <v>12</v>
      </c>
      <c r="C6" s="58"/>
      <c r="D6" s="58"/>
      <c r="E6" s="65" t="str">
        <f>IF(C6&lt;&gt; "",VLOOKUP($C6,'Event Inputs'!$D$4:'Event Inputs'!$H$899,2,FALSE),"")</f>
        <v/>
      </c>
      <c r="F6" s="71" t="str">
        <f>IF(C6&lt;&gt; "",VLOOKUP($C6,'Event Inputs'!$D$4:'Event Inputs'!$H$899,5,FALSE),"")</f>
        <v/>
      </c>
      <c r="G6" s="65" t="str">
        <f>IF(C6&lt;&gt; "",VLOOKUP($C6,'Event Inputs'!$D$4:'Event Inputs'!$H$899,4,FALSE),"")</f>
        <v/>
      </c>
      <c r="H6" s="122">
        <v>3</v>
      </c>
      <c r="I6" s="123">
        <v>12</v>
      </c>
      <c r="J6" s="58"/>
      <c r="K6" s="58"/>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20</v>
      </c>
      <c r="Q6" s="90">
        <f t="shared" si="1"/>
        <v>0</v>
      </c>
      <c r="R6" s="90">
        <f t="shared" si="2"/>
        <v>20</v>
      </c>
      <c r="S6" s="91">
        <f t="shared" si="3"/>
        <v>0</v>
      </c>
      <c r="T6" s="91">
        <f t="shared" si="4"/>
        <v>0</v>
      </c>
      <c r="U6" s="91">
        <f t="shared" si="5"/>
        <v>0</v>
      </c>
      <c r="V6" s="91">
        <f t="shared" si="6"/>
        <v>4</v>
      </c>
      <c r="W6" s="91">
        <f t="shared" si="7"/>
        <v>0</v>
      </c>
      <c r="X6" s="91">
        <f t="shared" si="8"/>
        <v>0</v>
      </c>
    </row>
    <row r="7" spans="1:24">
      <c r="A7" s="123">
        <v>4</v>
      </c>
      <c r="B7" s="123">
        <v>10</v>
      </c>
      <c r="C7" s="58"/>
      <c r="D7" s="58"/>
      <c r="E7" s="65" t="str">
        <f>IF(C7&lt;&gt; "",VLOOKUP($C7,'Event Inputs'!$D$4:'Event Inputs'!$H$899,2,FALSE),"")</f>
        <v/>
      </c>
      <c r="F7" s="71" t="str">
        <f>IF(C7&lt;&gt; "",VLOOKUP($C7,'Event Inputs'!$D$4:'Event Inputs'!$H$899,5,FALSE),"")</f>
        <v/>
      </c>
      <c r="G7" s="65" t="str">
        <f>IF(C7&lt;&gt; "",VLOOKUP($C7,'Event Inputs'!$D$4:'Event Inputs'!$H$899,4,FALSE),"")</f>
        <v/>
      </c>
      <c r="H7" s="122">
        <v>4</v>
      </c>
      <c r="I7" s="123">
        <v>10</v>
      </c>
      <c r="J7" s="58"/>
      <c r="K7" s="58"/>
      <c r="L7" s="65" t="str">
        <f>IF(J7&lt;&gt; "",VLOOKUP($J7,'Event Inputs'!$D$4:'Event Inputs'!$H$899,2,FALSE),"")</f>
        <v/>
      </c>
      <c r="M7" s="71" t="str">
        <f>IF(J7&lt;&gt; "",VLOOKUP($J7,'Event Inputs'!$D$4:'Event Inputs'!$H$899,5,FALSE),"")</f>
        <v/>
      </c>
      <c r="N7" s="65" t="str">
        <f>IF(J7&lt;&gt;"",VLOOKUP($J7,'Event Inputs'!$D$4:'Event Inputs'!$H$899,4,FALSE),"")</f>
        <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3">
        <v>5</v>
      </c>
      <c r="B8" s="123">
        <v>8</v>
      </c>
      <c r="C8" s="58"/>
      <c r="D8" s="58"/>
      <c r="F8" s="71" t="str">
        <f>IF(C8&lt;&gt; "",VLOOKUP($C8,'Event Inputs'!$D$4:'Event Inputs'!$H$899,5,FALSE),"")</f>
        <v/>
      </c>
      <c r="G8" s="65" t="str">
        <f>IF(C8&lt;&gt; "",VLOOKUP($C8,'Event Inputs'!$D$4:'Event Inputs'!$H$899,4,FALSE),"")</f>
        <v/>
      </c>
      <c r="H8" s="122">
        <v>5</v>
      </c>
      <c r="I8" s="123">
        <v>8</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3">
        <v>6</v>
      </c>
      <c r="B9" s="123">
        <v>6</v>
      </c>
      <c r="C9" s="58"/>
      <c r="D9" s="58"/>
      <c r="E9" s="65" t="str">
        <f>IF(C9&lt;&gt; "",VLOOKUP($C9,'Event Inputs'!$D$4:'Event Inputs'!$H$899,2,FALSE),"")</f>
        <v/>
      </c>
      <c r="F9" s="71" t="str">
        <f>IF(C9&lt;&gt; "",VLOOKUP($C9,'Event Inputs'!$D$4:'Event Inputs'!$H$899,5,FALSE),"")</f>
        <v/>
      </c>
      <c r="G9" s="65" t="str">
        <f>IF(C9&lt;&gt; "",VLOOKUP($C9,'Event Inputs'!$D$4:'Event Inputs'!$H$899,4,FALSE),"")</f>
        <v/>
      </c>
      <c r="H9" s="122">
        <v>6</v>
      </c>
      <c r="I9" s="123">
        <v>6</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16</v>
      </c>
      <c r="Q9" s="90">
        <f t="shared" si="1"/>
        <v>0</v>
      </c>
      <c r="R9" s="90">
        <f t="shared" si="2"/>
        <v>16</v>
      </c>
      <c r="S9" s="91">
        <f t="shared" si="3"/>
        <v>0</v>
      </c>
      <c r="T9" s="91">
        <f t="shared" si="4"/>
        <v>0</v>
      </c>
      <c r="U9" s="91">
        <f t="shared" si="5"/>
        <v>0</v>
      </c>
      <c r="V9" s="91">
        <f t="shared" si="6"/>
        <v>0</v>
      </c>
      <c r="W9" s="91">
        <f t="shared" si="7"/>
        <v>4</v>
      </c>
      <c r="X9" s="91">
        <f t="shared" si="8"/>
        <v>0</v>
      </c>
    </row>
    <row r="10" spans="1:24">
      <c r="A10" s="123">
        <v>7</v>
      </c>
      <c r="B10" s="123">
        <v>4</v>
      </c>
      <c r="C10" s="58"/>
      <c r="D10" s="59"/>
      <c r="E10" s="65" t="str">
        <f>IF(C10&lt;&gt; "",VLOOKUP($C10,'Event Inputs'!$D$4:'Event Inputs'!$H$899,2,FALSE),"")</f>
        <v/>
      </c>
      <c r="F10" s="71" t="str">
        <f>IF(C10&lt;&gt; "",VLOOKUP($C10,'Event Inputs'!$D$4:'Event Inputs'!$H$899,5,FALSE),"")</f>
        <v/>
      </c>
      <c r="G10" s="65" t="str">
        <f>IF(C10&lt;&gt; "",VLOOKUP($C10,'Event Inputs'!$D$4:'Event Inputs'!$H$899,4,FALSE),"")</f>
        <v/>
      </c>
      <c r="H10" s="122">
        <v>7</v>
      </c>
      <c r="I10" s="123">
        <v>4</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3">
        <v>8</v>
      </c>
      <c r="B11" s="123">
        <v>2</v>
      </c>
      <c r="C11" s="58"/>
      <c r="D11" s="58"/>
      <c r="E11" s="65" t="str">
        <f>IF(C11&lt;&gt; "",VLOOKUP($C11,'Event Inputs'!$D$4:'Event Inputs'!$H$899,2,FALSE),"")</f>
        <v/>
      </c>
      <c r="F11" s="71" t="str">
        <f>IF(C11&lt;&gt; "",VLOOKUP($C11,'Event Inputs'!$D$4:'Event Inputs'!$H$899,5,FALSE),"")</f>
        <v/>
      </c>
      <c r="G11" s="65" t="str">
        <f>IF(C11&lt;&gt; "",VLOOKUP($C11,'Event Inputs'!$D$4:'Event Inputs'!$H$899,4,FALSE),"")</f>
        <v/>
      </c>
      <c r="H11" s="122">
        <v>8</v>
      </c>
      <c r="I11" s="123">
        <v>2</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3"/>
      <c r="B12" s="123">
        <f>IF(A12=A11,B11,IF(A12=A13,IF( A12=A14,(0+0+0)/3,IF(A12=A13,(0+0)/2)),""))</f>
        <v>0</v>
      </c>
      <c r="C12" s="58"/>
      <c r="D12" s="59"/>
      <c r="E12" s="65" t="str">
        <f>IF(C12&lt;&gt; "",VLOOKUP($C12,'Event Inputs'!$D$4:'Event Inputs'!$H$899,2,FALSE),"")</f>
        <v/>
      </c>
      <c r="F12" s="71" t="str">
        <f>IF(C12&lt;&gt; "",VLOOKUP($C12,'Event Inputs'!$D$4:'Event Inputs'!$H$899,5,FALSE),"")</f>
        <v/>
      </c>
      <c r="G12" s="65" t="str">
        <f>IF(C12&lt;&gt; "",VLOOKUP($C12,'Event Inputs'!$D$4:'Event Inputs'!$H$899,4,FALSE),"")</f>
        <v/>
      </c>
      <c r="H12" s="122">
        <v>9</v>
      </c>
      <c r="I12" s="123" t="str">
        <f>IF(H12=H11,I11,IF(H12=H13,IF( H12=H14,(0+0+0)/3,IF(H12=H13,(0+0)/2)),""))</f>
        <v/>
      </c>
      <c r="J12" s="58"/>
      <c r="K12" s="59"/>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3"/>
      <c r="B13" s="123">
        <f>IF(A13=A12,B12,IF(A13=A14,IF( A13=A15,(0+0+0)/3,IF(A13=A14,(0+0)/2)),""))</f>
        <v>0</v>
      </c>
      <c r="C13" s="58"/>
      <c r="D13" s="58"/>
      <c r="E13" s="65" t="str">
        <f>IF(C13&lt;&gt; "",VLOOKUP($C13,'Event Inputs'!$D$4:'Event Inputs'!$H$899,2,FALSE),"")</f>
        <v/>
      </c>
      <c r="F13" s="71" t="str">
        <f>IF(C13&lt;&gt; "",VLOOKUP($C13,'Event Inputs'!$D$4:'Event Inputs'!$H$899,5,FALSE),"")</f>
        <v/>
      </c>
      <c r="G13" s="65" t="str">
        <f>IF(C13&lt;&gt; "",VLOOKUP($C13,'Event Inputs'!$D$4:'Event Inputs'!$H$899,4,FALSE),"")</f>
        <v/>
      </c>
      <c r="H13" s="122">
        <v>10</v>
      </c>
      <c r="I13" s="123" t="str">
        <f>IF(H13=H12,I12,IF(H13=H14,IF( H13=H15,(0+0+0)/3,IF(H13=H14,(0+0)/2)),""))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3"/>
      <c r="B14" s="124"/>
      <c r="C14" s="58"/>
      <c r="D14" s="58"/>
      <c r="E14" s="65" t="str">
        <f>IF(C14&lt;&gt; "",VLOOKUP($C14,'Event Inputs'!$D$4:'Event Inputs'!$H$899,2,FALSE),"")</f>
        <v/>
      </c>
      <c r="F14" s="71" t="str">
        <f>IF(C14&lt;&gt; "",VLOOKUP($C14,'Event Inputs'!$D$4:'Event Inputs'!$H$899,5,FALSE),"")</f>
        <v/>
      </c>
      <c r="G14" s="65" t="str">
        <f>IF(C14&lt;&gt; "",VLOOKUP($C14,'Event Inputs'!$D$4:'Event Inputs'!$H$899,4,FALSE),"")</f>
        <v/>
      </c>
      <c r="H14" s="122">
        <v>11</v>
      </c>
      <c r="I14" s="124"/>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3"/>
      <c r="B15" s="124"/>
      <c r="C15" s="58"/>
      <c r="D15" s="58"/>
      <c r="E15" s="65" t="str">
        <f>IF(C15&lt;&gt; "",VLOOKUP($C15,'Event Inputs'!$D$4:'Event Inputs'!$H$899,2,FALSE),"")</f>
        <v/>
      </c>
      <c r="F15" s="71" t="str">
        <f>IF(C15&lt;&gt; "",VLOOKUP($C15,'Event Inputs'!$D$4:'Event Inputs'!$H$899,5,FALSE),"")</f>
        <v/>
      </c>
      <c r="G15" s="65" t="str">
        <f>IF(C15&lt;&gt; "",VLOOKUP($C15,'Event Inputs'!$D$4:'Event Inputs'!$H$899,4,FALSE),"")</f>
        <v/>
      </c>
      <c r="H15" s="122">
        <v>12</v>
      </c>
      <c r="I15" s="124"/>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3"/>
      <c r="B16" s="124"/>
      <c r="C16" s="58"/>
      <c r="D16" s="58"/>
      <c r="E16" s="65" t="str">
        <f>IF(C16&lt;&gt; "",VLOOKUP($C16,'Event Inputs'!$D$4:'Event Inputs'!$H$899,2,FALSE),"")</f>
        <v/>
      </c>
      <c r="F16" s="71" t="str">
        <f>IF(C16&lt;&gt; "",VLOOKUP($C16,'Event Inputs'!$D$4:'Event Inputs'!$H$899,5,FALSE),"")</f>
        <v/>
      </c>
      <c r="G16" s="65" t="str">
        <f>IF(C16&lt;&gt; "",VLOOKUP($C16,'Event Inputs'!$D$4:'Event Inputs'!$H$899,4,FALSE),"")</f>
        <v/>
      </c>
      <c r="H16" s="122">
        <v>13</v>
      </c>
      <c r="I16" s="124"/>
      <c r="J16" s="58"/>
      <c r="K16" s="59"/>
      <c r="L16" s="65" t="str">
        <f>IF(J16&lt;&gt; "",VLOOKUP($J16,'Event Inputs'!$D$4:'Event Inputs'!$H$899,2,FALSE),"")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3"/>
      <c r="B17" s="124"/>
      <c r="C17" s="58"/>
      <c r="D17" s="59"/>
      <c r="E17" s="65" t="str">
        <f>IF(C17&lt;&gt; "",VLOOKUP($C17,'Event Inputs'!$D$4:'Event Inputs'!$H$899,2,FALSE),"")</f>
        <v/>
      </c>
      <c r="G17" s="65" t="str">
        <f>IF(C17&lt;&gt; "",VLOOKUP($C17,'Event Inputs'!$D$4:'Event Inputs'!$H$899,4,FALSE),"")</f>
        <v/>
      </c>
      <c r="H17" s="122">
        <v>14</v>
      </c>
      <c r="I17" s="124"/>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3"/>
      <c r="B18" s="124"/>
      <c r="C18" s="58"/>
      <c r="D18" s="58"/>
      <c r="E18" s="65" t="str">
        <f>IF(C18&lt;&gt; "",VLOOKUP($C18,'Event Inputs'!$D$4:'Event Inputs'!$H$899,2,FALSE),"")</f>
        <v/>
      </c>
      <c r="G18" s="65" t="str">
        <f>IF(C18&lt;&gt; "",VLOOKUP($C18,'Event Inputs'!$D$4:'Event Inputs'!$H$899,4,FALSE),"")</f>
        <v/>
      </c>
      <c r="H18" s="122">
        <v>15</v>
      </c>
      <c r="I18" s="124"/>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3"/>
      <c r="B19" s="124"/>
      <c r="C19" s="58"/>
      <c r="D19" s="59"/>
      <c r="E19" s="65" t="str">
        <f>IF(C19&lt;&gt; "",VLOOKUP($C19,'Event Inputs'!$D$4:'Event Inputs'!$H$899,2,FALSE),"")</f>
        <v/>
      </c>
      <c r="G19" s="65" t="str">
        <f>IF(C19&lt;&gt; "",VLOOKUP($C19,'Event Inputs'!$D$4:'Event Inputs'!$H$899,4,FALSE),"")</f>
        <v/>
      </c>
      <c r="H19" s="122">
        <v>16</v>
      </c>
      <c r="I19" s="124"/>
      <c r="J19" s="58"/>
      <c r="K19" s="59"/>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71"/>
      <c r="C20" s="58"/>
      <c r="D20" s="59"/>
      <c r="E20" s="65" t="str">
        <f>IF(C20&lt;&gt; "",VLOOKUP($C20,'Event Inputs'!$D$4:'Event Inputs'!$H$899,2,FALSE),"")</f>
        <v/>
      </c>
      <c r="G20" s="65" t="str">
        <f>IF(C20&lt;&gt; "",VLOOKUP($C20,'Event Inputs'!$D$4:'Event Inputs'!$H$899,4,FALSE),"")</f>
        <v/>
      </c>
      <c r="H20" s="126">
        <v>17</v>
      </c>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71"/>
      <c r="C21" s="58"/>
      <c r="D21" s="58"/>
      <c r="E21" s="65" t="str">
        <f>IF(C21&lt;&gt; "",VLOOKUP($C21,'Event Inputs'!$D$4:'Event Inputs'!$H$899,2,FALSE),"")</f>
        <v/>
      </c>
      <c r="G21" s="65" t="str">
        <f>IF(C21&lt;&gt; "",VLOOKUP($C21,'Event Inputs'!$D$4:'Event Inputs'!$H$899,4,FALSE),"")</f>
        <v/>
      </c>
      <c r="H21" s="126">
        <v>18</v>
      </c>
      <c r="J21" s="58"/>
      <c r="K21" s="59"/>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57"/>
      <c r="B22" s="58"/>
      <c r="C22" s="58"/>
      <c r="D22" s="58"/>
      <c r="E22" s="65" t="str">
        <f>IF(C22&lt;&gt; "",VLOOKUP($C22,'Event Inputs'!$D$4:'Event Inputs'!$H$899,2,FALSE),"")</f>
        <v/>
      </c>
      <c r="G22" s="65" t="str">
        <f>IF(C22&lt;&gt; "",VLOOKUP($C22,'Event Inputs'!$D$4:'Event Inputs'!$H$899,4,FALSE),"")</f>
        <v/>
      </c>
      <c r="H22" s="57"/>
      <c r="I22" s="58"/>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57"/>
      <c r="B23" s="58"/>
      <c r="C23" s="58"/>
      <c r="D23" s="58"/>
      <c r="E23" s="65" t="str">
        <f>IF(C23&lt;&gt; "",VLOOKUP($C23,'Event Inputs'!$D$4:'Event Inputs'!$H$899,2,FALSE),"")</f>
        <v/>
      </c>
      <c r="G23" s="65" t="str">
        <f>IF(C23&lt;&gt; "",VLOOKUP($C23,'Event Inputs'!$D$4:'Event Inputs'!$H$899,4,FALSE),"")</f>
        <v/>
      </c>
      <c r="H23" s="57"/>
      <c r="I23" s="58"/>
      <c r="J23" s="58"/>
      <c r="K23" s="59"/>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9"/>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J4:N6">
    <sortCondition ref="K4:K6"/>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5">
    <pageSetUpPr fitToPage="1"/>
  </sheetPr>
  <dimension ref="A1:X99"/>
  <sheetViews>
    <sheetView zoomScaleNormal="100" workbookViewId="0">
      <selection activeCell="L10" sqref="L10"/>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3.179687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235</v>
      </c>
      <c r="B1" s="189"/>
      <c r="C1" s="189"/>
      <c r="D1" s="189"/>
      <c r="E1" s="189"/>
      <c r="F1" s="189"/>
      <c r="G1" s="189"/>
      <c r="H1" s="190" t="s">
        <v>236</v>
      </c>
      <c r="I1" s="191"/>
      <c r="J1" s="191"/>
      <c r="K1" s="191"/>
      <c r="L1" s="191"/>
      <c r="M1" s="191"/>
      <c r="N1" s="191"/>
      <c r="O1" s="72"/>
      <c r="P1" s="73"/>
      <c r="S1" s="74" t="s">
        <v>69</v>
      </c>
      <c r="T1" s="74"/>
      <c r="U1" s="74">
        <v>4</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6</v>
      </c>
      <c r="F3" s="81" t="s">
        <v>82</v>
      </c>
      <c r="G3" s="81" t="s">
        <v>8</v>
      </c>
      <c r="H3" s="98" t="s">
        <v>2</v>
      </c>
      <c r="I3" s="97" t="s">
        <v>3</v>
      </c>
      <c r="J3" s="81" t="s">
        <v>4</v>
      </c>
      <c r="K3" s="81" t="s">
        <v>62</v>
      </c>
      <c r="L3" s="80" t="s">
        <v>6</v>
      </c>
      <c r="M3" s="81" t="s">
        <v>82</v>
      </c>
      <c r="N3" s="81" t="s">
        <v>8</v>
      </c>
      <c r="O3" s="82" t="s">
        <v>4</v>
      </c>
      <c r="P3" s="83" t="s">
        <v>11</v>
      </c>
      <c r="Q3" s="84" t="s">
        <v>11</v>
      </c>
      <c r="R3" s="85" t="s">
        <v>11</v>
      </c>
      <c r="S3" s="86" t="s">
        <v>66</v>
      </c>
      <c r="T3" s="87" t="s">
        <v>67</v>
      </c>
      <c r="U3" s="87" t="s">
        <v>68</v>
      </c>
      <c r="V3" s="87" t="s">
        <v>66</v>
      </c>
      <c r="W3" s="87" t="s">
        <v>67</v>
      </c>
      <c r="X3" s="87" t="s">
        <v>68</v>
      </c>
    </row>
    <row r="4" spans="1:24">
      <c r="A4" s="123">
        <v>1</v>
      </c>
      <c r="B4" s="123">
        <v>20</v>
      </c>
      <c r="C4" s="58" t="s">
        <v>149</v>
      </c>
      <c r="D4" s="59" t="s">
        <v>559</v>
      </c>
      <c r="E4" s="65" t="str">
        <f>IF(C4&lt;&gt; "",VLOOKUP($C4,'Event Inputs'!$D$4:'Event Inputs'!$H$899,2,FALSE),"")</f>
        <v>Senara Rodda</v>
      </c>
      <c r="F4" s="71" t="str">
        <f>IF(C4&lt;&gt; "",VLOOKUP($C4,'Event Inputs'!$D$4:'Event Inputs'!$H$899,5,FALSE),"")</f>
        <v>14-15</v>
      </c>
      <c r="G4" s="65" t="str">
        <f>IF(C4&lt;&gt; "",VLOOKUP($C4,'Event Inputs'!$D$4:'Event Inputs'!$H$899,4,FALSE),"")</f>
        <v>PT</v>
      </c>
      <c r="H4" s="122">
        <v>1</v>
      </c>
      <c r="I4" s="123">
        <v>20</v>
      </c>
      <c r="J4" s="58" t="s">
        <v>155</v>
      </c>
      <c r="K4" s="59" t="s">
        <v>555</v>
      </c>
      <c r="L4" s="65" t="str">
        <f>IF(J4&lt;&gt; "",VLOOKUP($J4,'Event Inputs'!$D$4:'Event Inputs'!$H$899,2,FALSE),"")</f>
        <v>Jowan Allen</v>
      </c>
      <c r="M4" s="71" t="str">
        <f>IF(J4&lt;&gt; "",VLOOKUP($J4,'Event Inputs'!$D$4:'Event Inputs'!$H$899,5,FALSE),"")</f>
        <v>14-15</v>
      </c>
      <c r="N4" s="65" t="str">
        <f>IF(J4&lt;&gt;"",VLOOKUP($J4,'Event Inputs'!$D$4:'Event Inputs'!$H$899,4,FALSE),"")</f>
        <v>PT</v>
      </c>
      <c r="O4" s="88" t="str">
        <f>'Event Inputs'!A4</f>
        <v>PT</v>
      </c>
      <c r="P4" s="89">
        <f>Q4+R4</f>
        <v>48</v>
      </c>
      <c r="Q4" s="90">
        <f>SUMIF($G$4:$G$21,O4,$B$4:$B$21)</f>
        <v>28</v>
      </c>
      <c r="R4" s="90">
        <f>SUMIF($N$4:$N$21,O4,$I$4:$I$21)</f>
        <v>20</v>
      </c>
      <c r="S4" s="91">
        <f>COUNTIFS($A$4:$A$21,1,$G$4:$G$21,$O4)*$U$1</f>
        <v>4</v>
      </c>
      <c r="T4" s="91">
        <f>COUNTIFS($A$4:$A$21,2,$G$4:$G$21,$O4)*$U$1</f>
        <v>0</v>
      </c>
      <c r="U4" s="91">
        <f>COUNTIFS($A$4:$A$21,3,$G$4:$G$21,$O4)*$U$1</f>
        <v>0</v>
      </c>
      <c r="V4" s="91">
        <f>COUNTIFS($H$4:$H$21,1,$N$4:$N$21,$O4)*$U$1</f>
        <v>4</v>
      </c>
      <c r="W4" s="91">
        <f>COUNTIFS($H$4:$H$21,2,$N$4:$N$21,$O4)*$U$1</f>
        <v>0</v>
      </c>
      <c r="X4" s="91">
        <f>COUNTIFS($H$4:$H$21,3,$N$4:$N$21,$O4)*$U$1</f>
        <v>0</v>
      </c>
    </row>
    <row r="5" spans="1:24">
      <c r="A5" s="123">
        <v>2</v>
      </c>
      <c r="B5" s="123">
        <v>16</v>
      </c>
      <c r="C5" s="58" t="s">
        <v>195</v>
      </c>
      <c r="D5" s="59" t="s">
        <v>557</v>
      </c>
      <c r="E5" s="65" t="str">
        <f>IF(C5&lt;&gt; "",VLOOKUP($C5,'Event Inputs'!$D$4:'Event Inputs'!$H$899,2,FALSE),"")</f>
        <v xml:space="preserve">Edie price </v>
      </c>
      <c r="F5" s="71">
        <f>IF(C5&lt;&gt; "",VLOOKUP($C5,'Event Inputs'!$D$4:'Event Inputs'!$H$899,5,FALSE),"")</f>
        <v>13</v>
      </c>
      <c r="G5" s="65" t="str">
        <f>IF(C5&lt;&gt; "",VLOOKUP($C5,'Event Inputs'!$D$4:'Event Inputs'!$H$899,4,FALSE),"")</f>
        <v>SI</v>
      </c>
      <c r="H5" s="122">
        <v>2</v>
      </c>
      <c r="I5" s="123">
        <v>16</v>
      </c>
      <c r="J5" s="58" t="s">
        <v>267</v>
      </c>
      <c r="K5" s="58" t="s">
        <v>553</v>
      </c>
      <c r="L5" s="65" t="str">
        <f>IF(J5&lt;&gt; "",VLOOKUP($J5,'Event Inputs'!$D$4:'Event Inputs'!$H$899,2,FALSE),"")</f>
        <v>Barnaby Gilbert</v>
      </c>
      <c r="M5" s="71" t="str">
        <f>IF(J5&lt;&gt; "",VLOOKUP($J5,'Event Inputs'!$D$4:'Event Inputs'!$H$899,5,FALSE),"")</f>
        <v>14-15</v>
      </c>
      <c r="N5" s="65" t="str">
        <f>IF(J5&lt;&gt;"",VLOOKUP($J5,'Event Inputs'!$D$4:'Event Inputs'!$H$899,4,FALSE),"")</f>
        <v>GY</v>
      </c>
      <c r="O5" s="88" t="str">
        <f>'Event Inputs'!A5</f>
        <v>BU</v>
      </c>
      <c r="P5" s="89">
        <f t="shared" ref="P5:P44" si="0">Q5+R5</f>
        <v>22</v>
      </c>
      <c r="Q5" s="90">
        <f t="shared" ref="Q5:Q44" si="1">SUMIF($G$4:$G$21,O5,$B$4:$B$21)</f>
        <v>12</v>
      </c>
      <c r="R5" s="90">
        <f t="shared" ref="R5:R44" si="2">SUMIF($N$4:$N$21,O5,$I$4:$I$21)</f>
        <v>10</v>
      </c>
      <c r="S5" s="91">
        <f t="shared" ref="S5:S44" si="3">COUNTIFS($A$4:$A$21,1,$G$4:$G$21,$O5)*$U$1</f>
        <v>0</v>
      </c>
      <c r="T5" s="91">
        <f t="shared" ref="T5:T44" si="4">COUNTIFS($A$4:$A$21,2,$G$4:$G$21,$O5)*$U$1</f>
        <v>0</v>
      </c>
      <c r="U5" s="91">
        <f t="shared" ref="U5:U44" si="5">COUNTIFS($A$4:$A$21,3,$G$4:$G$21,$O5)*$U$1</f>
        <v>4</v>
      </c>
      <c r="V5" s="91">
        <f t="shared" ref="V5:V44" si="6">COUNTIFS($H$4:$H$21,1,$N$4:$N$21,$O5)*$U$1</f>
        <v>0</v>
      </c>
      <c r="W5" s="91">
        <f t="shared" ref="W5:W44" si="7">COUNTIFS($H$4:$H$21,2,$N$4:$N$21,$O5)*$U$1</f>
        <v>0</v>
      </c>
      <c r="X5" s="91">
        <f t="shared" ref="X5:X44" si="8">COUNTIFS($H$4:$H$21,3,$N$4:$N$21,$O5)*$U$1</f>
        <v>0</v>
      </c>
    </row>
    <row r="6" spans="1:24">
      <c r="A6" s="123">
        <v>3</v>
      </c>
      <c r="B6" s="123">
        <v>12</v>
      </c>
      <c r="C6" s="58" t="s">
        <v>168</v>
      </c>
      <c r="D6" s="59" t="s">
        <v>558</v>
      </c>
      <c r="E6" s="65" t="str">
        <f>IF(C6&lt;&gt; "",VLOOKUP($C6,'Event Inputs'!$D$4:'Event Inputs'!$H$899,2,FALSE),"")</f>
        <v>Layla Byrne</v>
      </c>
      <c r="F6" s="71" t="str">
        <f>IF(C6&lt;&gt; "",VLOOKUP($C6,'Event Inputs'!$D$4:'Event Inputs'!$H$899,5,FALSE),"")</f>
        <v>14-15</v>
      </c>
      <c r="G6" s="65" t="str">
        <f>IF(C6&lt;&gt; "",VLOOKUP($C6,'Event Inputs'!$D$4:'Event Inputs'!$H$899,4,FALSE),"")</f>
        <v>BU</v>
      </c>
      <c r="H6" s="122">
        <v>3</v>
      </c>
      <c r="I6" s="123">
        <v>12</v>
      </c>
      <c r="J6" s="58" t="s">
        <v>262</v>
      </c>
      <c r="K6" s="58" t="s">
        <v>556</v>
      </c>
      <c r="L6" s="65" t="str">
        <f>IF(J6&lt;&gt; "",VLOOKUP($J6,'Event Inputs'!$D$4:'Event Inputs'!$H$899,2,FALSE),"")</f>
        <v xml:space="preserve">Ezekiel Padbury </v>
      </c>
      <c r="M6" s="71" t="str">
        <f>IF(J6&lt;&gt; "",VLOOKUP($J6,'Event Inputs'!$D$4:'Event Inputs'!$H$899,5,FALSE),"")</f>
        <v>14-15</v>
      </c>
      <c r="N6" s="65" t="str">
        <f>IF(J6&lt;&gt;"",VLOOKUP($J6,'Event Inputs'!$D$4:'Event Inputs'!$H$899,4,FALSE),"")</f>
        <v>GY</v>
      </c>
      <c r="O6" s="88" t="str">
        <f>'Event Inputs'!A6</f>
        <v>GY</v>
      </c>
      <c r="P6" s="89">
        <f t="shared" si="0"/>
        <v>28</v>
      </c>
      <c r="Q6" s="90">
        <f t="shared" si="1"/>
        <v>0</v>
      </c>
      <c r="R6" s="90">
        <f t="shared" si="2"/>
        <v>28</v>
      </c>
      <c r="S6" s="91">
        <f t="shared" si="3"/>
        <v>0</v>
      </c>
      <c r="T6" s="91">
        <f t="shared" si="4"/>
        <v>0</v>
      </c>
      <c r="U6" s="91">
        <f t="shared" si="5"/>
        <v>0</v>
      </c>
      <c r="V6" s="91">
        <f t="shared" si="6"/>
        <v>0</v>
      </c>
      <c r="W6" s="91">
        <f t="shared" si="7"/>
        <v>4</v>
      </c>
      <c r="X6" s="91">
        <f t="shared" si="8"/>
        <v>4</v>
      </c>
    </row>
    <row r="7" spans="1:24">
      <c r="A7" s="123">
        <v>4</v>
      </c>
      <c r="B7" s="123">
        <v>10</v>
      </c>
      <c r="C7" s="58" t="s">
        <v>315</v>
      </c>
      <c r="D7" s="59" t="s">
        <v>560</v>
      </c>
      <c r="E7" s="65" t="str">
        <f>IF(C7&lt;&gt; "",VLOOKUP($C7,'Event Inputs'!$D$4:'Event Inputs'!$H$899,2,FALSE),"")</f>
        <v>Imogen Reader</v>
      </c>
      <c r="F7" s="71">
        <f>IF(C7&lt;&gt; "",VLOOKUP($C7,'Event Inputs'!$D$4:'Event Inputs'!$H$899,5,FALSE),"")</f>
        <v>13</v>
      </c>
      <c r="G7" s="65" t="str">
        <f>IF(C7&lt;&gt; "",VLOOKUP($C7,'Event Inputs'!$D$4:'Event Inputs'!$H$899,4,FALSE),"")</f>
        <v>PZ</v>
      </c>
      <c r="H7" s="122">
        <v>4</v>
      </c>
      <c r="I7" s="123">
        <v>10</v>
      </c>
      <c r="J7" s="58" t="s">
        <v>138</v>
      </c>
      <c r="K7" s="58" t="s">
        <v>554</v>
      </c>
      <c r="L7" s="65" t="str">
        <f>IF(J7&lt;&gt; "",VLOOKUP($J7,'Event Inputs'!$D$4:'Event Inputs'!$H$899,2,FALSE),"")</f>
        <v>Jack cooper</v>
      </c>
      <c r="M7" s="71" t="str">
        <f>IF(J7&lt;&gt; "",VLOOKUP($J7,'Event Inputs'!$D$4:'Event Inputs'!$H$899,5,FALSE),"")</f>
        <v>14-15</v>
      </c>
      <c r="N7" s="65" t="str">
        <f>IF(J7&lt;&gt;"",VLOOKUP($J7,'Event Inputs'!$D$4:'Event Inputs'!$H$899,4,FALSE),"")</f>
        <v>BU</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3">
        <v>5</v>
      </c>
      <c r="B8" s="123">
        <v>8</v>
      </c>
      <c r="C8" s="58" t="s">
        <v>340</v>
      </c>
      <c r="D8" s="59" t="s">
        <v>549</v>
      </c>
      <c r="E8" s="65" t="str">
        <f>IF(C8&lt;&gt; "",VLOOKUP($C8,'Event Inputs'!$D$4:'Event Inputs'!$H$899,2,FALSE),"")</f>
        <v>Martha Sired</v>
      </c>
      <c r="F8" s="71">
        <f>IF(C8&lt;&gt; "",VLOOKUP($C8,'Event Inputs'!$D$4:'Event Inputs'!$H$899,5,FALSE),"")</f>
        <v>13</v>
      </c>
      <c r="G8" s="65" t="str">
        <f>IF(C8&lt;&gt; "",VLOOKUP($C8,'Event Inputs'!$D$4:'Event Inputs'!$H$899,4,FALSE),"")</f>
        <v>PT</v>
      </c>
      <c r="H8" s="122">
        <v>5</v>
      </c>
      <c r="I8" s="123">
        <v>8</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10</v>
      </c>
      <c r="Q8" s="90">
        <f t="shared" si="1"/>
        <v>10</v>
      </c>
      <c r="R8" s="90">
        <f t="shared" si="2"/>
        <v>0</v>
      </c>
      <c r="S8" s="91">
        <f t="shared" si="3"/>
        <v>0</v>
      </c>
      <c r="T8" s="91">
        <f t="shared" si="4"/>
        <v>0</v>
      </c>
      <c r="U8" s="91">
        <f t="shared" si="5"/>
        <v>0</v>
      </c>
      <c r="V8" s="91">
        <f t="shared" si="6"/>
        <v>0</v>
      </c>
      <c r="W8" s="91">
        <f t="shared" si="7"/>
        <v>0</v>
      </c>
      <c r="X8" s="91">
        <f t="shared" si="8"/>
        <v>0</v>
      </c>
    </row>
    <row r="9" spans="1:24">
      <c r="A9" s="123">
        <v>6</v>
      </c>
      <c r="B9" s="123">
        <v>6</v>
      </c>
      <c r="C9" s="58"/>
      <c r="D9" s="58"/>
      <c r="E9" s="65" t="str">
        <f>IF(C9&lt;&gt; "",VLOOKUP($C9,'Event Inputs'!$D$4:'Event Inputs'!$H$899,2,FALSE),"")</f>
        <v/>
      </c>
      <c r="F9" s="71" t="str">
        <f>IF(C9&lt;&gt; "",VLOOKUP($C9,'Event Inputs'!$D$4:'Event Inputs'!$H$899,5,FALSE),"")</f>
        <v/>
      </c>
      <c r="G9" s="65" t="str">
        <f>IF(C9&lt;&gt; "",VLOOKUP($C9,'Event Inputs'!$D$4:'Event Inputs'!$H$899,4,FALSE),"")</f>
        <v/>
      </c>
      <c r="H9" s="122">
        <v>6</v>
      </c>
      <c r="I9" s="123">
        <v>6</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16</v>
      </c>
      <c r="Q9" s="90">
        <f t="shared" si="1"/>
        <v>16</v>
      </c>
      <c r="R9" s="90">
        <f t="shared" si="2"/>
        <v>0</v>
      </c>
      <c r="S9" s="91">
        <f t="shared" si="3"/>
        <v>0</v>
      </c>
      <c r="T9" s="91">
        <f t="shared" si="4"/>
        <v>4</v>
      </c>
      <c r="U9" s="91">
        <f t="shared" si="5"/>
        <v>0</v>
      </c>
      <c r="V9" s="91">
        <f t="shared" si="6"/>
        <v>0</v>
      </c>
      <c r="W9" s="91">
        <f t="shared" si="7"/>
        <v>0</v>
      </c>
      <c r="X9" s="91">
        <f t="shared" si="8"/>
        <v>0</v>
      </c>
    </row>
    <row r="10" spans="1:24">
      <c r="A10" s="123">
        <v>7</v>
      </c>
      <c r="B10" s="123">
        <v>4</v>
      </c>
      <c r="C10" s="58"/>
      <c r="D10" s="58"/>
      <c r="E10" s="65" t="str">
        <f>IF(C10&lt;&gt; "",VLOOKUP($C10,'Event Inputs'!$D$4:'Event Inputs'!$H$899,2,FALSE),"")</f>
        <v/>
      </c>
      <c r="F10" s="71" t="str">
        <f>IF(C10&lt;&gt; "",VLOOKUP($C10,'Event Inputs'!$D$4:'Event Inputs'!$H$899,5,FALSE),"")</f>
        <v/>
      </c>
      <c r="G10" s="65" t="str">
        <f>IF(C10&lt;&gt; "",VLOOKUP($C10,'Event Inputs'!$D$4:'Event Inputs'!$H$899,4,FALSE),"")</f>
        <v/>
      </c>
      <c r="H10" s="122">
        <v>7</v>
      </c>
      <c r="I10" s="123">
        <v>4</v>
      </c>
      <c r="J10" s="58"/>
      <c r="K10" s="59"/>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3">
        <v>8</v>
      </c>
      <c r="B11" s="123">
        <v>2</v>
      </c>
      <c r="C11" s="58"/>
      <c r="D11" s="58"/>
      <c r="E11" s="65" t="str">
        <f>IF(C11&lt;&gt; "",VLOOKUP($C11,'Event Inputs'!$D$4:'Event Inputs'!$H$899,2,FALSE),"")</f>
        <v/>
      </c>
      <c r="F11" s="71" t="str">
        <f>IF(C11&lt;&gt; "",VLOOKUP($C11,'Event Inputs'!$D$4:'Event Inputs'!$H$899,5,FALSE),"")</f>
        <v/>
      </c>
      <c r="G11" s="65" t="str">
        <f>IF(C11&lt;&gt; "",VLOOKUP($C11,'Event Inputs'!$D$4:'Event Inputs'!$H$899,4,FALSE),"")</f>
        <v/>
      </c>
      <c r="H11" s="122">
        <v>8</v>
      </c>
      <c r="I11" s="123">
        <v>2</v>
      </c>
      <c r="J11" s="58"/>
      <c r="K11" s="59"/>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3">
        <v>9</v>
      </c>
      <c r="B12" s="123" t="str">
        <f>IF(A12=A11,B11,IF(A12=A13,IF( A12=A14,(0+0+0)/3,IF(A12=A13,(0+0)/2)),""))</f>
        <v/>
      </c>
      <c r="C12" s="58"/>
      <c r="D12" s="58"/>
      <c r="E12" s="65" t="str">
        <f>IF(C12&lt;&gt; "",VLOOKUP($C12,'Event Inputs'!$D$4:'Event Inputs'!$H$899,2,FALSE),"")</f>
        <v/>
      </c>
      <c r="F12" s="71" t="str">
        <f>IF(C12&lt;&gt; "",VLOOKUP($C12,'Event Inputs'!$D$4:'Event Inputs'!$H$899,5,FALSE),"")</f>
        <v/>
      </c>
      <c r="G12" s="65" t="str">
        <f>IF(C12&lt;&gt; "",VLOOKUP($C12,'Event Inputs'!$D$4:'Event Inputs'!$H$899,4,FALSE),"")</f>
        <v/>
      </c>
      <c r="H12" s="122">
        <v>9</v>
      </c>
      <c r="I12" s="123" t="str">
        <f>IF(H12=H11,I11,IF(H12=H13,IF( H12=H14,(0+0+0)/3,IF(H12=H13,(0+0)/2)),""))</f>
        <v/>
      </c>
      <c r="J12" s="58"/>
      <c r="K12" s="59"/>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3">
        <v>10</v>
      </c>
      <c r="B13" s="123" t="str">
        <f>IF(A13=A12,B12,IF(A13=A14,IF( A13=A15,(0+0+0)/3,IF(A13=A14,(0+0)/2)),""))</f>
        <v/>
      </c>
      <c r="C13" s="58"/>
      <c r="D13" s="59"/>
      <c r="E13" s="65" t="str">
        <f>IF(C13&lt;&gt; "",VLOOKUP($C13,'Event Inputs'!$D$4:'Event Inputs'!$H$899,2,FALSE),"")</f>
        <v/>
      </c>
      <c r="F13" s="71" t="str">
        <f>IF(C13&lt;&gt; "",VLOOKUP($C13,'Event Inputs'!$D$4:'Event Inputs'!$H$899,5,FALSE),"")</f>
        <v/>
      </c>
      <c r="G13" s="65" t="str">
        <f>IF(C13&lt;&gt; "",VLOOKUP($C13,'Event Inputs'!$D$4:'Event Inputs'!$H$899,4,FALSE),"")</f>
        <v/>
      </c>
      <c r="H13" s="122">
        <v>10</v>
      </c>
      <c r="I13" s="123" t="str">
        <f>IF(H13=H12,I12,IF(H13=H14,IF( H13=H15,(0+0+0)/3,IF(H13=H14,(0+0)/2)),""))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3">
        <v>11</v>
      </c>
      <c r="B14" s="124"/>
      <c r="C14" s="58"/>
      <c r="D14" s="58"/>
      <c r="E14" s="65" t="str">
        <f>IF(C14&lt;&gt; "",VLOOKUP($C14,'Event Inputs'!$D$4:'Event Inputs'!$H$899,2,FALSE),"")</f>
        <v/>
      </c>
      <c r="F14" s="71" t="str">
        <f>IF(C14&lt;&gt; "",VLOOKUP($C14,'Event Inputs'!$D$4:'Event Inputs'!$H$899,5,FALSE),"")</f>
        <v/>
      </c>
      <c r="G14" s="65" t="str">
        <f>IF(C14&lt;&gt; "",VLOOKUP($C14,'Event Inputs'!$D$4:'Event Inputs'!$H$899,4,FALSE),"")</f>
        <v/>
      </c>
      <c r="H14" s="122">
        <v>11</v>
      </c>
      <c r="I14" s="124"/>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3">
        <v>12</v>
      </c>
      <c r="B15" s="124"/>
      <c r="C15" s="58"/>
      <c r="D15" s="58"/>
      <c r="E15" s="65" t="str">
        <f>IF(C15&lt;&gt; "",VLOOKUP($C15,'Event Inputs'!$D$4:'Event Inputs'!$H$899,2,FALSE),"")</f>
        <v/>
      </c>
      <c r="F15" s="71" t="str">
        <f>IF(C15&lt;&gt; "",VLOOKUP($C15,'Event Inputs'!$D$4:'Event Inputs'!$H$899,5,FALSE),"")</f>
        <v/>
      </c>
      <c r="G15" s="65" t="str">
        <f>IF(C15&lt;&gt; "",VLOOKUP($C15,'Event Inputs'!$D$4:'Event Inputs'!$H$899,4,FALSE),"")</f>
        <v/>
      </c>
      <c r="H15" s="122">
        <v>12</v>
      </c>
      <c r="I15" s="124"/>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3">
        <v>13</v>
      </c>
      <c r="B16" s="124"/>
      <c r="C16" s="58"/>
      <c r="D16" s="59"/>
      <c r="E16" s="65" t="str">
        <f>IF(C16&lt;&gt; "",VLOOKUP($C16,'Event Inputs'!$D$4:'Event Inputs'!$H$899,2,FALSE),"")</f>
        <v/>
      </c>
      <c r="F16" s="71" t="str">
        <f>IF(C16&lt;&gt; "",VLOOKUP($C16,'Event Inputs'!$D$4:'Event Inputs'!$H$899,5,FALSE),"")</f>
        <v/>
      </c>
      <c r="G16" s="65" t="str">
        <f>IF(C16&lt;&gt; "",VLOOKUP($C16,'Event Inputs'!$D$4:'Event Inputs'!$H$899,4,FALSE),"")</f>
        <v/>
      </c>
      <c r="H16" s="122">
        <v>13</v>
      </c>
      <c r="I16" s="124"/>
      <c r="J16" s="58"/>
      <c r="K16" s="59"/>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3">
        <v>14</v>
      </c>
      <c r="B17" s="124"/>
      <c r="C17" s="58"/>
      <c r="D17" s="58"/>
      <c r="E17" s="65" t="str">
        <f>IF(C17&lt;&gt; "",VLOOKUP($C17,'Event Inputs'!$D$4:'Event Inputs'!$H$899,2,FALSE),"")</f>
        <v/>
      </c>
      <c r="F17" s="71" t="str">
        <f>IF(C17&lt;&gt; "",VLOOKUP($C17,'Event Inputs'!$D$4:'Event Inputs'!$H$899,5,FALSE),"")</f>
        <v/>
      </c>
      <c r="G17" s="65" t="str">
        <f>IF(C17&lt;&gt; "",VLOOKUP($C17,'Event Inputs'!$D$4:'Event Inputs'!$H$899,4,FALSE),"")</f>
        <v/>
      </c>
      <c r="H17" s="122">
        <v>14</v>
      </c>
      <c r="I17" s="124"/>
      <c r="J17" s="58"/>
      <c r="K17" s="59"/>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3">
        <v>15</v>
      </c>
      <c r="B18" s="124"/>
      <c r="C18" s="58"/>
      <c r="D18" s="58"/>
      <c r="E18" s="65" t="str">
        <f>IF(C18&lt;&gt; "",VLOOKUP($C18,'Event Inputs'!$D$4:'Event Inputs'!$H$899,2,FALSE),"")</f>
        <v/>
      </c>
      <c r="F18" s="71" t="str">
        <f>IF(C18&lt;&gt; "",VLOOKUP($C18,'Event Inputs'!$D$4:'Event Inputs'!$H$899,5,FALSE),"")</f>
        <v/>
      </c>
      <c r="G18" s="65" t="str">
        <f>IF(C18&lt;&gt; "",VLOOKUP($C18,'Event Inputs'!$D$4:'Event Inputs'!$H$899,4,FALSE),"")</f>
        <v/>
      </c>
      <c r="H18" s="122">
        <v>15</v>
      </c>
      <c r="I18" s="124"/>
      <c r="J18" s="58"/>
      <c r="K18" s="59"/>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3">
        <v>16</v>
      </c>
      <c r="B19" s="124"/>
      <c r="C19" s="58"/>
      <c r="D19" s="58"/>
      <c r="E19" s="65" t="str">
        <f>IF(C19&lt;&gt; "",VLOOKUP($C19,'Event Inputs'!$D$4:'Event Inputs'!$H$899,2,FALSE),"")</f>
        <v/>
      </c>
      <c r="F19" s="71" t="str">
        <f>IF(C19&lt;&gt; "",VLOOKUP($C19,'Event Inputs'!$D$4:'Event Inputs'!$H$899,5,FALSE),"")</f>
        <v/>
      </c>
      <c r="G19" s="65" t="str">
        <f>IF(C19&lt;&gt; "",VLOOKUP($C19,'Event Inputs'!$D$4:'Event Inputs'!$H$899,4,FALSE),"")</f>
        <v/>
      </c>
      <c r="H19" s="122">
        <v>16</v>
      </c>
      <c r="I19" s="124"/>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71">
        <v>17</v>
      </c>
      <c r="C20" s="58"/>
      <c r="D20" s="58"/>
      <c r="E20" s="65" t="str">
        <f>IF(C20&lt;&gt; "",VLOOKUP($C20,'Event Inputs'!$D$4:'Event Inputs'!$H$899,2,FALSE),"")</f>
        <v/>
      </c>
      <c r="F20" s="71" t="str">
        <f>IF(C20&lt;&gt; "",VLOOKUP($C20,'Event Inputs'!$D$4:'Event Inputs'!$H$899,5,FALSE),"")</f>
        <v/>
      </c>
      <c r="G20" s="65" t="str">
        <f>IF(C20&lt;&gt; "",VLOOKUP($C20,'Event Inputs'!$D$4:'Event Inputs'!$H$899,4,FALSE),"")</f>
        <v/>
      </c>
      <c r="H20" s="126">
        <v>17</v>
      </c>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71">
        <v>18</v>
      </c>
      <c r="C21" s="58"/>
      <c r="D21" s="58"/>
      <c r="E21" s="65" t="str">
        <f>IF(C21&lt;&gt; "",VLOOKUP($C21,'Event Inputs'!$D$4:'Event Inputs'!$H$899,2,FALSE),"")</f>
        <v/>
      </c>
      <c r="F21" s="71" t="str">
        <f>IF(C21&lt;&gt; "",VLOOKUP($C21,'Event Inputs'!$D$4:'Event Inputs'!$H$899,5,FALSE),"")</f>
        <v/>
      </c>
      <c r="G21" s="65" t="str">
        <f>IF(C21&lt;&gt; "",VLOOKUP($C21,'Event Inputs'!$D$4:'Event Inputs'!$H$899,4,FALSE),"")</f>
        <v/>
      </c>
      <c r="H21" s="126">
        <v>18</v>
      </c>
      <c r="J21" s="58"/>
      <c r="K21" s="59"/>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57"/>
      <c r="B22" s="58"/>
      <c r="C22" s="58" t="s">
        <v>550</v>
      </c>
      <c r="D22" s="58" t="s">
        <v>551</v>
      </c>
      <c r="E22" s="65" t="e">
        <f>IF(C22&lt;&gt; "",VLOOKUP($C22,'Event Inputs'!$D$4:'Event Inputs'!$H$899,2,FALSE),"")</f>
        <v>#N/A</v>
      </c>
      <c r="F22" s="71" t="e">
        <f>IF(C22&lt;&gt; "",VLOOKUP($C22,'Event Inputs'!$D$4:'Event Inputs'!$H$899,5,FALSE),"")</f>
        <v>#N/A</v>
      </c>
      <c r="G22" s="65" t="e">
        <f>IF(C22&lt;&gt; "",VLOOKUP($C22,'Event Inputs'!$D$4:'Event Inputs'!$H$899,4,FALSE),"")</f>
        <v>#N/A</v>
      </c>
      <c r="H22" s="57"/>
      <c r="I22" s="58"/>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57"/>
      <c r="B23" s="58"/>
      <c r="C23" s="58" t="s">
        <v>552</v>
      </c>
      <c r="D23" s="58" t="s">
        <v>553</v>
      </c>
      <c r="E23" s="65" t="e">
        <f>IF(C23&lt;&gt; "",VLOOKUP($C23,'Event Inputs'!$D$4:'Event Inputs'!$H$899,2,FALSE),"")</f>
        <v>#N/A</v>
      </c>
      <c r="F23" s="71" t="e">
        <f>IF(C23&lt;&gt; "",VLOOKUP($C23,'Event Inputs'!$D$4:'Event Inputs'!$H$899,5,FALSE),"")</f>
        <v>#N/A</v>
      </c>
      <c r="G23" s="65" t="e">
        <f>IF(C23&lt;&gt; "",VLOOKUP($C23,'Event Inputs'!$D$4:'Event Inputs'!$H$899,4,FALSE),"")</f>
        <v>#N/A</v>
      </c>
      <c r="H23" s="57"/>
      <c r="I23" s="58"/>
      <c r="J23" s="58"/>
      <c r="K23" s="59"/>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9"/>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9"/>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J4:N7">
    <sortCondition ref="K4:K7"/>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3"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dimension ref="A1:BU99"/>
  <sheetViews>
    <sheetView workbookViewId="0">
      <selection activeCell="H25" sqref="H25"/>
    </sheetView>
  </sheetViews>
  <sheetFormatPr defaultRowHeight="14.5"/>
  <cols>
    <col min="5" max="6" width="19.26953125" customWidth="1"/>
    <col min="12" max="13" width="19.26953125" customWidth="1"/>
    <col min="15" max="73" width="0" hidden="1" customWidth="1"/>
  </cols>
  <sheetData>
    <row r="1" spans="1:73" ht="23.5">
      <c r="A1" s="192" t="s">
        <v>39</v>
      </c>
      <c r="B1" s="193"/>
      <c r="C1" s="193"/>
      <c r="D1" s="193"/>
      <c r="E1" s="193"/>
      <c r="F1" s="193"/>
      <c r="G1" s="193"/>
      <c r="H1" s="194" t="s">
        <v>40</v>
      </c>
      <c r="I1" s="195"/>
      <c r="J1" s="195"/>
      <c r="K1" s="195"/>
      <c r="L1" s="195"/>
      <c r="M1" s="195"/>
      <c r="N1" s="195"/>
      <c r="O1" s="1"/>
      <c r="P1" s="5"/>
      <c r="Q1" s="5"/>
      <c r="R1" s="5"/>
      <c r="S1" s="5"/>
      <c r="T1" s="5"/>
      <c r="U1" s="5"/>
      <c r="V1" s="5"/>
      <c r="W1" s="5"/>
      <c r="X1" s="5"/>
      <c r="Y1" s="5"/>
      <c r="Z1" s="5"/>
      <c r="AA1" s="5"/>
      <c r="AB1" s="5"/>
      <c r="AC1" s="5"/>
      <c r="AD1" s="5"/>
      <c r="AE1" s="5"/>
      <c r="AF1" s="5"/>
      <c r="AG1" s="5"/>
      <c r="AH1" s="5"/>
      <c r="AI1" s="5"/>
      <c r="AJ1" s="5"/>
      <c r="AK1" s="5"/>
      <c r="AL1" s="5"/>
      <c r="AM1" s="5"/>
      <c r="AN1" s="5"/>
      <c r="AO1" s="5"/>
    </row>
    <row r="2" spans="1:73">
      <c r="O2" s="16" t="s">
        <v>8</v>
      </c>
      <c r="P2" s="10" t="s">
        <v>12</v>
      </c>
      <c r="Q2" s="19" t="s">
        <v>13</v>
      </c>
      <c r="R2" s="22" t="s">
        <v>14</v>
      </c>
      <c r="S2" s="28"/>
      <c r="T2" s="28"/>
      <c r="U2" s="28"/>
      <c r="V2" s="28"/>
      <c r="W2" s="28"/>
      <c r="X2" s="28"/>
      <c r="Y2" s="28"/>
      <c r="Z2" s="28"/>
      <c r="AA2" s="28"/>
      <c r="AB2" s="28"/>
      <c r="AC2" s="28"/>
      <c r="AD2" s="28"/>
      <c r="AE2" s="28"/>
      <c r="AF2" s="28"/>
      <c r="AG2" s="28"/>
      <c r="AH2" s="28"/>
      <c r="AI2" s="28"/>
      <c r="AJ2" s="28"/>
      <c r="AK2" s="28"/>
      <c r="AL2" s="28"/>
      <c r="AM2" s="28"/>
      <c r="AN2" s="28"/>
      <c r="AO2" s="28"/>
      <c r="AP2" s="29"/>
      <c r="AQ2" s="29"/>
      <c r="AR2" s="29"/>
      <c r="AS2" s="29"/>
      <c r="AT2" s="33"/>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row>
    <row r="3" spans="1:73">
      <c r="A3" s="4" t="s">
        <v>2</v>
      </c>
      <c r="B3" s="4" t="s">
        <v>3</v>
      </c>
      <c r="C3" s="4" t="s">
        <v>4</v>
      </c>
      <c r="D3" s="4" t="s">
        <v>4</v>
      </c>
      <c r="E3" s="4" t="s">
        <v>6</v>
      </c>
      <c r="F3" s="4" t="s">
        <v>6</v>
      </c>
      <c r="G3" s="4" t="s">
        <v>8</v>
      </c>
      <c r="H3" s="4" t="s">
        <v>2</v>
      </c>
      <c r="I3" s="4" t="s">
        <v>3</v>
      </c>
      <c r="J3" s="4" t="s">
        <v>4</v>
      </c>
      <c r="K3" s="4" t="s">
        <v>4</v>
      </c>
      <c r="L3" s="4" t="s">
        <v>6</v>
      </c>
      <c r="M3" s="4" t="s">
        <v>6</v>
      </c>
      <c r="N3" s="4" t="s">
        <v>8</v>
      </c>
      <c r="O3" s="17" t="s">
        <v>4</v>
      </c>
      <c r="P3" s="14" t="s">
        <v>11</v>
      </c>
      <c r="Q3" s="20" t="s">
        <v>11</v>
      </c>
      <c r="R3" s="23" t="s">
        <v>11</v>
      </c>
      <c r="S3" s="30" t="s">
        <v>13</v>
      </c>
      <c r="T3" s="31"/>
      <c r="U3" s="31"/>
      <c r="V3" s="31"/>
      <c r="W3" s="31"/>
      <c r="X3" s="31"/>
      <c r="Y3" s="31"/>
      <c r="Z3" s="31"/>
      <c r="AA3" s="31"/>
      <c r="AB3" s="31"/>
      <c r="AC3" s="31"/>
      <c r="AD3" s="31"/>
      <c r="AE3" s="31"/>
      <c r="AF3" s="31"/>
      <c r="AG3" s="31"/>
      <c r="AH3" s="31"/>
      <c r="AI3" s="31"/>
      <c r="AJ3" s="31"/>
      <c r="AK3" s="31"/>
      <c r="AL3" s="31"/>
      <c r="AM3" s="31"/>
      <c r="AN3" s="31"/>
      <c r="AO3" s="31"/>
      <c r="AP3" s="32"/>
      <c r="AQ3" s="32"/>
      <c r="AR3" s="32"/>
      <c r="AS3" s="32"/>
      <c r="AT3" s="34"/>
      <c r="AU3" s="36" t="s">
        <v>14</v>
      </c>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row>
    <row r="4" spans="1:73">
      <c r="A4" s="2">
        <v>1</v>
      </c>
      <c r="B4" s="6">
        <v>30</v>
      </c>
      <c r="E4" t="e">
        <f>VLOOKUP($C4,'Event Inputs'!$D$4:'Event Inputs'!$H$899,3,FALSE)</f>
        <v>#N/A</v>
      </c>
      <c r="F4" t="e">
        <f>VLOOKUP($D4,'Event Inputs'!$D$4:'Event Inputs'!$H$899,3,FALSE)</f>
        <v>#N/A</v>
      </c>
      <c r="G4" t="str">
        <f>LEFT(C4,2)</f>
        <v/>
      </c>
      <c r="H4" s="2">
        <v>1</v>
      </c>
      <c r="I4" s="6">
        <v>30</v>
      </c>
      <c r="L4" t="e">
        <f>VLOOKUP($J4,'Event Inputs'!$D$4:'Event Inputs'!$H$899,3,FALSE)</f>
        <v>#N/A</v>
      </c>
      <c r="M4" t="e">
        <f>VLOOKUP($K4,'Event Inputs'!$D$4:'Event Inputs'!$H$899,3,FALSE)</f>
        <v>#N/A</v>
      </c>
      <c r="N4" t="str">
        <f>LEFT(J4,2)</f>
        <v/>
      </c>
      <c r="O4" s="18" t="str">
        <f>'Event Inputs'!A4</f>
        <v>PT</v>
      </c>
      <c r="P4" s="15">
        <f>Q4+R4</f>
        <v>0</v>
      </c>
      <c r="Q4" s="21">
        <f>SUM(S4:AS4)</f>
        <v>0</v>
      </c>
      <c r="R4" s="24">
        <f>SUM(AU4:BU4)</f>
        <v>0</v>
      </c>
      <c r="S4" s="21">
        <f>IF($G$4=$O4,$B$4,0)</f>
        <v>0</v>
      </c>
      <c r="T4" s="21">
        <f>IF($G$5=$O4,$B$5,0)</f>
        <v>0</v>
      </c>
      <c r="U4" s="21">
        <f>IF($G$6=$O4,$B$6,0)</f>
        <v>0</v>
      </c>
      <c r="V4" s="21">
        <f>IF($G$7=$O4,$B$7,0)</f>
        <v>0</v>
      </c>
      <c r="W4" s="21">
        <f>IF($G$8=$O4,$B$8,0)</f>
        <v>0</v>
      </c>
      <c r="X4" s="21">
        <f>IF($G$9=$O4,$B$9,0)</f>
        <v>0</v>
      </c>
      <c r="Y4" s="21">
        <f>IF($G$10=$O4,$B$10,0)</f>
        <v>0</v>
      </c>
      <c r="Z4" s="21">
        <f>IF($G$11=$O4,$B$11,0)</f>
        <v>0</v>
      </c>
      <c r="AA4" s="21">
        <f>IF($G$12=$O4,$B$12,0)</f>
        <v>0</v>
      </c>
      <c r="AB4" s="21">
        <f>IF($G$13=$O4,$B$13,0)</f>
        <v>0</v>
      </c>
      <c r="AC4" s="21">
        <f>IF($G$14=$O4,$B$14,0)</f>
        <v>0</v>
      </c>
      <c r="AD4" s="21">
        <f>IF($G$15=$O4,$B$15,0)</f>
        <v>0</v>
      </c>
      <c r="AE4" s="21">
        <f>IF($G$16=$O4,$B$16,0)</f>
        <v>0</v>
      </c>
      <c r="AF4" s="21">
        <f>IF($G$17=$O4,$B$17,0)</f>
        <v>0</v>
      </c>
      <c r="AG4" s="21">
        <f>IF($G$18=$O4,$B$18,0)</f>
        <v>0</v>
      </c>
      <c r="AH4" s="21">
        <f>IF($G$19=$O4,$B$19,0)</f>
        <v>0</v>
      </c>
      <c r="AI4" s="21">
        <f>IF($G$20=$O4,$B$20,0)</f>
        <v>0</v>
      </c>
      <c r="AJ4" s="21">
        <f>IF($G$21=$O4,$B$21,0)</f>
        <v>0</v>
      </c>
      <c r="AK4" s="21">
        <f>IF($G$22=$O4,$B$22,0)</f>
        <v>0</v>
      </c>
      <c r="AL4" s="21">
        <f>IF($G$23=$O4,$B$23,0)</f>
        <v>0</v>
      </c>
      <c r="AM4" s="21">
        <f>IF($G$24=$O4,$B$24,0)</f>
        <v>0</v>
      </c>
      <c r="AN4" s="21">
        <f>IF($G$25=$O4,$B$25,0)</f>
        <v>0</v>
      </c>
      <c r="AO4" s="21">
        <f>IF($G$26=$O4,$B$26,0)</f>
        <v>0</v>
      </c>
      <c r="AP4" s="21">
        <f>IF($G$27=$O4,$B$27,0)</f>
        <v>0</v>
      </c>
      <c r="AQ4" s="21">
        <f>IF($G$28=$O4,$B$28,0)</f>
        <v>0</v>
      </c>
      <c r="AR4" s="21">
        <f>IF($G$29=$O4,$B$29,0)</f>
        <v>0</v>
      </c>
      <c r="AS4" s="21">
        <f>IF($G$30=$O4,$B$30,0)</f>
        <v>0</v>
      </c>
      <c r="AT4" s="35"/>
      <c r="AU4" s="27">
        <f>IF($N$4=$O4,$I$4,0)</f>
        <v>0</v>
      </c>
      <c r="AV4" s="27">
        <f>IF($N$5=$O4,$I$5,0)</f>
        <v>0</v>
      </c>
      <c r="AW4" s="27">
        <f>IF($N$6=$O4,$I$6,0)</f>
        <v>0</v>
      </c>
      <c r="AX4" s="27">
        <f>IF($N$7=$O4,$I$7,0)</f>
        <v>0</v>
      </c>
      <c r="AY4" s="27">
        <f>IF($N$8=$O4,$I$8,0)</f>
        <v>0</v>
      </c>
      <c r="AZ4" s="27">
        <f>IF($N$9=$O4,$I$9,0)</f>
        <v>0</v>
      </c>
      <c r="BA4" s="27">
        <f>IF($N$10=$O4,$I$10,0)</f>
        <v>0</v>
      </c>
      <c r="BB4" s="27">
        <f>IF($N$11=$O4,$I$11,0)</f>
        <v>0</v>
      </c>
      <c r="BC4" s="27">
        <f>IF($N$12=$O4,$I$12,0)</f>
        <v>0</v>
      </c>
      <c r="BD4" s="27">
        <f>IF($N$13=$O4,$I$13,0)</f>
        <v>0</v>
      </c>
      <c r="BE4" s="27">
        <f>IF($N$14=$O4,$I$14,0)</f>
        <v>0</v>
      </c>
      <c r="BF4" s="27">
        <f>IF($N$15=$O4,$I$15,0)</f>
        <v>0</v>
      </c>
      <c r="BG4" s="27">
        <f>IF($N$16=$O4,$I$16,0)</f>
        <v>0</v>
      </c>
      <c r="BH4" s="27">
        <f>IF($N$17=$O4,$I$17,0)</f>
        <v>0</v>
      </c>
      <c r="BI4" s="27">
        <f>IF($N$18=$O4,$I$18,0)</f>
        <v>0</v>
      </c>
      <c r="BJ4" s="27">
        <f>IF($N$19=$O4,$I$19,0)</f>
        <v>0</v>
      </c>
      <c r="BK4" s="27">
        <f>IF($N$20=$O4,$I$20,0)</f>
        <v>0</v>
      </c>
      <c r="BL4" s="27">
        <f>IF($N$21=$O4,$I$21,0)</f>
        <v>0</v>
      </c>
      <c r="BM4" s="27">
        <f>IF($N$22=$O4,$I$22,0)</f>
        <v>0</v>
      </c>
      <c r="BN4" s="27">
        <f>IF($N$23=$O4,$I$23,0)</f>
        <v>0</v>
      </c>
      <c r="BO4" s="27">
        <f>IF($N$24=$O4,$I$24,0)</f>
        <v>0</v>
      </c>
      <c r="BP4" s="27">
        <f>IF($N$25=$O4,$I$25,0)</f>
        <v>0</v>
      </c>
      <c r="BQ4" s="27">
        <f>IF($N$26=$O4,$I$26,0)</f>
        <v>0</v>
      </c>
      <c r="BR4" s="27">
        <f>IF($N$27=$O4,$I$27,0)</f>
        <v>0</v>
      </c>
      <c r="BS4" s="27">
        <f>IF($N$28=$O4,$I$28,0)</f>
        <v>0</v>
      </c>
      <c r="BT4" s="27">
        <f>IF($N$29=$O4,$I$29,0)</f>
        <v>0</v>
      </c>
      <c r="BU4" s="27">
        <f>IF($N$30=$O4,$I$30,0)</f>
        <v>0</v>
      </c>
    </row>
    <row r="5" spans="1:73">
      <c r="A5" s="2">
        <v>2</v>
      </c>
      <c r="B5" s="6">
        <v>27</v>
      </c>
      <c r="E5" t="e">
        <f>VLOOKUP($C5,'Event Inputs'!$D$4:'Event Inputs'!$H$899,2,FALSE)</f>
        <v>#N/A</v>
      </c>
      <c r="F5" t="e">
        <f>VLOOKUP($D5,'Event Inputs'!$D$4:'Event Inputs'!$H$899,3,FALSE)</f>
        <v>#N/A</v>
      </c>
      <c r="G5" t="str">
        <f t="shared" ref="G5:G68" si="0">LEFT(C5,2)</f>
        <v/>
      </c>
      <c r="H5" s="2">
        <v>2</v>
      </c>
      <c r="I5" s="6">
        <v>27</v>
      </c>
      <c r="L5" t="e">
        <f>VLOOKUP($J5,'Event Inputs'!$D$4:'Event Inputs'!$H$899,2,FALSE)</f>
        <v>#N/A</v>
      </c>
      <c r="M5" t="e">
        <f>VLOOKUP($K5,'Event Inputs'!$D$4:'Event Inputs'!$H$899,3,FALSE)</f>
        <v>#N/A</v>
      </c>
      <c r="N5" t="str">
        <f t="shared" ref="N5:N68" si="1">LEFT(J5,2)</f>
        <v/>
      </c>
      <c r="O5" s="18" t="str">
        <f>'Event Inputs'!A5</f>
        <v>BU</v>
      </c>
      <c r="P5" s="15">
        <f t="shared" ref="P5:P44" si="2">Q5+R5</f>
        <v>0</v>
      </c>
      <c r="Q5" s="21">
        <f t="shared" ref="Q5:Q44" si="3">SUM(S5:AS5)</f>
        <v>0</v>
      </c>
      <c r="R5" s="24">
        <f t="shared" ref="R5:R44" si="4">SUM(AU5:BU5)</f>
        <v>0</v>
      </c>
      <c r="S5" s="21">
        <f t="shared" ref="S5:S44" si="5">IF($G$4=$O5,$B$4,0)</f>
        <v>0</v>
      </c>
      <c r="T5" s="21">
        <f t="shared" ref="T5:T44" si="6">IF($G$5=$O5,$B$5,0)</f>
        <v>0</v>
      </c>
      <c r="U5" s="21">
        <f t="shared" ref="U5:U44" si="7">IF($G$6=$O5,$B$6,0)</f>
        <v>0</v>
      </c>
      <c r="V5" s="21">
        <f t="shared" ref="V5:V44" si="8">IF($G$7=$O5,$B$7,0)</f>
        <v>0</v>
      </c>
      <c r="W5" s="21">
        <f t="shared" ref="W5:W44" si="9">IF($G$8=$O5,$B$8,0)</f>
        <v>0</v>
      </c>
      <c r="X5" s="21">
        <f t="shared" ref="X5:X44" si="10">IF($G$9=$O5,$B$9,0)</f>
        <v>0</v>
      </c>
      <c r="Y5" s="21">
        <f t="shared" ref="Y5:Y44" si="11">IF($G$10=$O5,$B$10,0)</f>
        <v>0</v>
      </c>
      <c r="Z5" s="21">
        <f t="shared" ref="Z5:Z44" si="12">IF($G$11=$O5,$B$11,0)</f>
        <v>0</v>
      </c>
      <c r="AA5" s="21">
        <f t="shared" ref="AA5:AA44" si="13">IF($G$12=$O5,$B$12,0)</f>
        <v>0</v>
      </c>
      <c r="AB5" s="21">
        <f t="shared" ref="AB5:AB44" si="14">IF($G$13=$O5,$B$13,0)</f>
        <v>0</v>
      </c>
      <c r="AC5" s="21">
        <f t="shared" ref="AC5:AC44" si="15">IF($G$14=$O5,$B$14,0)</f>
        <v>0</v>
      </c>
      <c r="AD5" s="21">
        <f t="shared" ref="AD5:AD44" si="16">IF($G$15=$O5,$B$15,0)</f>
        <v>0</v>
      </c>
      <c r="AE5" s="21">
        <f t="shared" ref="AE5:AE44" si="17">IF($G$16=$O5,$B$16,0)</f>
        <v>0</v>
      </c>
      <c r="AF5" s="21">
        <f t="shared" ref="AF5:AF44" si="18">IF($G$17=$O5,$B$17,0)</f>
        <v>0</v>
      </c>
      <c r="AG5" s="21">
        <f t="shared" ref="AG5:AG44" si="19">IF($G$18=$O5,$B$18,0)</f>
        <v>0</v>
      </c>
      <c r="AH5" s="21">
        <f t="shared" ref="AH5:AH44" si="20">IF($G$19=$O5,$B$19,0)</f>
        <v>0</v>
      </c>
      <c r="AI5" s="21">
        <f t="shared" ref="AI5:AI44" si="21">IF($G$20=$O5,$B$20,0)</f>
        <v>0</v>
      </c>
      <c r="AJ5" s="21">
        <f t="shared" ref="AJ5:AJ44" si="22">IF($G$21=$O5,$B$21,0)</f>
        <v>0</v>
      </c>
      <c r="AK5" s="21">
        <f t="shared" ref="AK5:AK44" si="23">IF($G$22=$O5,$B$22,0)</f>
        <v>0</v>
      </c>
      <c r="AL5" s="21">
        <f t="shared" ref="AL5:AL44" si="24">IF($G$23=$O5,$B$23,0)</f>
        <v>0</v>
      </c>
      <c r="AM5" s="21">
        <f t="shared" ref="AM5:AM44" si="25">IF($G$24=$O5,$B$24,0)</f>
        <v>0</v>
      </c>
      <c r="AN5" s="21">
        <f t="shared" ref="AN5:AN44" si="26">IF($G$25=$O5,$B$25,0)</f>
        <v>0</v>
      </c>
      <c r="AO5" s="21">
        <f t="shared" ref="AO5:AO44" si="27">IF($G$26=$O5,$B$26,0)</f>
        <v>0</v>
      </c>
      <c r="AP5" s="21">
        <f t="shared" ref="AP5:AP44" si="28">IF($G$27=$O5,$B$27,0)</f>
        <v>0</v>
      </c>
      <c r="AQ5" s="21">
        <f t="shared" ref="AQ5:AQ44" si="29">IF($G$28=$O5,$B$28,0)</f>
        <v>0</v>
      </c>
      <c r="AR5" s="21">
        <f t="shared" ref="AR5:AR44" si="30">IF($G$29=$O5,$B$29,0)</f>
        <v>0</v>
      </c>
      <c r="AS5" s="21">
        <f t="shared" ref="AS5:AS44" si="31">IF($G$30=$O5,$B$30,0)</f>
        <v>0</v>
      </c>
      <c r="AT5" s="35"/>
      <c r="AU5" s="27">
        <f t="shared" ref="AU5:AU44" si="32">IF($N$4=$O5,$I$4,0)</f>
        <v>0</v>
      </c>
      <c r="AV5" s="27">
        <f t="shared" ref="AV5:AV44" si="33">IF($N$5=$O5,$I$5,0)</f>
        <v>0</v>
      </c>
      <c r="AW5" s="27">
        <f t="shared" ref="AW5:AW44" si="34">IF($N$6=$O5,$I$6,0)</f>
        <v>0</v>
      </c>
      <c r="AX5" s="27">
        <f t="shared" ref="AX5:AX44" si="35">IF($N$7=$O5,$I$7,0)</f>
        <v>0</v>
      </c>
      <c r="AY5" s="27">
        <f t="shared" ref="AY5:AY44" si="36">IF($N$8=$O5,$I$8,0)</f>
        <v>0</v>
      </c>
      <c r="AZ5" s="27">
        <f t="shared" ref="AZ5:AZ44" si="37">IF($N$9=$O5,$I$9,0)</f>
        <v>0</v>
      </c>
      <c r="BA5" s="27">
        <f t="shared" ref="BA5:BA44" si="38">IF($N$10=$O5,$I$10,0)</f>
        <v>0</v>
      </c>
      <c r="BB5" s="27">
        <f t="shared" ref="BB5:BB44" si="39">IF($N$11=$O5,$I$11,0)</f>
        <v>0</v>
      </c>
      <c r="BC5" s="27">
        <f t="shared" ref="BC5:BC44" si="40">IF($N$12=$O5,$I$12,0)</f>
        <v>0</v>
      </c>
      <c r="BD5" s="27">
        <f t="shared" ref="BD5:BD44" si="41">IF($N$13=$O5,$I$13,0)</f>
        <v>0</v>
      </c>
      <c r="BE5" s="27">
        <f t="shared" ref="BE5:BE44" si="42">IF($N$14=$O5,$I$14,0)</f>
        <v>0</v>
      </c>
      <c r="BF5" s="27">
        <f t="shared" ref="BF5:BF44" si="43">IF($N$15=$O5,$I$15,0)</f>
        <v>0</v>
      </c>
      <c r="BG5" s="27">
        <f t="shared" ref="BG5:BG44" si="44">IF($N$16=$O5,$I$16,0)</f>
        <v>0</v>
      </c>
      <c r="BH5" s="27">
        <f t="shared" ref="BH5:BH44" si="45">IF($N$17=$O5,$I$17,0)</f>
        <v>0</v>
      </c>
      <c r="BI5" s="27">
        <f t="shared" ref="BI5:BI44" si="46">IF($N$18=$O5,$I$18,0)</f>
        <v>0</v>
      </c>
      <c r="BJ5" s="27">
        <f t="shared" ref="BJ5:BJ44" si="47">IF($N$19=$O5,$I$19,0)</f>
        <v>0</v>
      </c>
      <c r="BK5" s="27">
        <f t="shared" ref="BK5:BK44" si="48">IF($N$20=$O5,$I$20,0)</f>
        <v>0</v>
      </c>
      <c r="BL5" s="27">
        <f t="shared" ref="BL5:BL44" si="49">IF($N$21=$O5,$I$21,0)</f>
        <v>0</v>
      </c>
      <c r="BM5" s="27">
        <f t="shared" ref="BM5:BM44" si="50">IF($N$22=$O5,$I$22,0)</f>
        <v>0</v>
      </c>
      <c r="BN5" s="27">
        <f t="shared" ref="BN5:BN44" si="51">IF($N$23=$O5,$I$23,0)</f>
        <v>0</v>
      </c>
      <c r="BO5" s="27">
        <f t="shared" ref="BO5:BO44" si="52">IF($N$24=$O5,$I$24,0)</f>
        <v>0</v>
      </c>
      <c r="BP5" s="27">
        <f t="shared" ref="BP5:BP44" si="53">IF($N$25=$O5,$I$25,0)</f>
        <v>0</v>
      </c>
      <c r="BQ5" s="27">
        <f t="shared" ref="BQ5:BQ44" si="54">IF($N$26=$O5,$I$26,0)</f>
        <v>0</v>
      </c>
      <c r="BR5" s="27">
        <f t="shared" ref="BR5:BR44" si="55">IF($N$27=$O5,$I$27,0)</f>
        <v>0</v>
      </c>
      <c r="BS5" s="27">
        <f t="shared" ref="BS5:BS44" si="56">IF($N$28=$O5,$I$28,0)</f>
        <v>0</v>
      </c>
      <c r="BT5" s="27">
        <f t="shared" ref="BT5:BT44" si="57">IF($N$29=$O5,$I$29,0)</f>
        <v>0</v>
      </c>
      <c r="BU5" s="27">
        <f t="shared" ref="BU5:BU44" si="58">IF($N$30=$O5,$I$30,0)</f>
        <v>0</v>
      </c>
    </row>
    <row r="6" spans="1:73">
      <c r="A6" s="2">
        <v>3</v>
      </c>
      <c r="B6" s="6">
        <v>24</v>
      </c>
      <c r="E6" t="e">
        <f>VLOOKUP($C6,'Event Inputs'!$D$4:'Event Inputs'!$H$899,2,FALSE)</f>
        <v>#N/A</v>
      </c>
      <c r="F6" t="e">
        <f>VLOOKUP($D6,'Event Inputs'!$D$4:'Event Inputs'!$H$899,3,FALSE)</f>
        <v>#N/A</v>
      </c>
      <c r="G6" t="str">
        <f t="shared" si="0"/>
        <v/>
      </c>
      <c r="H6" s="2">
        <v>3</v>
      </c>
      <c r="I6" s="6">
        <v>24</v>
      </c>
      <c r="L6" t="e">
        <f>VLOOKUP($J6,'Event Inputs'!$D$4:'Event Inputs'!$H$899,2,FALSE)</f>
        <v>#N/A</v>
      </c>
      <c r="M6" t="e">
        <f>VLOOKUP($K6,'Event Inputs'!$D$4:'Event Inputs'!$H$899,3,FALSE)</f>
        <v>#N/A</v>
      </c>
      <c r="N6" t="str">
        <f t="shared" si="1"/>
        <v/>
      </c>
      <c r="O6" s="18" t="str">
        <f>'Event Inputs'!A6</f>
        <v>GY</v>
      </c>
      <c r="P6" s="15">
        <f t="shared" si="2"/>
        <v>0</v>
      </c>
      <c r="Q6" s="21">
        <f t="shared" si="3"/>
        <v>0</v>
      </c>
      <c r="R6" s="24">
        <f t="shared" si="4"/>
        <v>0</v>
      </c>
      <c r="S6" s="21">
        <f t="shared" si="5"/>
        <v>0</v>
      </c>
      <c r="T6" s="21">
        <f t="shared" si="6"/>
        <v>0</v>
      </c>
      <c r="U6" s="21">
        <f t="shared" si="7"/>
        <v>0</v>
      </c>
      <c r="V6" s="21">
        <f t="shared" si="8"/>
        <v>0</v>
      </c>
      <c r="W6" s="21">
        <f t="shared" si="9"/>
        <v>0</v>
      </c>
      <c r="X6" s="21">
        <f t="shared" si="10"/>
        <v>0</v>
      </c>
      <c r="Y6" s="21">
        <f t="shared" si="11"/>
        <v>0</v>
      </c>
      <c r="Z6" s="21">
        <f t="shared" si="12"/>
        <v>0</v>
      </c>
      <c r="AA6" s="21">
        <f t="shared" si="13"/>
        <v>0</v>
      </c>
      <c r="AB6" s="21">
        <f t="shared" si="14"/>
        <v>0</v>
      </c>
      <c r="AC6" s="21">
        <f t="shared" si="15"/>
        <v>0</v>
      </c>
      <c r="AD6" s="21">
        <f t="shared" si="16"/>
        <v>0</v>
      </c>
      <c r="AE6" s="21">
        <f t="shared" si="17"/>
        <v>0</v>
      </c>
      <c r="AF6" s="21">
        <f t="shared" si="18"/>
        <v>0</v>
      </c>
      <c r="AG6" s="21">
        <f t="shared" si="19"/>
        <v>0</v>
      </c>
      <c r="AH6" s="21">
        <f t="shared" si="20"/>
        <v>0</v>
      </c>
      <c r="AI6" s="21">
        <f t="shared" si="21"/>
        <v>0</v>
      </c>
      <c r="AJ6" s="21">
        <f t="shared" si="22"/>
        <v>0</v>
      </c>
      <c r="AK6" s="21">
        <f t="shared" si="23"/>
        <v>0</v>
      </c>
      <c r="AL6" s="21">
        <f t="shared" si="24"/>
        <v>0</v>
      </c>
      <c r="AM6" s="21">
        <f t="shared" si="25"/>
        <v>0</v>
      </c>
      <c r="AN6" s="21">
        <f t="shared" si="26"/>
        <v>0</v>
      </c>
      <c r="AO6" s="21">
        <f t="shared" si="27"/>
        <v>0</v>
      </c>
      <c r="AP6" s="21">
        <f t="shared" si="28"/>
        <v>0</v>
      </c>
      <c r="AQ6" s="21">
        <f t="shared" si="29"/>
        <v>0</v>
      </c>
      <c r="AR6" s="21">
        <f t="shared" si="30"/>
        <v>0</v>
      </c>
      <c r="AS6" s="21">
        <f t="shared" si="31"/>
        <v>0</v>
      </c>
      <c r="AT6" s="35"/>
      <c r="AU6" s="27">
        <f t="shared" si="32"/>
        <v>0</v>
      </c>
      <c r="AV6" s="27">
        <f t="shared" si="33"/>
        <v>0</v>
      </c>
      <c r="AW6" s="27">
        <f t="shared" si="34"/>
        <v>0</v>
      </c>
      <c r="AX6" s="27">
        <f t="shared" si="35"/>
        <v>0</v>
      </c>
      <c r="AY6" s="27">
        <f t="shared" si="36"/>
        <v>0</v>
      </c>
      <c r="AZ6" s="27">
        <f t="shared" si="37"/>
        <v>0</v>
      </c>
      <c r="BA6" s="27">
        <f t="shared" si="38"/>
        <v>0</v>
      </c>
      <c r="BB6" s="27">
        <f t="shared" si="39"/>
        <v>0</v>
      </c>
      <c r="BC6" s="27">
        <f t="shared" si="40"/>
        <v>0</v>
      </c>
      <c r="BD6" s="27">
        <f t="shared" si="41"/>
        <v>0</v>
      </c>
      <c r="BE6" s="27">
        <f t="shared" si="42"/>
        <v>0</v>
      </c>
      <c r="BF6" s="27">
        <f t="shared" si="43"/>
        <v>0</v>
      </c>
      <c r="BG6" s="27">
        <f t="shared" si="44"/>
        <v>0</v>
      </c>
      <c r="BH6" s="27">
        <f t="shared" si="45"/>
        <v>0</v>
      </c>
      <c r="BI6" s="27">
        <f t="shared" si="46"/>
        <v>0</v>
      </c>
      <c r="BJ6" s="27">
        <f t="shared" si="47"/>
        <v>0</v>
      </c>
      <c r="BK6" s="27">
        <f t="shared" si="48"/>
        <v>0</v>
      </c>
      <c r="BL6" s="27">
        <f t="shared" si="49"/>
        <v>0</v>
      </c>
      <c r="BM6" s="27">
        <f t="shared" si="50"/>
        <v>0</v>
      </c>
      <c r="BN6" s="27">
        <f t="shared" si="51"/>
        <v>0</v>
      </c>
      <c r="BO6" s="27">
        <f t="shared" si="52"/>
        <v>0</v>
      </c>
      <c r="BP6" s="27">
        <f t="shared" si="53"/>
        <v>0</v>
      </c>
      <c r="BQ6" s="27">
        <f t="shared" si="54"/>
        <v>0</v>
      </c>
      <c r="BR6" s="27">
        <f t="shared" si="55"/>
        <v>0</v>
      </c>
      <c r="BS6" s="27">
        <f t="shared" si="56"/>
        <v>0</v>
      </c>
      <c r="BT6" s="27">
        <f t="shared" si="57"/>
        <v>0</v>
      </c>
      <c r="BU6" s="27">
        <f t="shared" si="58"/>
        <v>0</v>
      </c>
    </row>
    <row r="7" spans="1:73">
      <c r="A7" s="2">
        <v>4</v>
      </c>
      <c r="B7" s="6">
        <v>21</v>
      </c>
      <c r="E7" t="e">
        <f>VLOOKUP($C7,'Event Inputs'!$D$4:'Event Inputs'!$H$899,2,FALSE)</f>
        <v>#N/A</v>
      </c>
      <c r="F7" t="e">
        <f>VLOOKUP($D7,'Event Inputs'!$D$4:'Event Inputs'!$H$899,3,FALSE)</f>
        <v>#N/A</v>
      </c>
      <c r="G7" t="str">
        <f t="shared" si="0"/>
        <v/>
      </c>
      <c r="H7" s="2">
        <v>4</v>
      </c>
      <c r="I7" s="6">
        <v>21</v>
      </c>
      <c r="L7" t="e">
        <f>VLOOKUP($J7,'Event Inputs'!$D$4:'Event Inputs'!$H$899,2,FALSE)</f>
        <v>#N/A</v>
      </c>
      <c r="M7" t="e">
        <f>VLOOKUP($K7,'Event Inputs'!$D$4:'Event Inputs'!$H$899,3,FALSE)</f>
        <v>#N/A</v>
      </c>
      <c r="N7" t="str">
        <f t="shared" si="1"/>
        <v/>
      </c>
      <c r="O7" s="18" t="str">
        <f>'Event Inputs'!A7</f>
        <v>HB</v>
      </c>
      <c r="P7" s="15">
        <f t="shared" si="2"/>
        <v>0</v>
      </c>
      <c r="Q7" s="21">
        <f t="shared" si="3"/>
        <v>0</v>
      </c>
      <c r="R7" s="24">
        <f t="shared" si="4"/>
        <v>0</v>
      </c>
      <c r="S7" s="21">
        <f t="shared" si="5"/>
        <v>0</v>
      </c>
      <c r="T7" s="21">
        <f t="shared" si="6"/>
        <v>0</v>
      </c>
      <c r="U7" s="21">
        <f t="shared" si="7"/>
        <v>0</v>
      </c>
      <c r="V7" s="21">
        <f t="shared" si="8"/>
        <v>0</v>
      </c>
      <c r="W7" s="21">
        <f t="shared" si="9"/>
        <v>0</v>
      </c>
      <c r="X7" s="21">
        <f t="shared" si="10"/>
        <v>0</v>
      </c>
      <c r="Y7" s="21">
        <f t="shared" si="11"/>
        <v>0</v>
      </c>
      <c r="Z7" s="21">
        <f t="shared" si="12"/>
        <v>0</v>
      </c>
      <c r="AA7" s="21">
        <f t="shared" si="13"/>
        <v>0</v>
      </c>
      <c r="AB7" s="21">
        <f t="shared" si="14"/>
        <v>0</v>
      </c>
      <c r="AC7" s="21">
        <f t="shared" si="15"/>
        <v>0</v>
      </c>
      <c r="AD7" s="21">
        <f t="shared" si="16"/>
        <v>0</v>
      </c>
      <c r="AE7" s="21">
        <f t="shared" si="17"/>
        <v>0</v>
      </c>
      <c r="AF7" s="21">
        <f t="shared" si="18"/>
        <v>0</v>
      </c>
      <c r="AG7" s="21">
        <f t="shared" si="19"/>
        <v>0</v>
      </c>
      <c r="AH7" s="21">
        <f t="shared" si="20"/>
        <v>0</v>
      </c>
      <c r="AI7" s="21">
        <f t="shared" si="21"/>
        <v>0</v>
      </c>
      <c r="AJ7" s="21">
        <f t="shared" si="22"/>
        <v>0</v>
      </c>
      <c r="AK7" s="21">
        <f t="shared" si="23"/>
        <v>0</v>
      </c>
      <c r="AL7" s="21">
        <f t="shared" si="24"/>
        <v>0</v>
      </c>
      <c r="AM7" s="21">
        <f t="shared" si="25"/>
        <v>0</v>
      </c>
      <c r="AN7" s="21">
        <f t="shared" si="26"/>
        <v>0</v>
      </c>
      <c r="AO7" s="21">
        <f t="shared" si="27"/>
        <v>0</v>
      </c>
      <c r="AP7" s="21">
        <f t="shared" si="28"/>
        <v>0</v>
      </c>
      <c r="AQ7" s="21">
        <f t="shared" si="29"/>
        <v>0</v>
      </c>
      <c r="AR7" s="21">
        <f t="shared" si="30"/>
        <v>0</v>
      </c>
      <c r="AS7" s="21">
        <f t="shared" si="31"/>
        <v>0</v>
      </c>
      <c r="AT7" s="35"/>
      <c r="AU7" s="27">
        <f t="shared" si="32"/>
        <v>0</v>
      </c>
      <c r="AV7" s="27">
        <f t="shared" si="33"/>
        <v>0</v>
      </c>
      <c r="AW7" s="27">
        <f t="shared" si="34"/>
        <v>0</v>
      </c>
      <c r="AX7" s="27">
        <f t="shared" si="35"/>
        <v>0</v>
      </c>
      <c r="AY7" s="27">
        <f t="shared" si="36"/>
        <v>0</v>
      </c>
      <c r="AZ7" s="27">
        <f t="shared" si="37"/>
        <v>0</v>
      </c>
      <c r="BA7" s="27">
        <f t="shared" si="38"/>
        <v>0</v>
      </c>
      <c r="BB7" s="27">
        <f t="shared" si="39"/>
        <v>0</v>
      </c>
      <c r="BC7" s="27">
        <f t="shared" si="40"/>
        <v>0</v>
      </c>
      <c r="BD7" s="27">
        <f t="shared" si="41"/>
        <v>0</v>
      </c>
      <c r="BE7" s="27">
        <f t="shared" si="42"/>
        <v>0</v>
      </c>
      <c r="BF7" s="27">
        <f t="shared" si="43"/>
        <v>0</v>
      </c>
      <c r="BG7" s="27">
        <f t="shared" si="44"/>
        <v>0</v>
      </c>
      <c r="BH7" s="27">
        <f t="shared" si="45"/>
        <v>0</v>
      </c>
      <c r="BI7" s="27">
        <f t="shared" si="46"/>
        <v>0</v>
      </c>
      <c r="BJ7" s="27">
        <f t="shared" si="47"/>
        <v>0</v>
      </c>
      <c r="BK7" s="27">
        <f t="shared" si="48"/>
        <v>0</v>
      </c>
      <c r="BL7" s="27">
        <f t="shared" si="49"/>
        <v>0</v>
      </c>
      <c r="BM7" s="27">
        <f t="shared" si="50"/>
        <v>0</v>
      </c>
      <c r="BN7" s="27">
        <f t="shared" si="51"/>
        <v>0</v>
      </c>
      <c r="BO7" s="27">
        <f t="shared" si="52"/>
        <v>0</v>
      </c>
      <c r="BP7" s="27">
        <f t="shared" si="53"/>
        <v>0</v>
      </c>
      <c r="BQ7" s="27">
        <f t="shared" si="54"/>
        <v>0</v>
      </c>
      <c r="BR7" s="27">
        <f t="shared" si="55"/>
        <v>0</v>
      </c>
      <c r="BS7" s="27">
        <f t="shared" si="56"/>
        <v>0</v>
      </c>
      <c r="BT7" s="27">
        <f t="shared" si="57"/>
        <v>0</v>
      </c>
      <c r="BU7" s="27">
        <f t="shared" si="58"/>
        <v>0</v>
      </c>
    </row>
    <row r="8" spans="1:73">
      <c r="A8" s="2">
        <v>5</v>
      </c>
      <c r="B8" s="6">
        <v>19.5</v>
      </c>
      <c r="E8" t="e">
        <f>VLOOKUP($C8,'Event Inputs'!$D$4:'Event Inputs'!$H$899,2,FALSE)</f>
        <v>#N/A</v>
      </c>
      <c r="F8" t="e">
        <f>VLOOKUP($D8,'Event Inputs'!$D$4:'Event Inputs'!$H$899,3,FALSE)</f>
        <v>#N/A</v>
      </c>
      <c r="G8" t="str">
        <f t="shared" si="0"/>
        <v/>
      </c>
      <c r="H8" s="2">
        <v>5</v>
      </c>
      <c r="I8" s="6">
        <v>19.5</v>
      </c>
      <c r="L8" t="e">
        <f>VLOOKUP($J8,'Event Inputs'!$D$4:'Event Inputs'!$H$899,2,FALSE)</f>
        <v>#N/A</v>
      </c>
      <c r="M8" t="e">
        <f>VLOOKUP($K8,'Event Inputs'!$D$4:'Event Inputs'!$H$899,3,FALSE)</f>
        <v>#N/A</v>
      </c>
      <c r="N8" t="str">
        <f t="shared" si="1"/>
        <v/>
      </c>
      <c r="O8" s="18" t="str">
        <f>'Event Inputs'!A8</f>
        <v>PZ</v>
      </c>
      <c r="P8" s="15">
        <f t="shared" si="2"/>
        <v>0</v>
      </c>
      <c r="Q8" s="21">
        <f t="shared" si="3"/>
        <v>0</v>
      </c>
      <c r="R8" s="24">
        <f t="shared" si="4"/>
        <v>0</v>
      </c>
      <c r="S8" s="21">
        <f t="shared" si="5"/>
        <v>0</v>
      </c>
      <c r="T8" s="21">
        <f t="shared" si="6"/>
        <v>0</v>
      </c>
      <c r="U8" s="21">
        <f t="shared" si="7"/>
        <v>0</v>
      </c>
      <c r="V8" s="21">
        <f t="shared" si="8"/>
        <v>0</v>
      </c>
      <c r="W8" s="21">
        <f t="shared" si="9"/>
        <v>0</v>
      </c>
      <c r="X8" s="21">
        <f t="shared" si="10"/>
        <v>0</v>
      </c>
      <c r="Y8" s="21">
        <f t="shared" si="11"/>
        <v>0</v>
      </c>
      <c r="Z8" s="21">
        <f t="shared" si="12"/>
        <v>0</v>
      </c>
      <c r="AA8" s="21">
        <f t="shared" si="13"/>
        <v>0</v>
      </c>
      <c r="AB8" s="21">
        <f t="shared" si="14"/>
        <v>0</v>
      </c>
      <c r="AC8" s="21">
        <f t="shared" si="15"/>
        <v>0</v>
      </c>
      <c r="AD8" s="21">
        <f t="shared" si="16"/>
        <v>0</v>
      </c>
      <c r="AE8" s="21">
        <f t="shared" si="17"/>
        <v>0</v>
      </c>
      <c r="AF8" s="21">
        <f t="shared" si="18"/>
        <v>0</v>
      </c>
      <c r="AG8" s="21">
        <f t="shared" si="19"/>
        <v>0</v>
      </c>
      <c r="AH8" s="21">
        <f t="shared" si="20"/>
        <v>0</v>
      </c>
      <c r="AI8" s="21">
        <f t="shared" si="21"/>
        <v>0</v>
      </c>
      <c r="AJ8" s="21">
        <f t="shared" si="22"/>
        <v>0</v>
      </c>
      <c r="AK8" s="21">
        <f t="shared" si="23"/>
        <v>0</v>
      </c>
      <c r="AL8" s="21">
        <f t="shared" si="24"/>
        <v>0</v>
      </c>
      <c r="AM8" s="21">
        <f t="shared" si="25"/>
        <v>0</v>
      </c>
      <c r="AN8" s="21">
        <f t="shared" si="26"/>
        <v>0</v>
      </c>
      <c r="AO8" s="21">
        <f t="shared" si="27"/>
        <v>0</v>
      </c>
      <c r="AP8" s="21">
        <f t="shared" si="28"/>
        <v>0</v>
      </c>
      <c r="AQ8" s="21">
        <f t="shared" si="29"/>
        <v>0</v>
      </c>
      <c r="AR8" s="21">
        <f t="shared" si="30"/>
        <v>0</v>
      </c>
      <c r="AS8" s="21">
        <f t="shared" si="31"/>
        <v>0</v>
      </c>
      <c r="AT8" s="35"/>
      <c r="AU8" s="27">
        <f t="shared" si="32"/>
        <v>0</v>
      </c>
      <c r="AV8" s="27">
        <f t="shared" si="33"/>
        <v>0</v>
      </c>
      <c r="AW8" s="27">
        <f t="shared" si="34"/>
        <v>0</v>
      </c>
      <c r="AX8" s="27">
        <f t="shared" si="35"/>
        <v>0</v>
      </c>
      <c r="AY8" s="27">
        <f t="shared" si="36"/>
        <v>0</v>
      </c>
      <c r="AZ8" s="27">
        <f t="shared" si="37"/>
        <v>0</v>
      </c>
      <c r="BA8" s="27">
        <f t="shared" si="38"/>
        <v>0</v>
      </c>
      <c r="BB8" s="27">
        <f t="shared" si="39"/>
        <v>0</v>
      </c>
      <c r="BC8" s="27">
        <f t="shared" si="40"/>
        <v>0</v>
      </c>
      <c r="BD8" s="27">
        <f t="shared" si="41"/>
        <v>0</v>
      </c>
      <c r="BE8" s="27">
        <f t="shared" si="42"/>
        <v>0</v>
      </c>
      <c r="BF8" s="27">
        <f t="shared" si="43"/>
        <v>0</v>
      </c>
      <c r="BG8" s="27">
        <f t="shared" si="44"/>
        <v>0</v>
      </c>
      <c r="BH8" s="27">
        <f t="shared" si="45"/>
        <v>0</v>
      </c>
      <c r="BI8" s="27">
        <f t="shared" si="46"/>
        <v>0</v>
      </c>
      <c r="BJ8" s="27">
        <f t="shared" si="47"/>
        <v>0</v>
      </c>
      <c r="BK8" s="27">
        <f t="shared" si="48"/>
        <v>0</v>
      </c>
      <c r="BL8" s="27">
        <f t="shared" si="49"/>
        <v>0</v>
      </c>
      <c r="BM8" s="27">
        <f t="shared" si="50"/>
        <v>0</v>
      </c>
      <c r="BN8" s="27">
        <f t="shared" si="51"/>
        <v>0</v>
      </c>
      <c r="BO8" s="27">
        <f t="shared" si="52"/>
        <v>0</v>
      </c>
      <c r="BP8" s="27">
        <f t="shared" si="53"/>
        <v>0</v>
      </c>
      <c r="BQ8" s="27">
        <f t="shared" si="54"/>
        <v>0</v>
      </c>
      <c r="BR8" s="27">
        <f t="shared" si="55"/>
        <v>0</v>
      </c>
      <c r="BS8" s="27">
        <f t="shared" si="56"/>
        <v>0</v>
      </c>
      <c r="BT8" s="27">
        <f t="shared" si="57"/>
        <v>0</v>
      </c>
      <c r="BU8" s="27">
        <f t="shared" si="58"/>
        <v>0</v>
      </c>
    </row>
    <row r="9" spans="1:73">
      <c r="A9" s="2">
        <v>6</v>
      </c>
      <c r="B9" s="6">
        <v>18</v>
      </c>
      <c r="E9" t="e">
        <f>VLOOKUP($C9,'Event Inputs'!$D$4:'Event Inputs'!$H$899,2,FALSE)</f>
        <v>#N/A</v>
      </c>
      <c r="F9" t="e">
        <f>VLOOKUP($D9,'Event Inputs'!$D$4:'Event Inputs'!$H$899,3,FALSE)</f>
        <v>#N/A</v>
      </c>
      <c r="G9" t="str">
        <f t="shared" si="0"/>
        <v/>
      </c>
      <c r="H9" s="2">
        <v>6</v>
      </c>
      <c r="I9" s="6">
        <v>18</v>
      </c>
      <c r="L9" t="e">
        <f>VLOOKUP($J9,'Event Inputs'!$D$4:'Event Inputs'!$H$899,2,FALSE)</f>
        <v>#N/A</v>
      </c>
      <c r="M9" t="e">
        <f>VLOOKUP($K9,'Event Inputs'!$D$4:'Event Inputs'!$H$899,3,FALSE)</f>
        <v>#N/A</v>
      </c>
      <c r="N9" t="str">
        <f t="shared" si="1"/>
        <v/>
      </c>
      <c r="O9" s="18" t="str">
        <f>'Event Inputs'!A9</f>
        <v>SI</v>
      </c>
      <c r="P9" s="15">
        <f t="shared" si="2"/>
        <v>0</v>
      </c>
      <c r="Q9" s="21">
        <f t="shared" si="3"/>
        <v>0</v>
      </c>
      <c r="R9" s="24">
        <f t="shared" si="4"/>
        <v>0</v>
      </c>
      <c r="S9" s="21">
        <f t="shared" si="5"/>
        <v>0</v>
      </c>
      <c r="T9" s="21">
        <f t="shared" si="6"/>
        <v>0</v>
      </c>
      <c r="U9" s="21">
        <f t="shared" si="7"/>
        <v>0</v>
      </c>
      <c r="V9" s="21">
        <f t="shared" si="8"/>
        <v>0</v>
      </c>
      <c r="W9" s="21">
        <f t="shared" si="9"/>
        <v>0</v>
      </c>
      <c r="X9" s="21">
        <f t="shared" si="10"/>
        <v>0</v>
      </c>
      <c r="Y9" s="21">
        <f t="shared" si="11"/>
        <v>0</v>
      </c>
      <c r="Z9" s="21">
        <f t="shared" si="12"/>
        <v>0</v>
      </c>
      <c r="AA9" s="21">
        <f t="shared" si="13"/>
        <v>0</v>
      </c>
      <c r="AB9" s="21">
        <f t="shared" si="14"/>
        <v>0</v>
      </c>
      <c r="AC9" s="21">
        <f t="shared" si="15"/>
        <v>0</v>
      </c>
      <c r="AD9" s="21">
        <f t="shared" si="16"/>
        <v>0</v>
      </c>
      <c r="AE9" s="21">
        <f t="shared" si="17"/>
        <v>0</v>
      </c>
      <c r="AF9" s="21">
        <f t="shared" si="18"/>
        <v>0</v>
      </c>
      <c r="AG9" s="21">
        <f t="shared" si="19"/>
        <v>0</v>
      </c>
      <c r="AH9" s="21">
        <f t="shared" si="20"/>
        <v>0</v>
      </c>
      <c r="AI9" s="21">
        <f t="shared" si="21"/>
        <v>0</v>
      </c>
      <c r="AJ9" s="21">
        <f t="shared" si="22"/>
        <v>0</v>
      </c>
      <c r="AK9" s="21">
        <f t="shared" si="23"/>
        <v>0</v>
      </c>
      <c r="AL9" s="21">
        <f t="shared" si="24"/>
        <v>0</v>
      </c>
      <c r="AM9" s="21">
        <f t="shared" si="25"/>
        <v>0</v>
      </c>
      <c r="AN9" s="21">
        <f t="shared" si="26"/>
        <v>0</v>
      </c>
      <c r="AO9" s="21">
        <f t="shared" si="27"/>
        <v>0</v>
      </c>
      <c r="AP9" s="21">
        <f t="shared" si="28"/>
        <v>0</v>
      </c>
      <c r="AQ9" s="21">
        <f t="shared" si="29"/>
        <v>0</v>
      </c>
      <c r="AR9" s="21">
        <f t="shared" si="30"/>
        <v>0</v>
      </c>
      <c r="AS9" s="21">
        <f t="shared" si="31"/>
        <v>0</v>
      </c>
      <c r="AT9" s="35"/>
      <c r="AU9" s="27">
        <f t="shared" si="32"/>
        <v>0</v>
      </c>
      <c r="AV9" s="27">
        <f t="shared" si="33"/>
        <v>0</v>
      </c>
      <c r="AW9" s="27">
        <f t="shared" si="34"/>
        <v>0</v>
      </c>
      <c r="AX9" s="27">
        <f t="shared" si="35"/>
        <v>0</v>
      </c>
      <c r="AY9" s="27">
        <f t="shared" si="36"/>
        <v>0</v>
      </c>
      <c r="AZ9" s="27">
        <f t="shared" si="37"/>
        <v>0</v>
      </c>
      <c r="BA9" s="27">
        <f t="shared" si="38"/>
        <v>0</v>
      </c>
      <c r="BB9" s="27">
        <f t="shared" si="39"/>
        <v>0</v>
      </c>
      <c r="BC9" s="27">
        <f t="shared" si="40"/>
        <v>0</v>
      </c>
      <c r="BD9" s="27">
        <f t="shared" si="41"/>
        <v>0</v>
      </c>
      <c r="BE9" s="27">
        <f t="shared" si="42"/>
        <v>0</v>
      </c>
      <c r="BF9" s="27">
        <f t="shared" si="43"/>
        <v>0</v>
      </c>
      <c r="BG9" s="27">
        <f t="shared" si="44"/>
        <v>0</v>
      </c>
      <c r="BH9" s="27">
        <f t="shared" si="45"/>
        <v>0</v>
      </c>
      <c r="BI9" s="27">
        <f t="shared" si="46"/>
        <v>0</v>
      </c>
      <c r="BJ9" s="27">
        <f t="shared" si="47"/>
        <v>0</v>
      </c>
      <c r="BK9" s="27">
        <f t="shared" si="48"/>
        <v>0</v>
      </c>
      <c r="BL9" s="27">
        <f t="shared" si="49"/>
        <v>0</v>
      </c>
      <c r="BM9" s="27">
        <f t="shared" si="50"/>
        <v>0</v>
      </c>
      <c r="BN9" s="27">
        <f t="shared" si="51"/>
        <v>0</v>
      </c>
      <c r="BO9" s="27">
        <f t="shared" si="52"/>
        <v>0</v>
      </c>
      <c r="BP9" s="27">
        <f t="shared" si="53"/>
        <v>0</v>
      </c>
      <c r="BQ9" s="27">
        <f t="shared" si="54"/>
        <v>0</v>
      </c>
      <c r="BR9" s="27">
        <f t="shared" si="55"/>
        <v>0</v>
      </c>
      <c r="BS9" s="27">
        <f t="shared" si="56"/>
        <v>0</v>
      </c>
      <c r="BT9" s="27">
        <f t="shared" si="57"/>
        <v>0</v>
      </c>
      <c r="BU9" s="27">
        <f t="shared" si="58"/>
        <v>0</v>
      </c>
    </row>
    <row r="10" spans="1:73">
      <c r="A10" s="2">
        <v>7</v>
      </c>
      <c r="B10" s="6">
        <v>16.5</v>
      </c>
      <c r="E10" t="e">
        <f>VLOOKUP($C10,'Event Inputs'!$D$4:'Event Inputs'!$H$899,2,FALSE)</f>
        <v>#N/A</v>
      </c>
      <c r="F10" t="e">
        <f>VLOOKUP($D10,'Event Inputs'!$D$4:'Event Inputs'!$H$899,3,FALSE)</f>
        <v>#N/A</v>
      </c>
      <c r="G10" t="str">
        <f t="shared" si="0"/>
        <v/>
      </c>
      <c r="H10" s="2">
        <v>7</v>
      </c>
      <c r="I10" s="6">
        <v>16.5</v>
      </c>
      <c r="L10" t="e">
        <f>VLOOKUP($J10,'Event Inputs'!$D$4:'Event Inputs'!$H$899,2,FALSE)</f>
        <v>#N/A</v>
      </c>
      <c r="M10" t="e">
        <f>VLOOKUP($K10,'Event Inputs'!$D$4:'Event Inputs'!$H$899,3,FALSE)</f>
        <v>#N/A</v>
      </c>
      <c r="N10" t="str">
        <f t="shared" si="1"/>
        <v/>
      </c>
      <c r="O10" s="18" t="str">
        <f>'Event Inputs'!A10</f>
        <v>NQ</v>
      </c>
      <c r="P10" s="15">
        <f t="shared" si="2"/>
        <v>0</v>
      </c>
      <c r="Q10" s="21">
        <f t="shared" si="3"/>
        <v>0</v>
      </c>
      <c r="R10" s="24">
        <f t="shared" si="4"/>
        <v>0</v>
      </c>
      <c r="S10" s="21">
        <f t="shared" si="5"/>
        <v>0</v>
      </c>
      <c r="T10" s="21">
        <f t="shared" si="6"/>
        <v>0</v>
      </c>
      <c r="U10" s="21">
        <f t="shared" si="7"/>
        <v>0</v>
      </c>
      <c r="V10" s="21">
        <f t="shared" si="8"/>
        <v>0</v>
      </c>
      <c r="W10" s="21">
        <f t="shared" si="9"/>
        <v>0</v>
      </c>
      <c r="X10" s="21">
        <f t="shared" si="10"/>
        <v>0</v>
      </c>
      <c r="Y10" s="21">
        <f t="shared" si="11"/>
        <v>0</v>
      </c>
      <c r="Z10" s="21">
        <f t="shared" si="12"/>
        <v>0</v>
      </c>
      <c r="AA10" s="21">
        <f t="shared" si="13"/>
        <v>0</v>
      </c>
      <c r="AB10" s="21">
        <f t="shared" si="14"/>
        <v>0</v>
      </c>
      <c r="AC10" s="21">
        <f t="shared" si="15"/>
        <v>0</v>
      </c>
      <c r="AD10" s="21">
        <f t="shared" si="16"/>
        <v>0</v>
      </c>
      <c r="AE10" s="21">
        <f t="shared" si="17"/>
        <v>0</v>
      </c>
      <c r="AF10" s="21">
        <f t="shared" si="18"/>
        <v>0</v>
      </c>
      <c r="AG10" s="21">
        <f t="shared" si="19"/>
        <v>0</v>
      </c>
      <c r="AH10" s="21">
        <f t="shared" si="20"/>
        <v>0</v>
      </c>
      <c r="AI10" s="21">
        <f t="shared" si="21"/>
        <v>0</v>
      </c>
      <c r="AJ10" s="21">
        <f t="shared" si="22"/>
        <v>0</v>
      </c>
      <c r="AK10" s="21">
        <f t="shared" si="23"/>
        <v>0</v>
      </c>
      <c r="AL10" s="21">
        <f t="shared" si="24"/>
        <v>0</v>
      </c>
      <c r="AM10" s="21">
        <f t="shared" si="25"/>
        <v>0</v>
      </c>
      <c r="AN10" s="21">
        <f t="shared" si="26"/>
        <v>0</v>
      </c>
      <c r="AO10" s="21">
        <f t="shared" si="27"/>
        <v>0</v>
      </c>
      <c r="AP10" s="21">
        <f t="shared" si="28"/>
        <v>0</v>
      </c>
      <c r="AQ10" s="21">
        <f t="shared" si="29"/>
        <v>0</v>
      </c>
      <c r="AR10" s="21">
        <f t="shared" si="30"/>
        <v>0</v>
      </c>
      <c r="AS10" s="21">
        <f t="shared" si="31"/>
        <v>0</v>
      </c>
      <c r="AT10" s="35"/>
      <c r="AU10" s="27">
        <f t="shared" si="32"/>
        <v>0</v>
      </c>
      <c r="AV10" s="27">
        <f t="shared" si="33"/>
        <v>0</v>
      </c>
      <c r="AW10" s="27">
        <f t="shared" si="34"/>
        <v>0</v>
      </c>
      <c r="AX10" s="27">
        <f t="shared" si="35"/>
        <v>0</v>
      </c>
      <c r="AY10" s="27">
        <f t="shared" si="36"/>
        <v>0</v>
      </c>
      <c r="AZ10" s="27">
        <f t="shared" si="37"/>
        <v>0</v>
      </c>
      <c r="BA10" s="27">
        <f t="shared" si="38"/>
        <v>0</v>
      </c>
      <c r="BB10" s="27">
        <f t="shared" si="39"/>
        <v>0</v>
      </c>
      <c r="BC10" s="27">
        <f t="shared" si="40"/>
        <v>0</v>
      </c>
      <c r="BD10" s="27">
        <f t="shared" si="41"/>
        <v>0</v>
      </c>
      <c r="BE10" s="27">
        <f t="shared" si="42"/>
        <v>0</v>
      </c>
      <c r="BF10" s="27">
        <f t="shared" si="43"/>
        <v>0</v>
      </c>
      <c r="BG10" s="27">
        <f t="shared" si="44"/>
        <v>0</v>
      </c>
      <c r="BH10" s="27">
        <f t="shared" si="45"/>
        <v>0</v>
      </c>
      <c r="BI10" s="27">
        <f t="shared" si="46"/>
        <v>0</v>
      </c>
      <c r="BJ10" s="27">
        <f t="shared" si="47"/>
        <v>0</v>
      </c>
      <c r="BK10" s="27">
        <f t="shared" si="48"/>
        <v>0</v>
      </c>
      <c r="BL10" s="27">
        <f t="shared" si="49"/>
        <v>0</v>
      </c>
      <c r="BM10" s="27">
        <f t="shared" si="50"/>
        <v>0</v>
      </c>
      <c r="BN10" s="27">
        <f t="shared" si="51"/>
        <v>0</v>
      </c>
      <c r="BO10" s="27">
        <f t="shared" si="52"/>
        <v>0</v>
      </c>
      <c r="BP10" s="27">
        <f t="shared" si="53"/>
        <v>0</v>
      </c>
      <c r="BQ10" s="27">
        <f t="shared" si="54"/>
        <v>0</v>
      </c>
      <c r="BR10" s="27">
        <f t="shared" si="55"/>
        <v>0</v>
      </c>
      <c r="BS10" s="27">
        <f t="shared" si="56"/>
        <v>0</v>
      </c>
      <c r="BT10" s="27">
        <f t="shared" si="57"/>
        <v>0</v>
      </c>
      <c r="BU10" s="27">
        <f t="shared" si="58"/>
        <v>0</v>
      </c>
    </row>
    <row r="11" spans="1:73">
      <c r="A11" s="2">
        <v>8</v>
      </c>
      <c r="B11" s="6">
        <v>15</v>
      </c>
      <c r="E11" t="e">
        <f>VLOOKUP($C11,'Event Inputs'!$D$4:'Event Inputs'!$H$899,2,FALSE)</f>
        <v>#N/A</v>
      </c>
      <c r="F11" t="e">
        <f>VLOOKUP($D11,'Event Inputs'!$D$4:'Event Inputs'!$H$899,3,FALSE)</f>
        <v>#N/A</v>
      </c>
      <c r="G11" t="str">
        <f t="shared" si="0"/>
        <v/>
      </c>
      <c r="H11" s="2">
        <v>8</v>
      </c>
      <c r="I11" s="6">
        <v>15</v>
      </c>
      <c r="L11" t="e">
        <f>VLOOKUP($J11,'Event Inputs'!$D$4:'Event Inputs'!$H$899,2,FALSE)</f>
        <v>#N/A</v>
      </c>
      <c r="M11" t="e">
        <f>VLOOKUP($K11,'Event Inputs'!$D$4:'Event Inputs'!$H$899,3,FALSE)</f>
        <v>#N/A</v>
      </c>
      <c r="N11" t="str">
        <f t="shared" si="1"/>
        <v/>
      </c>
      <c r="O11" s="18" t="str">
        <f>'Event Inputs'!A11</f>
        <v>HY</v>
      </c>
      <c r="P11" s="15">
        <f t="shared" si="2"/>
        <v>0</v>
      </c>
      <c r="Q11" s="21">
        <f t="shared" si="3"/>
        <v>0</v>
      </c>
      <c r="R11" s="24">
        <f t="shared" si="4"/>
        <v>0</v>
      </c>
      <c r="S11" s="21">
        <f t="shared" si="5"/>
        <v>0</v>
      </c>
      <c r="T11" s="21">
        <f t="shared" si="6"/>
        <v>0</v>
      </c>
      <c r="U11" s="21">
        <f t="shared" si="7"/>
        <v>0</v>
      </c>
      <c r="V11" s="21">
        <f t="shared" si="8"/>
        <v>0</v>
      </c>
      <c r="W11" s="21">
        <f t="shared" si="9"/>
        <v>0</v>
      </c>
      <c r="X11" s="21">
        <f t="shared" si="10"/>
        <v>0</v>
      </c>
      <c r="Y11" s="21">
        <f t="shared" si="11"/>
        <v>0</v>
      </c>
      <c r="Z11" s="21">
        <f t="shared" si="12"/>
        <v>0</v>
      </c>
      <c r="AA11" s="21">
        <f t="shared" si="13"/>
        <v>0</v>
      </c>
      <c r="AB11" s="21">
        <f t="shared" si="14"/>
        <v>0</v>
      </c>
      <c r="AC11" s="21">
        <f t="shared" si="15"/>
        <v>0</v>
      </c>
      <c r="AD11" s="21">
        <f t="shared" si="16"/>
        <v>0</v>
      </c>
      <c r="AE11" s="21">
        <f t="shared" si="17"/>
        <v>0</v>
      </c>
      <c r="AF11" s="21">
        <f t="shared" si="18"/>
        <v>0</v>
      </c>
      <c r="AG11" s="21">
        <f t="shared" si="19"/>
        <v>0</v>
      </c>
      <c r="AH11" s="21">
        <f t="shared" si="20"/>
        <v>0</v>
      </c>
      <c r="AI11" s="21">
        <f t="shared" si="21"/>
        <v>0</v>
      </c>
      <c r="AJ11" s="21">
        <f t="shared" si="22"/>
        <v>0</v>
      </c>
      <c r="AK11" s="21">
        <f t="shared" si="23"/>
        <v>0</v>
      </c>
      <c r="AL11" s="21">
        <f t="shared" si="24"/>
        <v>0</v>
      </c>
      <c r="AM11" s="21">
        <f t="shared" si="25"/>
        <v>0</v>
      </c>
      <c r="AN11" s="21">
        <f t="shared" si="26"/>
        <v>0</v>
      </c>
      <c r="AO11" s="21">
        <f t="shared" si="27"/>
        <v>0</v>
      </c>
      <c r="AP11" s="21">
        <f t="shared" si="28"/>
        <v>0</v>
      </c>
      <c r="AQ11" s="21">
        <f t="shared" si="29"/>
        <v>0</v>
      </c>
      <c r="AR11" s="21">
        <f t="shared" si="30"/>
        <v>0</v>
      </c>
      <c r="AS11" s="21">
        <f t="shared" si="31"/>
        <v>0</v>
      </c>
      <c r="AT11" s="35"/>
      <c r="AU11" s="27">
        <f t="shared" si="32"/>
        <v>0</v>
      </c>
      <c r="AV11" s="27">
        <f t="shared" si="33"/>
        <v>0</v>
      </c>
      <c r="AW11" s="27">
        <f t="shared" si="34"/>
        <v>0</v>
      </c>
      <c r="AX11" s="27">
        <f t="shared" si="35"/>
        <v>0</v>
      </c>
      <c r="AY11" s="27">
        <f t="shared" si="36"/>
        <v>0</v>
      </c>
      <c r="AZ11" s="27">
        <f t="shared" si="37"/>
        <v>0</v>
      </c>
      <c r="BA11" s="27">
        <f t="shared" si="38"/>
        <v>0</v>
      </c>
      <c r="BB11" s="27">
        <f t="shared" si="39"/>
        <v>0</v>
      </c>
      <c r="BC11" s="27">
        <f t="shared" si="40"/>
        <v>0</v>
      </c>
      <c r="BD11" s="27">
        <f t="shared" si="41"/>
        <v>0</v>
      </c>
      <c r="BE11" s="27">
        <f t="shared" si="42"/>
        <v>0</v>
      </c>
      <c r="BF11" s="27">
        <f t="shared" si="43"/>
        <v>0</v>
      </c>
      <c r="BG11" s="27">
        <f t="shared" si="44"/>
        <v>0</v>
      </c>
      <c r="BH11" s="27">
        <f t="shared" si="45"/>
        <v>0</v>
      </c>
      <c r="BI11" s="27">
        <f t="shared" si="46"/>
        <v>0</v>
      </c>
      <c r="BJ11" s="27">
        <f t="shared" si="47"/>
        <v>0</v>
      </c>
      <c r="BK11" s="27">
        <f t="shared" si="48"/>
        <v>0</v>
      </c>
      <c r="BL11" s="27">
        <f t="shared" si="49"/>
        <v>0</v>
      </c>
      <c r="BM11" s="27">
        <f t="shared" si="50"/>
        <v>0</v>
      </c>
      <c r="BN11" s="27">
        <f t="shared" si="51"/>
        <v>0</v>
      </c>
      <c r="BO11" s="27">
        <f t="shared" si="52"/>
        <v>0</v>
      </c>
      <c r="BP11" s="27">
        <f t="shared" si="53"/>
        <v>0</v>
      </c>
      <c r="BQ11" s="27">
        <f t="shared" si="54"/>
        <v>0</v>
      </c>
      <c r="BR11" s="27">
        <f t="shared" si="55"/>
        <v>0</v>
      </c>
      <c r="BS11" s="27">
        <f t="shared" si="56"/>
        <v>0</v>
      </c>
      <c r="BT11" s="27">
        <f t="shared" si="57"/>
        <v>0</v>
      </c>
      <c r="BU11" s="27">
        <f t="shared" si="58"/>
        <v>0</v>
      </c>
    </row>
    <row r="12" spans="1:73">
      <c r="A12" s="2">
        <v>9</v>
      </c>
      <c r="B12" s="6">
        <v>12</v>
      </c>
      <c r="E12" t="e">
        <f>VLOOKUP($C12,'Event Inputs'!$D$4:'Event Inputs'!$H$899,2,FALSE)</f>
        <v>#N/A</v>
      </c>
      <c r="F12" t="e">
        <f>VLOOKUP($D12,'Event Inputs'!$D$4:'Event Inputs'!$H$899,3,FALSE)</f>
        <v>#N/A</v>
      </c>
      <c r="G12" t="str">
        <f t="shared" si="0"/>
        <v/>
      </c>
      <c r="H12" s="2">
        <v>9</v>
      </c>
      <c r="I12" s="6">
        <v>12</v>
      </c>
      <c r="L12" t="e">
        <f>VLOOKUP($J12,'Event Inputs'!$D$4:'Event Inputs'!$H$899,2,FALSE)</f>
        <v>#N/A</v>
      </c>
      <c r="M12" t="e">
        <f>VLOOKUP($K12,'Event Inputs'!$D$4:'Event Inputs'!$H$899,3,FALSE)</f>
        <v>#N/A</v>
      </c>
      <c r="N12" t="str">
        <f t="shared" si="1"/>
        <v/>
      </c>
      <c r="O12" s="18">
        <f>'Event Inputs'!A12</f>
        <v>0</v>
      </c>
      <c r="P12" s="15">
        <f t="shared" si="2"/>
        <v>0</v>
      </c>
      <c r="Q12" s="21">
        <f t="shared" si="3"/>
        <v>0</v>
      </c>
      <c r="R12" s="24">
        <f t="shared" si="4"/>
        <v>0</v>
      </c>
      <c r="S12" s="21">
        <f t="shared" si="5"/>
        <v>0</v>
      </c>
      <c r="T12" s="21">
        <f t="shared" si="6"/>
        <v>0</v>
      </c>
      <c r="U12" s="21">
        <f t="shared" si="7"/>
        <v>0</v>
      </c>
      <c r="V12" s="21">
        <f t="shared" si="8"/>
        <v>0</v>
      </c>
      <c r="W12" s="21">
        <f t="shared" si="9"/>
        <v>0</v>
      </c>
      <c r="X12" s="21">
        <f t="shared" si="10"/>
        <v>0</v>
      </c>
      <c r="Y12" s="21">
        <f t="shared" si="11"/>
        <v>0</v>
      </c>
      <c r="Z12" s="21">
        <f t="shared" si="12"/>
        <v>0</v>
      </c>
      <c r="AA12" s="21">
        <f t="shared" si="13"/>
        <v>0</v>
      </c>
      <c r="AB12" s="21">
        <f t="shared" si="14"/>
        <v>0</v>
      </c>
      <c r="AC12" s="21">
        <f t="shared" si="15"/>
        <v>0</v>
      </c>
      <c r="AD12" s="21">
        <f t="shared" si="16"/>
        <v>0</v>
      </c>
      <c r="AE12" s="21">
        <f t="shared" si="17"/>
        <v>0</v>
      </c>
      <c r="AF12" s="21">
        <f t="shared" si="18"/>
        <v>0</v>
      </c>
      <c r="AG12" s="21">
        <f t="shared" si="19"/>
        <v>0</v>
      </c>
      <c r="AH12" s="21">
        <f t="shared" si="20"/>
        <v>0</v>
      </c>
      <c r="AI12" s="21">
        <f t="shared" si="21"/>
        <v>0</v>
      </c>
      <c r="AJ12" s="21">
        <f t="shared" si="22"/>
        <v>0</v>
      </c>
      <c r="AK12" s="21">
        <f t="shared" si="23"/>
        <v>0</v>
      </c>
      <c r="AL12" s="21">
        <f t="shared" si="24"/>
        <v>0</v>
      </c>
      <c r="AM12" s="21">
        <f t="shared" si="25"/>
        <v>0</v>
      </c>
      <c r="AN12" s="21">
        <f t="shared" si="26"/>
        <v>0</v>
      </c>
      <c r="AO12" s="21">
        <f t="shared" si="27"/>
        <v>0</v>
      </c>
      <c r="AP12" s="21">
        <f t="shared" si="28"/>
        <v>0</v>
      </c>
      <c r="AQ12" s="21">
        <f t="shared" si="29"/>
        <v>0</v>
      </c>
      <c r="AR12" s="21">
        <f t="shared" si="30"/>
        <v>0</v>
      </c>
      <c r="AS12" s="21">
        <f t="shared" si="31"/>
        <v>0</v>
      </c>
      <c r="AT12" s="35"/>
      <c r="AU12" s="27">
        <f t="shared" si="32"/>
        <v>0</v>
      </c>
      <c r="AV12" s="27">
        <f t="shared" si="33"/>
        <v>0</v>
      </c>
      <c r="AW12" s="27">
        <f t="shared" si="34"/>
        <v>0</v>
      </c>
      <c r="AX12" s="27">
        <f t="shared" si="35"/>
        <v>0</v>
      </c>
      <c r="AY12" s="27">
        <f t="shared" si="36"/>
        <v>0</v>
      </c>
      <c r="AZ12" s="27">
        <f t="shared" si="37"/>
        <v>0</v>
      </c>
      <c r="BA12" s="27">
        <f t="shared" si="38"/>
        <v>0</v>
      </c>
      <c r="BB12" s="27">
        <f t="shared" si="39"/>
        <v>0</v>
      </c>
      <c r="BC12" s="27">
        <f t="shared" si="40"/>
        <v>0</v>
      </c>
      <c r="BD12" s="27">
        <f t="shared" si="41"/>
        <v>0</v>
      </c>
      <c r="BE12" s="27">
        <f t="shared" si="42"/>
        <v>0</v>
      </c>
      <c r="BF12" s="27">
        <f t="shared" si="43"/>
        <v>0</v>
      </c>
      <c r="BG12" s="27">
        <f t="shared" si="44"/>
        <v>0</v>
      </c>
      <c r="BH12" s="27">
        <f t="shared" si="45"/>
        <v>0</v>
      </c>
      <c r="BI12" s="27">
        <f t="shared" si="46"/>
        <v>0</v>
      </c>
      <c r="BJ12" s="27">
        <f t="shared" si="47"/>
        <v>0</v>
      </c>
      <c r="BK12" s="27">
        <f t="shared" si="48"/>
        <v>0</v>
      </c>
      <c r="BL12" s="27">
        <f t="shared" si="49"/>
        <v>0</v>
      </c>
      <c r="BM12" s="27">
        <f t="shared" si="50"/>
        <v>0</v>
      </c>
      <c r="BN12" s="27">
        <f t="shared" si="51"/>
        <v>0</v>
      </c>
      <c r="BO12" s="27">
        <f t="shared" si="52"/>
        <v>0</v>
      </c>
      <c r="BP12" s="27">
        <f t="shared" si="53"/>
        <v>0</v>
      </c>
      <c r="BQ12" s="27">
        <f t="shared" si="54"/>
        <v>0</v>
      </c>
      <c r="BR12" s="27">
        <f t="shared" si="55"/>
        <v>0</v>
      </c>
      <c r="BS12" s="27">
        <f t="shared" si="56"/>
        <v>0</v>
      </c>
      <c r="BT12" s="27">
        <f t="shared" si="57"/>
        <v>0</v>
      </c>
      <c r="BU12" s="27">
        <f t="shared" si="58"/>
        <v>0</v>
      </c>
    </row>
    <row r="13" spans="1:73">
      <c r="A13" s="2">
        <v>10</v>
      </c>
      <c r="B13" s="6">
        <v>10.5</v>
      </c>
      <c r="E13" t="e">
        <f>VLOOKUP($C13,'Event Inputs'!$D$4:'Event Inputs'!$H$899,2,FALSE)</f>
        <v>#N/A</v>
      </c>
      <c r="F13" t="e">
        <f>VLOOKUP($D13,'Event Inputs'!$D$4:'Event Inputs'!$H$899,3,FALSE)</f>
        <v>#N/A</v>
      </c>
      <c r="G13" t="str">
        <f t="shared" si="0"/>
        <v/>
      </c>
      <c r="H13" s="2">
        <v>10</v>
      </c>
      <c r="I13" s="6">
        <v>10.5</v>
      </c>
      <c r="L13" t="e">
        <f>VLOOKUP($J13,'Event Inputs'!$D$4:'Event Inputs'!$H$899,2,FALSE)</f>
        <v>#N/A</v>
      </c>
      <c r="M13" t="e">
        <f>VLOOKUP($K13,'Event Inputs'!$D$4:'Event Inputs'!$H$899,3,FALSE)</f>
        <v>#N/A</v>
      </c>
      <c r="N13" t="str">
        <f t="shared" si="1"/>
        <v/>
      </c>
      <c r="O13" s="18">
        <f>'Event Inputs'!A13</f>
        <v>0</v>
      </c>
      <c r="P13" s="15">
        <f t="shared" si="2"/>
        <v>0</v>
      </c>
      <c r="Q13" s="21">
        <f t="shared" si="3"/>
        <v>0</v>
      </c>
      <c r="R13" s="24">
        <f t="shared" si="4"/>
        <v>0</v>
      </c>
      <c r="S13" s="21">
        <f t="shared" si="5"/>
        <v>0</v>
      </c>
      <c r="T13" s="21">
        <f t="shared" si="6"/>
        <v>0</v>
      </c>
      <c r="U13" s="21">
        <f t="shared" si="7"/>
        <v>0</v>
      </c>
      <c r="V13" s="21">
        <f t="shared" si="8"/>
        <v>0</v>
      </c>
      <c r="W13" s="21">
        <f t="shared" si="9"/>
        <v>0</v>
      </c>
      <c r="X13" s="21">
        <f t="shared" si="10"/>
        <v>0</v>
      </c>
      <c r="Y13" s="21">
        <f t="shared" si="11"/>
        <v>0</v>
      </c>
      <c r="Z13" s="21">
        <f t="shared" si="12"/>
        <v>0</v>
      </c>
      <c r="AA13" s="21">
        <f t="shared" si="13"/>
        <v>0</v>
      </c>
      <c r="AB13" s="21">
        <f t="shared" si="14"/>
        <v>0</v>
      </c>
      <c r="AC13" s="21">
        <f t="shared" si="15"/>
        <v>0</v>
      </c>
      <c r="AD13" s="21">
        <f t="shared" si="16"/>
        <v>0</v>
      </c>
      <c r="AE13" s="21">
        <f t="shared" si="17"/>
        <v>0</v>
      </c>
      <c r="AF13" s="21">
        <f t="shared" si="18"/>
        <v>0</v>
      </c>
      <c r="AG13" s="21">
        <f t="shared" si="19"/>
        <v>0</v>
      </c>
      <c r="AH13" s="21">
        <f t="shared" si="20"/>
        <v>0</v>
      </c>
      <c r="AI13" s="21">
        <f t="shared" si="21"/>
        <v>0</v>
      </c>
      <c r="AJ13" s="21">
        <f t="shared" si="22"/>
        <v>0</v>
      </c>
      <c r="AK13" s="21">
        <f t="shared" si="23"/>
        <v>0</v>
      </c>
      <c r="AL13" s="21">
        <f t="shared" si="24"/>
        <v>0</v>
      </c>
      <c r="AM13" s="21">
        <f t="shared" si="25"/>
        <v>0</v>
      </c>
      <c r="AN13" s="21">
        <f t="shared" si="26"/>
        <v>0</v>
      </c>
      <c r="AO13" s="21">
        <f t="shared" si="27"/>
        <v>0</v>
      </c>
      <c r="AP13" s="21">
        <f t="shared" si="28"/>
        <v>0</v>
      </c>
      <c r="AQ13" s="21">
        <f t="shared" si="29"/>
        <v>0</v>
      </c>
      <c r="AR13" s="21">
        <f t="shared" si="30"/>
        <v>0</v>
      </c>
      <c r="AS13" s="21">
        <f t="shared" si="31"/>
        <v>0</v>
      </c>
      <c r="AT13" s="35"/>
      <c r="AU13" s="27">
        <f t="shared" si="32"/>
        <v>0</v>
      </c>
      <c r="AV13" s="27">
        <f t="shared" si="33"/>
        <v>0</v>
      </c>
      <c r="AW13" s="27">
        <f t="shared" si="34"/>
        <v>0</v>
      </c>
      <c r="AX13" s="27">
        <f t="shared" si="35"/>
        <v>0</v>
      </c>
      <c r="AY13" s="27">
        <f t="shared" si="36"/>
        <v>0</v>
      </c>
      <c r="AZ13" s="27">
        <f t="shared" si="37"/>
        <v>0</v>
      </c>
      <c r="BA13" s="27">
        <f t="shared" si="38"/>
        <v>0</v>
      </c>
      <c r="BB13" s="27">
        <f t="shared" si="39"/>
        <v>0</v>
      </c>
      <c r="BC13" s="27">
        <f t="shared" si="40"/>
        <v>0</v>
      </c>
      <c r="BD13" s="27">
        <f t="shared" si="41"/>
        <v>0</v>
      </c>
      <c r="BE13" s="27">
        <f t="shared" si="42"/>
        <v>0</v>
      </c>
      <c r="BF13" s="27">
        <f t="shared" si="43"/>
        <v>0</v>
      </c>
      <c r="BG13" s="27">
        <f t="shared" si="44"/>
        <v>0</v>
      </c>
      <c r="BH13" s="27">
        <f t="shared" si="45"/>
        <v>0</v>
      </c>
      <c r="BI13" s="27">
        <f t="shared" si="46"/>
        <v>0</v>
      </c>
      <c r="BJ13" s="27">
        <f t="shared" si="47"/>
        <v>0</v>
      </c>
      <c r="BK13" s="27">
        <f t="shared" si="48"/>
        <v>0</v>
      </c>
      <c r="BL13" s="27">
        <f t="shared" si="49"/>
        <v>0</v>
      </c>
      <c r="BM13" s="27">
        <f t="shared" si="50"/>
        <v>0</v>
      </c>
      <c r="BN13" s="27">
        <f t="shared" si="51"/>
        <v>0</v>
      </c>
      <c r="BO13" s="27">
        <f t="shared" si="52"/>
        <v>0</v>
      </c>
      <c r="BP13" s="27">
        <f t="shared" si="53"/>
        <v>0</v>
      </c>
      <c r="BQ13" s="27">
        <f t="shared" si="54"/>
        <v>0</v>
      </c>
      <c r="BR13" s="27">
        <f t="shared" si="55"/>
        <v>0</v>
      </c>
      <c r="BS13" s="27">
        <f t="shared" si="56"/>
        <v>0</v>
      </c>
      <c r="BT13" s="27">
        <f t="shared" si="57"/>
        <v>0</v>
      </c>
      <c r="BU13" s="27">
        <f t="shared" si="58"/>
        <v>0</v>
      </c>
    </row>
    <row r="14" spans="1:73">
      <c r="A14" s="2">
        <v>11</v>
      </c>
      <c r="B14" s="6">
        <v>9</v>
      </c>
      <c r="E14" t="e">
        <f>VLOOKUP($C14,'Event Inputs'!$D$4:'Event Inputs'!$H$899,2,FALSE)</f>
        <v>#N/A</v>
      </c>
      <c r="F14" t="e">
        <f>VLOOKUP($D14,'Event Inputs'!$D$4:'Event Inputs'!$H$899,3,FALSE)</f>
        <v>#N/A</v>
      </c>
      <c r="G14" t="str">
        <f t="shared" si="0"/>
        <v/>
      </c>
      <c r="H14" s="2">
        <v>11</v>
      </c>
      <c r="I14" s="6">
        <v>9</v>
      </c>
      <c r="L14" t="e">
        <f>VLOOKUP($J14,'Event Inputs'!$D$4:'Event Inputs'!$H$899,2,FALSE)</f>
        <v>#N/A</v>
      </c>
      <c r="M14" t="e">
        <f>VLOOKUP($K14,'Event Inputs'!$D$4:'Event Inputs'!$H$899,3,FALSE)</f>
        <v>#N/A</v>
      </c>
      <c r="N14" t="str">
        <f t="shared" si="1"/>
        <v/>
      </c>
      <c r="O14" s="18">
        <f>'Event Inputs'!A14</f>
        <v>0</v>
      </c>
      <c r="P14" s="15">
        <f t="shared" si="2"/>
        <v>0</v>
      </c>
      <c r="Q14" s="21">
        <f t="shared" si="3"/>
        <v>0</v>
      </c>
      <c r="R14" s="24">
        <f t="shared" si="4"/>
        <v>0</v>
      </c>
      <c r="S14" s="21">
        <f t="shared" si="5"/>
        <v>0</v>
      </c>
      <c r="T14" s="21">
        <f t="shared" si="6"/>
        <v>0</v>
      </c>
      <c r="U14" s="21">
        <f t="shared" si="7"/>
        <v>0</v>
      </c>
      <c r="V14" s="21">
        <f t="shared" si="8"/>
        <v>0</v>
      </c>
      <c r="W14" s="21">
        <f t="shared" si="9"/>
        <v>0</v>
      </c>
      <c r="X14" s="21">
        <f t="shared" si="10"/>
        <v>0</v>
      </c>
      <c r="Y14" s="21">
        <f t="shared" si="11"/>
        <v>0</v>
      </c>
      <c r="Z14" s="21">
        <f t="shared" si="12"/>
        <v>0</v>
      </c>
      <c r="AA14" s="21">
        <f t="shared" si="13"/>
        <v>0</v>
      </c>
      <c r="AB14" s="21">
        <f t="shared" si="14"/>
        <v>0</v>
      </c>
      <c r="AC14" s="21">
        <f t="shared" si="15"/>
        <v>0</v>
      </c>
      <c r="AD14" s="21">
        <f t="shared" si="16"/>
        <v>0</v>
      </c>
      <c r="AE14" s="21">
        <f t="shared" si="17"/>
        <v>0</v>
      </c>
      <c r="AF14" s="21">
        <f t="shared" si="18"/>
        <v>0</v>
      </c>
      <c r="AG14" s="21">
        <f t="shared" si="19"/>
        <v>0</v>
      </c>
      <c r="AH14" s="21">
        <f t="shared" si="20"/>
        <v>0</v>
      </c>
      <c r="AI14" s="21">
        <f t="shared" si="21"/>
        <v>0</v>
      </c>
      <c r="AJ14" s="21">
        <f t="shared" si="22"/>
        <v>0</v>
      </c>
      <c r="AK14" s="21">
        <f t="shared" si="23"/>
        <v>0</v>
      </c>
      <c r="AL14" s="21">
        <f t="shared" si="24"/>
        <v>0</v>
      </c>
      <c r="AM14" s="21">
        <f t="shared" si="25"/>
        <v>0</v>
      </c>
      <c r="AN14" s="21">
        <f t="shared" si="26"/>
        <v>0</v>
      </c>
      <c r="AO14" s="21">
        <f t="shared" si="27"/>
        <v>0</v>
      </c>
      <c r="AP14" s="21">
        <f t="shared" si="28"/>
        <v>0</v>
      </c>
      <c r="AQ14" s="21">
        <f t="shared" si="29"/>
        <v>0</v>
      </c>
      <c r="AR14" s="21">
        <f t="shared" si="30"/>
        <v>0</v>
      </c>
      <c r="AS14" s="21">
        <f t="shared" si="31"/>
        <v>0</v>
      </c>
      <c r="AT14" s="35"/>
      <c r="AU14" s="27">
        <f t="shared" si="32"/>
        <v>0</v>
      </c>
      <c r="AV14" s="27">
        <f t="shared" si="33"/>
        <v>0</v>
      </c>
      <c r="AW14" s="27">
        <f t="shared" si="34"/>
        <v>0</v>
      </c>
      <c r="AX14" s="27">
        <f t="shared" si="35"/>
        <v>0</v>
      </c>
      <c r="AY14" s="27">
        <f t="shared" si="36"/>
        <v>0</v>
      </c>
      <c r="AZ14" s="27">
        <f t="shared" si="37"/>
        <v>0</v>
      </c>
      <c r="BA14" s="27">
        <f t="shared" si="38"/>
        <v>0</v>
      </c>
      <c r="BB14" s="27">
        <f t="shared" si="39"/>
        <v>0</v>
      </c>
      <c r="BC14" s="27">
        <f t="shared" si="40"/>
        <v>0</v>
      </c>
      <c r="BD14" s="27">
        <f t="shared" si="41"/>
        <v>0</v>
      </c>
      <c r="BE14" s="27">
        <f t="shared" si="42"/>
        <v>0</v>
      </c>
      <c r="BF14" s="27">
        <f t="shared" si="43"/>
        <v>0</v>
      </c>
      <c r="BG14" s="27">
        <f t="shared" si="44"/>
        <v>0</v>
      </c>
      <c r="BH14" s="27">
        <f t="shared" si="45"/>
        <v>0</v>
      </c>
      <c r="BI14" s="27">
        <f t="shared" si="46"/>
        <v>0</v>
      </c>
      <c r="BJ14" s="27">
        <f t="shared" si="47"/>
        <v>0</v>
      </c>
      <c r="BK14" s="27">
        <f t="shared" si="48"/>
        <v>0</v>
      </c>
      <c r="BL14" s="27">
        <f t="shared" si="49"/>
        <v>0</v>
      </c>
      <c r="BM14" s="27">
        <f t="shared" si="50"/>
        <v>0</v>
      </c>
      <c r="BN14" s="27">
        <f t="shared" si="51"/>
        <v>0</v>
      </c>
      <c r="BO14" s="27">
        <f t="shared" si="52"/>
        <v>0</v>
      </c>
      <c r="BP14" s="27">
        <f t="shared" si="53"/>
        <v>0</v>
      </c>
      <c r="BQ14" s="27">
        <f t="shared" si="54"/>
        <v>0</v>
      </c>
      <c r="BR14" s="27">
        <f t="shared" si="55"/>
        <v>0</v>
      </c>
      <c r="BS14" s="27">
        <f t="shared" si="56"/>
        <v>0</v>
      </c>
      <c r="BT14" s="27">
        <f t="shared" si="57"/>
        <v>0</v>
      </c>
      <c r="BU14" s="27">
        <f t="shared" si="58"/>
        <v>0</v>
      </c>
    </row>
    <row r="15" spans="1:73">
      <c r="A15" s="2">
        <v>12</v>
      </c>
      <c r="B15" s="6">
        <v>7.5</v>
      </c>
      <c r="E15" t="e">
        <f>VLOOKUP($C15,'Event Inputs'!$D$4:'Event Inputs'!$H$899,2,FALSE)</f>
        <v>#N/A</v>
      </c>
      <c r="F15" t="e">
        <f>VLOOKUP($D15,'Event Inputs'!$D$4:'Event Inputs'!$H$899,3,FALSE)</f>
        <v>#N/A</v>
      </c>
      <c r="G15" t="str">
        <f t="shared" si="0"/>
        <v/>
      </c>
      <c r="H15" s="2">
        <v>12</v>
      </c>
      <c r="I15" s="6">
        <v>7.5</v>
      </c>
      <c r="L15" t="e">
        <f>VLOOKUP($J15,'Event Inputs'!$D$4:'Event Inputs'!$H$899,2,FALSE)</f>
        <v>#N/A</v>
      </c>
      <c r="M15" t="e">
        <f>VLOOKUP($K15,'Event Inputs'!$D$4:'Event Inputs'!$H$899,3,FALSE)</f>
        <v>#N/A</v>
      </c>
      <c r="N15" t="str">
        <f t="shared" si="1"/>
        <v/>
      </c>
      <c r="O15" s="18">
        <f>'Event Inputs'!A15</f>
        <v>0</v>
      </c>
      <c r="P15" s="15">
        <f t="shared" si="2"/>
        <v>0</v>
      </c>
      <c r="Q15" s="21">
        <f t="shared" si="3"/>
        <v>0</v>
      </c>
      <c r="R15" s="24">
        <f t="shared" si="4"/>
        <v>0</v>
      </c>
      <c r="S15" s="21">
        <f t="shared" si="5"/>
        <v>0</v>
      </c>
      <c r="T15" s="21">
        <f t="shared" si="6"/>
        <v>0</v>
      </c>
      <c r="U15" s="21">
        <f t="shared" si="7"/>
        <v>0</v>
      </c>
      <c r="V15" s="21">
        <f t="shared" si="8"/>
        <v>0</v>
      </c>
      <c r="W15" s="21">
        <f t="shared" si="9"/>
        <v>0</v>
      </c>
      <c r="X15" s="21">
        <f t="shared" si="10"/>
        <v>0</v>
      </c>
      <c r="Y15" s="21">
        <f t="shared" si="11"/>
        <v>0</v>
      </c>
      <c r="Z15" s="21">
        <f t="shared" si="12"/>
        <v>0</v>
      </c>
      <c r="AA15" s="21">
        <f t="shared" si="13"/>
        <v>0</v>
      </c>
      <c r="AB15" s="21">
        <f t="shared" si="14"/>
        <v>0</v>
      </c>
      <c r="AC15" s="21">
        <f t="shared" si="15"/>
        <v>0</v>
      </c>
      <c r="AD15" s="21">
        <f t="shared" si="16"/>
        <v>0</v>
      </c>
      <c r="AE15" s="21">
        <f t="shared" si="17"/>
        <v>0</v>
      </c>
      <c r="AF15" s="21">
        <f t="shared" si="18"/>
        <v>0</v>
      </c>
      <c r="AG15" s="21">
        <f t="shared" si="19"/>
        <v>0</v>
      </c>
      <c r="AH15" s="21">
        <f t="shared" si="20"/>
        <v>0</v>
      </c>
      <c r="AI15" s="21">
        <f t="shared" si="21"/>
        <v>0</v>
      </c>
      <c r="AJ15" s="21">
        <f t="shared" si="22"/>
        <v>0</v>
      </c>
      <c r="AK15" s="21">
        <f t="shared" si="23"/>
        <v>0</v>
      </c>
      <c r="AL15" s="21">
        <f t="shared" si="24"/>
        <v>0</v>
      </c>
      <c r="AM15" s="21">
        <f t="shared" si="25"/>
        <v>0</v>
      </c>
      <c r="AN15" s="21">
        <f t="shared" si="26"/>
        <v>0</v>
      </c>
      <c r="AO15" s="21">
        <f t="shared" si="27"/>
        <v>0</v>
      </c>
      <c r="AP15" s="21">
        <f t="shared" si="28"/>
        <v>0</v>
      </c>
      <c r="AQ15" s="21">
        <f t="shared" si="29"/>
        <v>0</v>
      </c>
      <c r="AR15" s="21">
        <f t="shared" si="30"/>
        <v>0</v>
      </c>
      <c r="AS15" s="21">
        <f t="shared" si="31"/>
        <v>0</v>
      </c>
      <c r="AT15" s="35"/>
      <c r="AU15" s="27">
        <f t="shared" si="32"/>
        <v>0</v>
      </c>
      <c r="AV15" s="27">
        <f t="shared" si="33"/>
        <v>0</v>
      </c>
      <c r="AW15" s="27">
        <f t="shared" si="34"/>
        <v>0</v>
      </c>
      <c r="AX15" s="27">
        <f t="shared" si="35"/>
        <v>0</v>
      </c>
      <c r="AY15" s="27">
        <f t="shared" si="36"/>
        <v>0</v>
      </c>
      <c r="AZ15" s="27">
        <f t="shared" si="37"/>
        <v>0</v>
      </c>
      <c r="BA15" s="27">
        <f t="shared" si="38"/>
        <v>0</v>
      </c>
      <c r="BB15" s="27">
        <f t="shared" si="39"/>
        <v>0</v>
      </c>
      <c r="BC15" s="27">
        <f t="shared" si="40"/>
        <v>0</v>
      </c>
      <c r="BD15" s="27">
        <f t="shared" si="41"/>
        <v>0</v>
      </c>
      <c r="BE15" s="27">
        <f t="shared" si="42"/>
        <v>0</v>
      </c>
      <c r="BF15" s="27">
        <f t="shared" si="43"/>
        <v>0</v>
      </c>
      <c r="BG15" s="27">
        <f t="shared" si="44"/>
        <v>0</v>
      </c>
      <c r="BH15" s="27">
        <f t="shared" si="45"/>
        <v>0</v>
      </c>
      <c r="BI15" s="27">
        <f t="shared" si="46"/>
        <v>0</v>
      </c>
      <c r="BJ15" s="27">
        <f t="shared" si="47"/>
        <v>0</v>
      </c>
      <c r="BK15" s="27">
        <f t="shared" si="48"/>
        <v>0</v>
      </c>
      <c r="BL15" s="27">
        <f t="shared" si="49"/>
        <v>0</v>
      </c>
      <c r="BM15" s="27">
        <f t="shared" si="50"/>
        <v>0</v>
      </c>
      <c r="BN15" s="27">
        <f t="shared" si="51"/>
        <v>0</v>
      </c>
      <c r="BO15" s="27">
        <f t="shared" si="52"/>
        <v>0</v>
      </c>
      <c r="BP15" s="27">
        <f t="shared" si="53"/>
        <v>0</v>
      </c>
      <c r="BQ15" s="27">
        <f t="shared" si="54"/>
        <v>0</v>
      </c>
      <c r="BR15" s="27">
        <f t="shared" si="55"/>
        <v>0</v>
      </c>
      <c r="BS15" s="27">
        <f t="shared" si="56"/>
        <v>0</v>
      </c>
      <c r="BT15" s="27">
        <f t="shared" si="57"/>
        <v>0</v>
      </c>
      <c r="BU15" s="27">
        <f t="shared" si="58"/>
        <v>0</v>
      </c>
    </row>
    <row r="16" spans="1:73">
      <c r="A16" s="2">
        <v>13</v>
      </c>
      <c r="B16" s="6">
        <v>6</v>
      </c>
      <c r="E16" t="e">
        <f>VLOOKUP($C16,'Event Inputs'!$D$4:'Event Inputs'!$H$899,2,FALSE)</f>
        <v>#N/A</v>
      </c>
      <c r="F16" t="e">
        <f>VLOOKUP($D16,'Event Inputs'!$D$4:'Event Inputs'!$H$899,3,FALSE)</f>
        <v>#N/A</v>
      </c>
      <c r="G16" t="str">
        <f t="shared" si="0"/>
        <v/>
      </c>
      <c r="H16" s="2">
        <v>13</v>
      </c>
      <c r="I16" s="6">
        <v>6</v>
      </c>
      <c r="L16" t="e">
        <f>VLOOKUP($J16,'Event Inputs'!$D$4:'Event Inputs'!$H$899,2,FALSE)</f>
        <v>#N/A</v>
      </c>
      <c r="M16" t="e">
        <f>VLOOKUP($K16,'Event Inputs'!$D$4:'Event Inputs'!$H$899,3,FALSE)</f>
        <v>#N/A</v>
      </c>
      <c r="N16" t="str">
        <f t="shared" si="1"/>
        <v/>
      </c>
      <c r="O16" s="18">
        <f>'Event Inputs'!A16</f>
        <v>0</v>
      </c>
      <c r="P16" s="15">
        <f t="shared" si="2"/>
        <v>0</v>
      </c>
      <c r="Q16" s="21">
        <f t="shared" si="3"/>
        <v>0</v>
      </c>
      <c r="R16" s="24">
        <f t="shared" si="4"/>
        <v>0</v>
      </c>
      <c r="S16" s="21">
        <f t="shared" si="5"/>
        <v>0</v>
      </c>
      <c r="T16" s="21">
        <f t="shared" si="6"/>
        <v>0</v>
      </c>
      <c r="U16" s="21">
        <f t="shared" si="7"/>
        <v>0</v>
      </c>
      <c r="V16" s="21">
        <f t="shared" si="8"/>
        <v>0</v>
      </c>
      <c r="W16" s="21">
        <f t="shared" si="9"/>
        <v>0</v>
      </c>
      <c r="X16" s="21">
        <f t="shared" si="10"/>
        <v>0</v>
      </c>
      <c r="Y16" s="21">
        <f t="shared" si="11"/>
        <v>0</v>
      </c>
      <c r="Z16" s="21">
        <f t="shared" si="12"/>
        <v>0</v>
      </c>
      <c r="AA16" s="21">
        <f t="shared" si="13"/>
        <v>0</v>
      </c>
      <c r="AB16" s="21">
        <f t="shared" si="14"/>
        <v>0</v>
      </c>
      <c r="AC16" s="21">
        <f t="shared" si="15"/>
        <v>0</v>
      </c>
      <c r="AD16" s="21">
        <f t="shared" si="16"/>
        <v>0</v>
      </c>
      <c r="AE16" s="21">
        <f t="shared" si="17"/>
        <v>0</v>
      </c>
      <c r="AF16" s="21">
        <f t="shared" si="18"/>
        <v>0</v>
      </c>
      <c r="AG16" s="21">
        <f t="shared" si="19"/>
        <v>0</v>
      </c>
      <c r="AH16" s="21">
        <f t="shared" si="20"/>
        <v>0</v>
      </c>
      <c r="AI16" s="21">
        <f t="shared" si="21"/>
        <v>0</v>
      </c>
      <c r="AJ16" s="21">
        <f t="shared" si="22"/>
        <v>0</v>
      </c>
      <c r="AK16" s="21">
        <f t="shared" si="23"/>
        <v>0</v>
      </c>
      <c r="AL16" s="21">
        <f t="shared" si="24"/>
        <v>0</v>
      </c>
      <c r="AM16" s="21">
        <f t="shared" si="25"/>
        <v>0</v>
      </c>
      <c r="AN16" s="21">
        <f t="shared" si="26"/>
        <v>0</v>
      </c>
      <c r="AO16" s="21">
        <f t="shared" si="27"/>
        <v>0</v>
      </c>
      <c r="AP16" s="21">
        <f t="shared" si="28"/>
        <v>0</v>
      </c>
      <c r="AQ16" s="21">
        <f t="shared" si="29"/>
        <v>0</v>
      </c>
      <c r="AR16" s="21">
        <f t="shared" si="30"/>
        <v>0</v>
      </c>
      <c r="AS16" s="21">
        <f t="shared" si="31"/>
        <v>0</v>
      </c>
      <c r="AT16" s="35"/>
      <c r="AU16" s="27">
        <f t="shared" si="32"/>
        <v>0</v>
      </c>
      <c r="AV16" s="27">
        <f t="shared" si="33"/>
        <v>0</v>
      </c>
      <c r="AW16" s="27">
        <f t="shared" si="34"/>
        <v>0</v>
      </c>
      <c r="AX16" s="27">
        <f t="shared" si="35"/>
        <v>0</v>
      </c>
      <c r="AY16" s="27">
        <f t="shared" si="36"/>
        <v>0</v>
      </c>
      <c r="AZ16" s="27">
        <f t="shared" si="37"/>
        <v>0</v>
      </c>
      <c r="BA16" s="27">
        <f t="shared" si="38"/>
        <v>0</v>
      </c>
      <c r="BB16" s="27">
        <f t="shared" si="39"/>
        <v>0</v>
      </c>
      <c r="BC16" s="27">
        <f t="shared" si="40"/>
        <v>0</v>
      </c>
      <c r="BD16" s="27">
        <f t="shared" si="41"/>
        <v>0</v>
      </c>
      <c r="BE16" s="27">
        <f t="shared" si="42"/>
        <v>0</v>
      </c>
      <c r="BF16" s="27">
        <f t="shared" si="43"/>
        <v>0</v>
      </c>
      <c r="BG16" s="27">
        <f t="shared" si="44"/>
        <v>0</v>
      </c>
      <c r="BH16" s="27">
        <f t="shared" si="45"/>
        <v>0</v>
      </c>
      <c r="BI16" s="27">
        <f t="shared" si="46"/>
        <v>0</v>
      </c>
      <c r="BJ16" s="27">
        <f t="shared" si="47"/>
        <v>0</v>
      </c>
      <c r="BK16" s="27">
        <f t="shared" si="48"/>
        <v>0</v>
      </c>
      <c r="BL16" s="27">
        <f t="shared" si="49"/>
        <v>0</v>
      </c>
      <c r="BM16" s="27">
        <f t="shared" si="50"/>
        <v>0</v>
      </c>
      <c r="BN16" s="27">
        <f t="shared" si="51"/>
        <v>0</v>
      </c>
      <c r="BO16" s="27">
        <f t="shared" si="52"/>
        <v>0</v>
      </c>
      <c r="BP16" s="27">
        <f t="shared" si="53"/>
        <v>0</v>
      </c>
      <c r="BQ16" s="27">
        <f t="shared" si="54"/>
        <v>0</v>
      </c>
      <c r="BR16" s="27">
        <f t="shared" si="55"/>
        <v>0</v>
      </c>
      <c r="BS16" s="27">
        <f t="shared" si="56"/>
        <v>0</v>
      </c>
      <c r="BT16" s="27">
        <f t="shared" si="57"/>
        <v>0</v>
      </c>
      <c r="BU16" s="27">
        <f t="shared" si="58"/>
        <v>0</v>
      </c>
    </row>
    <row r="17" spans="1:73">
      <c r="A17" s="2">
        <v>14</v>
      </c>
      <c r="B17" s="6">
        <v>4.5</v>
      </c>
      <c r="E17" t="e">
        <f>VLOOKUP($C17,'Event Inputs'!$D$4:'Event Inputs'!$H$899,2,FALSE)</f>
        <v>#N/A</v>
      </c>
      <c r="F17" t="e">
        <f>VLOOKUP($D17,'Event Inputs'!$D$4:'Event Inputs'!$H$899,3,FALSE)</f>
        <v>#N/A</v>
      </c>
      <c r="G17" t="str">
        <f t="shared" si="0"/>
        <v/>
      </c>
      <c r="H17" s="2">
        <v>14</v>
      </c>
      <c r="I17" s="6">
        <v>4.5</v>
      </c>
      <c r="L17" t="e">
        <f>VLOOKUP($J17,'Event Inputs'!$D$4:'Event Inputs'!$H$899,2,FALSE)</f>
        <v>#N/A</v>
      </c>
      <c r="M17" t="e">
        <f>VLOOKUP($K17,'Event Inputs'!$D$4:'Event Inputs'!$H$899,3,FALSE)</f>
        <v>#N/A</v>
      </c>
      <c r="N17" t="str">
        <f t="shared" si="1"/>
        <v/>
      </c>
      <c r="O17" s="18">
        <f>'Event Inputs'!A17</f>
        <v>0</v>
      </c>
      <c r="P17" s="15">
        <f t="shared" si="2"/>
        <v>0</v>
      </c>
      <c r="Q17" s="21">
        <f t="shared" si="3"/>
        <v>0</v>
      </c>
      <c r="R17" s="24">
        <f t="shared" si="4"/>
        <v>0</v>
      </c>
      <c r="S17" s="21">
        <f t="shared" si="5"/>
        <v>0</v>
      </c>
      <c r="T17" s="21">
        <f t="shared" si="6"/>
        <v>0</v>
      </c>
      <c r="U17" s="21">
        <f t="shared" si="7"/>
        <v>0</v>
      </c>
      <c r="V17" s="21">
        <f t="shared" si="8"/>
        <v>0</v>
      </c>
      <c r="W17" s="21">
        <f t="shared" si="9"/>
        <v>0</v>
      </c>
      <c r="X17" s="21">
        <f t="shared" si="10"/>
        <v>0</v>
      </c>
      <c r="Y17" s="21">
        <f t="shared" si="11"/>
        <v>0</v>
      </c>
      <c r="Z17" s="21">
        <f t="shared" si="12"/>
        <v>0</v>
      </c>
      <c r="AA17" s="21">
        <f t="shared" si="13"/>
        <v>0</v>
      </c>
      <c r="AB17" s="21">
        <f t="shared" si="14"/>
        <v>0</v>
      </c>
      <c r="AC17" s="21">
        <f t="shared" si="15"/>
        <v>0</v>
      </c>
      <c r="AD17" s="21">
        <f t="shared" si="16"/>
        <v>0</v>
      </c>
      <c r="AE17" s="21">
        <f t="shared" si="17"/>
        <v>0</v>
      </c>
      <c r="AF17" s="21">
        <f t="shared" si="18"/>
        <v>0</v>
      </c>
      <c r="AG17" s="21">
        <f t="shared" si="19"/>
        <v>0</v>
      </c>
      <c r="AH17" s="21">
        <f t="shared" si="20"/>
        <v>0</v>
      </c>
      <c r="AI17" s="21">
        <f t="shared" si="21"/>
        <v>0</v>
      </c>
      <c r="AJ17" s="21">
        <f t="shared" si="22"/>
        <v>0</v>
      </c>
      <c r="AK17" s="21">
        <f t="shared" si="23"/>
        <v>0</v>
      </c>
      <c r="AL17" s="21">
        <f t="shared" si="24"/>
        <v>0</v>
      </c>
      <c r="AM17" s="21">
        <f t="shared" si="25"/>
        <v>0</v>
      </c>
      <c r="AN17" s="21">
        <f t="shared" si="26"/>
        <v>0</v>
      </c>
      <c r="AO17" s="21">
        <f t="shared" si="27"/>
        <v>0</v>
      </c>
      <c r="AP17" s="21">
        <f t="shared" si="28"/>
        <v>0</v>
      </c>
      <c r="AQ17" s="21">
        <f t="shared" si="29"/>
        <v>0</v>
      </c>
      <c r="AR17" s="21">
        <f t="shared" si="30"/>
        <v>0</v>
      </c>
      <c r="AS17" s="21">
        <f t="shared" si="31"/>
        <v>0</v>
      </c>
      <c r="AT17" s="35"/>
      <c r="AU17" s="27">
        <f t="shared" si="32"/>
        <v>0</v>
      </c>
      <c r="AV17" s="27">
        <f t="shared" si="33"/>
        <v>0</v>
      </c>
      <c r="AW17" s="27">
        <f t="shared" si="34"/>
        <v>0</v>
      </c>
      <c r="AX17" s="27">
        <f t="shared" si="35"/>
        <v>0</v>
      </c>
      <c r="AY17" s="27">
        <f t="shared" si="36"/>
        <v>0</v>
      </c>
      <c r="AZ17" s="27">
        <f t="shared" si="37"/>
        <v>0</v>
      </c>
      <c r="BA17" s="27">
        <f t="shared" si="38"/>
        <v>0</v>
      </c>
      <c r="BB17" s="27">
        <f t="shared" si="39"/>
        <v>0</v>
      </c>
      <c r="BC17" s="27">
        <f t="shared" si="40"/>
        <v>0</v>
      </c>
      <c r="BD17" s="27">
        <f t="shared" si="41"/>
        <v>0</v>
      </c>
      <c r="BE17" s="27">
        <f t="shared" si="42"/>
        <v>0</v>
      </c>
      <c r="BF17" s="27">
        <f t="shared" si="43"/>
        <v>0</v>
      </c>
      <c r="BG17" s="27">
        <f t="shared" si="44"/>
        <v>0</v>
      </c>
      <c r="BH17" s="27">
        <f t="shared" si="45"/>
        <v>0</v>
      </c>
      <c r="BI17" s="27">
        <f t="shared" si="46"/>
        <v>0</v>
      </c>
      <c r="BJ17" s="27">
        <f t="shared" si="47"/>
        <v>0</v>
      </c>
      <c r="BK17" s="27">
        <f t="shared" si="48"/>
        <v>0</v>
      </c>
      <c r="BL17" s="27">
        <f t="shared" si="49"/>
        <v>0</v>
      </c>
      <c r="BM17" s="27">
        <f t="shared" si="50"/>
        <v>0</v>
      </c>
      <c r="BN17" s="27">
        <f t="shared" si="51"/>
        <v>0</v>
      </c>
      <c r="BO17" s="27">
        <f t="shared" si="52"/>
        <v>0</v>
      </c>
      <c r="BP17" s="27">
        <f t="shared" si="53"/>
        <v>0</v>
      </c>
      <c r="BQ17" s="27">
        <f t="shared" si="54"/>
        <v>0</v>
      </c>
      <c r="BR17" s="27">
        <f t="shared" si="55"/>
        <v>0</v>
      </c>
      <c r="BS17" s="27">
        <f t="shared" si="56"/>
        <v>0</v>
      </c>
      <c r="BT17" s="27">
        <f t="shared" si="57"/>
        <v>0</v>
      </c>
      <c r="BU17" s="27">
        <f t="shared" si="58"/>
        <v>0</v>
      </c>
    </row>
    <row r="18" spans="1:73">
      <c r="A18" s="2">
        <v>15</v>
      </c>
      <c r="B18" s="6">
        <v>3</v>
      </c>
      <c r="E18" t="e">
        <f>VLOOKUP($C18,'Event Inputs'!$D$4:'Event Inputs'!$H$899,2,FALSE)</f>
        <v>#N/A</v>
      </c>
      <c r="F18" t="e">
        <f>VLOOKUP($D18,'Event Inputs'!$D$4:'Event Inputs'!$H$899,3,FALSE)</f>
        <v>#N/A</v>
      </c>
      <c r="G18" t="str">
        <f t="shared" si="0"/>
        <v/>
      </c>
      <c r="H18" s="2">
        <v>15</v>
      </c>
      <c r="I18" s="6">
        <v>3</v>
      </c>
      <c r="L18" t="e">
        <f>VLOOKUP($J18,'Event Inputs'!$D$4:'Event Inputs'!$H$899,2,FALSE)</f>
        <v>#N/A</v>
      </c>
      <c r="M18" t="e">
        <f>VLOOKUP($K18,'Event Inputs'!$D$4:'Event Inputs'!$H$899,3,FALSE)</f>
        <v>#N/A</v>
      </c>
      <c r="N18" t="str">
        <f t="shared" si="1"/>
        <v/>
      </c>
      <c r="O18" s="18">
        <f>'Event Inputs'!A18</f>
        <v>0</v>
      </c>
      <c r="P18" s="15">
        <f t="shared" si="2"/>
        <v>0</v>
      </c>
      <c r="Q18" s="21">
        <f t="shared" si="3"/>
        <v>0</v>
      </c>
      <c r="R18" s="24">
        <f t="shared" si="4"/>
        <v>0</v>
      </c>
      <c r="S18" s="21">
        <f t="shared" si="5"/>
        <v>0</v>
      </c>
      <c r="T18" s="21">
        <f t="shared" si="6"/>
        <v>0</v>
      </c>
      <c r="U18" s="21">
        <f t="shared" si="7"/>
        <v>0</v>
      </c>
      <c r="V18" s="21">
        <f t="shared" si="8"/>
        <v>0</v>
      </c>
      <c r="W18" s="21">
        <f t="shared" si="9"/>
        <v>0</v>
      </c>
      <c r="X18" s="21">
        <f t="shared" si="10"/>
        <v>0</v>
      </c>
      <c r="Y18" s="21">
        <f t="shared" si="11"/>
        <v>0</v>
      </c>
      <c r="Z18" s="21">
        <f t="shared" si="12"/>
        <v>0</v>
      </c>
      <c r="AA18" s="21">
        <f t="shared" si="13"/>
        <v>0</v>
      </c>
      <c r="AB18" s="21">
        <f t="shared" si="14"/>
        <v>0</v>
      </c>
      <c r="AC18" s="21">
        <f t="shared" si="15"/>
        <v>0</v>
      </c>
      <c r="AD18" s="21">
        <f t="shared" si="16"/>
        <v>0</v>
      </c>
      <c r="AE18" s="21">
        <f t="shared" si="17"/>
        <v>0</v>
      </c>
      <c r="AF18" s="21">
        <f t="shared" si="18"/>
        <v>0</v>
      </c>
      <c r="AG18" s="21">
        <f t="shared" si="19"/>
        <v>0</v>
      </c>
      <c r="AH18" s="21">
        <f t="shared" si="20"/>
        <v>0</v>
      </c>
      <c r="AI18" s="21">
        <f t="shared" si="21"/>
        <v>0</v>
      </c>
      <c r="AJ18" s="21">
        <f t="shared" si="22"/>
        <v>0</v>
      </c>
      <c r="AK18" s="21">
        <f t="shared" si="23"/>
        <v>0</v>
      </c>
      <c r="AL18" s="21">
        <f t="shared" si="24"/>
        <v>0</v>
      </c>
      <c r="AM18" s="21">
        <f t="shared" si="25"/>
        <v>0</v>
      </c>
      <c r="AN18" s="21">
        <f t="shared" si="26"/>
        <v>0</v>
      </c>
      <c r="AO18" s="21">
        <f t="shared" si="27"/>
        <v>0</v>
      </c>
      <c r="AP18" s="21">
        <f t="shared" si="28"/>
        <v>0</v>
      </c>
      <c r="AQ18" s="21">
        <f t="shared" si="29"/>
        <v>0</v>
      </c>
      <c r="AR18" s="21">
        <f t="shared" si="30"/>
        <v>0</v>
      </c>
      <c r="AS18" s="21">
        <f t="shared" si="31"/>
        <v>0</v>
      </c>
      <c r="AT18" s="35"/>
      <c r="AU18" s="27">
        <f t="shared" si="32"/>
        <v>0</v>
      </c>
      <c r="AV18" s="27">
        <f t="shared" si="33"/>
        <v>0</v>
      </c>
      <c r="AW18" s="27">
        <f t="shared" si="34"/>
        <v>0</v>
      </c>
      <c r="AX18" s="27">
        <f t="shared" si="35"/>
        <v>0</v>
      </c>
      <c r="AY18" s="27">
        <f t="shared" si="36"/>
        <v>0</v>
      </c>
      <c r="AZ18" s="27">
        <f t="shared" si="37"/>
        <v>0</v>
      </c>
      <c r="BA18" s="27">
        <f t="shared" si="38"/>
        <v>0</v>
      </c>
      <c r="BB18" s="27">
        <f t="shared" si="39"/>
        <v>0</v>
      </c>
      <c r="BC18" s="27">
        <f t="shared" si="40"/>
        <v>0</v>
      </c>
      <c r="BD18" s="27">
        <f t="shared" si="41"/>
        <v>0</v>
      </c>
      <c r="BE18" s="27">
        <f t="shared" si="42"/>
        <v>0</v>
      </c>
      <c r="BF18" s="27">
        <f t="shared" si="43"/>
        <v>0</v>
      </c>
      <c r="BG18" s="27">
        <f t="shared" si="44"/>
        <v>0</v>
      </c>
      <c r="BH18" s="27">
        <f t="shared" si="45"/>
        <v>0</v>
      </c>
      <c r="BI18" s="27">
        <f t="shared" si="46"/>
        <v>0</v>
      </c>
      <c r="BJ18" s="27">
        <f t="shared" si="47"/>
        <v>0</v>
      </c>
      <c r="BK18" s="27">
        <f t="shared" si="48"/>
        <v>0</v>
      </c>
      <c r="BL18" s="27">
        <f t="shared" si="49"/>
        <v>0</v>
      </c>
      <c r="BM18" s="27">
        <f t="shared" si="50"/>
        <v>0</v>
      </c>
      <c r="BN18" s="27">
        <f t="shared" si="51"/>
        <v>0</v>
      </c>
      <c r="BO18" s="27">
        <f t="shared" si="52"/>
        <v>0</v>
      </c>
      <c r="BP18" s="27">
        <f t="shared" si="53"/>
        <v>0</v>
      </c>
      <c r="BQ18" s="27">
        <f t="shared" si="54"/>
        <v>0</v>
      </c>
      <c r="BR18" s="27">
        <f t="shared" si="55"/>
        <v>0</v>
      </c>
      <c r="BS18" s="27">
        <f t="shared" si="56"/>
        <v>0</v>
      </c>
      <c r="BT18" s="27">
        <f t="shared" si="57"/>
        <v>0</v>
      </c>
      <c r="BU18" s="27">
        <f t="shared" si="58"/>
        <v>0</v>
      </c>
    </row>
    <row r="19" spans="1:73">
      <c r="A19" s="2">
        <v>16</v>
      </c>
      <c r="B19" s="6">
        <v>1.5</v>
      </c>
      <c r="E19" t="e">
        <f>VLOOKUP($C19,'Event Inputs'!$D$4:'Event Inputs'!$H$899,2,FALSE)</f>
        <v>#N/A</v>
      </c>
      <c r="F19" t="e">
        <f>VLOOKUP($D19,'Event Inputs'!$D$4:'Event Inputs'!$H$899,3,FALSE)</f>
        <v>#N/A</v>
      </c>
      <c r="G19" t="str">
        <f t="shared" si="0"/>
        <v/>
      </c>
      <c r="H19" s="2">
        <v>16</v>
      </c>
      <c r="I19" s="6">
        <v>1.5</v>
      </c>
      <c r="L19" t="e">
        <f>VLOOKUP($J19,'Event Inputs'!$D$4:'Event Inputs'!$H$899,2,FALSE)</f>
        <v>#N/A</v>
      </c>
      <c r="M19" t="e">
        <f>VLOOKUP($K19,'Event Inputs'!$D$4:'Event Inputs'!$H$899,3,FALSE)</f>
        <v>#N/A</v>
      </c>
      <c r="N19" t="str">
        <f t="shared" si="1"/>
        <v/>
      </c>
      <c r="O19" s="18">
        <f>'Event Inputs'!A19</f>
        <v>0</v>
      </c>
      <c r="P19" s="15">
        <f t="shared" si="2"/>
        <v>0</v>
      </c>
      <c r="Q19" s="21">
        <f t="shared" si="3"/>
        <v>0</v>
      </c>
      <c r="R19" s="24">
        <f t="shared" si="4"/>
        <v>0</v>
      </c>
      <c r="S19" s="21">
        <f t="shared" si="5"/>
        <v>0</v>
      </c>
      <c r="T19" s="21">
        <f t="shared" si="6"/>
        <v>0</v>
      </c>
      <c r="U19" s="21">
        <f t="shared" si="7"/>
        <v>0</v>
      </c>
      <c r="V19" s="21">
        <f t="shared" si="8"/>
        <v>0</v>
      </c>
      <c r="W19" s="21">
        <f t="shared" si="9"/>
        <v>0</v>
      </c>
      <c r="X19" s="21">
        <f t="shared" si="10"/>
        <v>0</v>
      </c>
      <c r="Y19" s="21">
        <f t="shared" si="11"/>
        <v>0</v>
      </c>
      <c r="Z19" s="21">
        <f t="shared" si="12"/>
        <v>0</v>
      </c>
      <c r="AA19" s="21">
        <f t="shared" si="13"/>
        <v>0</v>
      </c>
      <c r="AB19" s="21">
        <f t="shared" si="14"/>
        <v>0</v>
      </c>
      <c r="AC19" s="21">
        <f t="shared" si="15"/>
        <v>0</v>
      </c>
      <c r="AD19" s="21">
        <f t="shared" si="16"/>
        <v>0</v>
      </c>
      <c r="AE19" s="21">
        <f t="shared" si="17"/>
        <v>0</v>
      </c>
      <c r="AF19" s="21">
        <f t="shared" si="18"/>
        <v>0</v>
      </c>
      <c r="AG19" s="21">
        <f t="shared" si="19"/>
        <v>0</v>
      </c>
      <c r="AH19" s="21">
        <f t="shared" si="20"/>
        <v>0</v>
      </c>
      <c r="AI19" s="21">
        <f t="shared" si="21"/>
        <v>0</v>
      </c>
      <c r="AJ19" s="21">
        <f t="shared" si="22"/>
        <v>0</v>
      </c>
      <c r="AK19" s="21">
        <f t="shared" si="23"/>
        <v>0</v>
      </c>
      <c r="AL19" s="21">
        <f t="shared" si="24"/>
        <v>0</v>
      </c>
      <c r="AM19" s="21">
        <f t="shared" si="25"/>
        <v>0</v>
      </c>
      <c r="AN19" s="21">
        <f t="shared" si="26"/>
        <v>0</v>
      </c>
      <c r="AO19" s="21">
        <f t="shared" si="27"/>
        <v>0</v>
      </c>
      <c r="AP19" s="21">
        <f t="shared" si="28"/>
        <v>0</v>
      </c>
      <c r="AQ19" s="21">
        <f t="shared" si="29"/>
        <v>0</v>
      </c>
      <c r="AR19" s="21">
        <f t="shared" si="30"/>
        <v>0</v>
      </c>
      <c r="AS19" s="21">
        <f t="shared" si="31"/>
        <v>0</v>
      </c>
      <c r="AT19" s="35"/>
      <c r="AU19" s="27">
        <f t="shared" si="32"/>
        <v>0</v>
      </c>
      <c r="AV19" s="27">
        <f t="shared" si="33"/>
        <v>0</v>
      </c>
      <c r="AW19" s="27">
        <f t="shared" si="34"/>
        <v>0</v>
      </c>
      <c r="AX19" s="27">
        <f t="shared" si="35"/>
        <v>0</v>
      </c>
      <c r="AY19" s="27">
        <f t="shared" si="36"/>
        <v>0</v>
      </c>
      <c r="AZ19" s="27">
        <f t="shared" si="37"/>
        <v>0</v>
      </c>
      <c r="BA19" s="27">
        <f t="shared" si="38"/>
        <v>0</v>
      </c>
      <c r="BB19" s="27">
        <f t="shared" si="39"/>
        <v>0</v>
      </c>
      <c r="BC19" s="27">
        <f t="shared" si="40"/>
        <v>0</v>
      </c>
      <c r="BD19" s="27">
        <f t="shared" si="41"/>
        <v>0</v>
      </c>
      <c r="BE19" s="27">
        <f t="shared" si="42"/>
        <v>0</v>
      </c>
      <c r="BF19" s="27">
        <f t="shared" si="43"/>
        <v>0</v>
      </c>
      <c r="BG19" s="27">
        <f t="shared" si="44"/>
        <v>0</v>
      </c>
      <c r="BH19" s="27">
        <f t="shared" si="45"/>
        <v>0</v>
      </c>
      <c r="BI19" s="27">
        <f t="shared" si="46"/>
        <v>0</v>
      </c>
      <c r="BJ19" s="27">
        <f t="shared" si="47"/>
        <v>0</v>
      </c>
      <c r="BK19" s="27">
        <f t="shared" si="48"/>
        <v>0</v>
      </c>
      <c r="BL19" s="27">
        <f t="shared" si="49"/>
        <v>0</v>
      </c>
      <c r="BM19" s="27">
        <f t="shared" si="50"/>
        <v>0</v>
      </c>
      <c r="BN19" s="27">
        <f t="shared" si="51"/>
        <v>0</v>
      </c>
      <c r="BO19" s="27">
        <f t="shared" si="52"/>
        <v>0</v>
      </c>
      <c r="BP19" s="27">
        <f t="shared" si="53"/>
        <v>0</v>
      </c>
      <c r="BQ19" s="27">
        <f t="shared" si="54"/>
        <v>0</v>
      </c>
      <c r="BR19" s="27">
        <f t="shared" si="55"/>
        <v>0</v>
      </c>
      <c r="BS19" s="27">
        <f t="shared" si="56"/>
        <v>0</v>
      </c>
      <c r="BT19" s="27">
        <f t="shared" si="57"/>
        <v>0</v>
      </c>
      <c r="BU19" s="27">
        <f t="shared" si="58"/>
        <v>0</v>
      </c>
    </row>
    <row r="20" spans="1:73">
      <c r="E20" t="e">
        <f>VLOOKUP($C20,'Event Inputs'!$D$4:'Event Inputs'!$H$899,2,FALSE)</f>
        <v>#N/A</v>
      </c>
      <c r="F20" t="e">
        <f>VLOOKUP($D20,'Event Inputs'!$D$4:'Event Inputs'!$H$899,3,FALSE)</f>
        <v>#N/A</v>
      </c>
      <c r="G20" t="str">
        <f t="shared" si="0"/>
        <v/>
      </c>
      <c r="L20" t="e">
        <f>VLOOKUP($J20,'Event Inputs'!$D$4:'Event Inputs'!$H$899,2,FALSE)</f>
        <v>#N/A</v>
      </c>
      <c r="M20" t="e">
        <f>VLOOKUP($K20,'Event Inputs'!$D$4:'Event Inputs'!$H$899,3,FALSE)</f>
        <v>#N/A</v>
      </c>
      <c r="N20" t="str">
        <f t="shared" si="1"/>
        <v/>
      </c>
      <c r="O20" s="18">
        <f>'Event Inputs'!A20</f>
        <v>0</v>
      </c>
      <c r="P20" s="15">
        <f t="shared" si="2"/>
        <v>0</v>
      </c>
      <c r="Q20" s="21">
        <f t="shared" si="3"/>
        <v>0</v>
      </c>
      <c r="R20" s="24">
        <f t="shared" si="4"/>
        <v>0</v>
      </c>
      <c r="S20" s="21">
        <f t="shared" si="5"/>
        <v>0</v>
      </c>
      <c r="T20" s="21">
        <f t="shared" si="6"/>
        <v>0</v>
      </c>
      <c r="U20" s="21">
        <f t="shared" si="7"/>
        <v>0</v>
      </c>
      <c r="V20" s="21">
        <f t="shared" si="8"/>
        <v>0</v>
      </c>
      <c r="W20" s="21">
        <f t="shared" si="9"/>
        <v>0</v>
      </c>
      <c r="X20" s="21">
        <f t="shared" si="10"/>
        <v>0</v>
      </c>
      <c r="Y20" s="21">
        <f t="shared" si="11"/>
        <v>0</v>
      </c>
      <c r="Z20" s="21">
        <f t="shared" si="12"/>
        <v>0</v>
      </c>
      <c r="AA20" s="21">
        <f t="shared" si="13"/>
        <v>0</v>
      </c>
      <c r="AB20" s="21">
        <f t="shared" si="14"/>
        <v>0</v>
      </c>
      <c r="AC20" s="21">
        <f t="shared" si="15"/>
        <v>0</v>
      </c>
      <c r="AD20" s="21">
        <f t="shared" si="16"/>
        <v>0</v>
      </c>
      <c r="AE20" s="21">
        <f t="shared" si="17"/>
        <v>0</v>
      </c>
      <c r="AF20" s="21">
        <f t="shared" si="18"/>
        <v>0</v>
      </c>
      <c r="AG20" s="21">
        <f t="shared" si="19"/>
        <v>0</v>
      </c>
      <c r="AH20" s="21">
        <f t="shared" si="20"/>
        <v>0</v>
      </c>
      <c r="AI20" s="21">
        <f t="shared" si="21"/>
        <v>0</v>
      </c>
      <c r="AJ20" s="21">
        <f t="shared" si="22"/>
        <v>0</v>
      </c>
      <c r="AK20" s="21">
        <f t="shared" si="23"/>
        <v>0</v>
      </c>
      <c r="AL20" s="21">
        <f t="shared" si="24"/>
        <v>0</v>
      </c>
      <c r="AM20" s="21">
        <f t="shared" si="25"/>
        <v>0</v>
      </c>
      <c r="AN20" s="21">
        <f t="shared" si="26"/>
        <v>0</v>
      </c>
      <c r="AO20" s="21">
        <f t="shared" si="27"/>
        <v>0</v>
      </c>
      <c r="AP20" s="21">
        <f t="shared" si="28"/>
        <v>0</v>
      </c>
      <c r="AQ20" s="21">
        <f t="shared" si="29"/>
        <v>0</v>
      </c>
      <c r="AR20" s="21">
        <f t="shared" si="30"/>
        <v>0</v>
      </c>
      <c r="AS20" s="21">
        <f t="shared" si="31"/>
        <v>0</v>
      </c>
      <c r="AT20" s="35"/>
      <c r="AU20" s="27">
        <f t="shared" si="32"/>
        <v>0</v>
      </c>
      <c r="AV20" s="27">
        <f t="shared" si="33"/>
        <v>0</v>
      </c>
      <c r="AW20" s="27">
        <f t="shared" si="34"/>
        <v>0</v>
      </c>
      <c r="AX20" s="27">
        <f t="shared" si="35"/>
        <v>0</v>
      </c>
      <c r="AY20" s="27">
        <f t="shared" si="36"/>
        <v>0</v>
      </c>
      <c r="AZ20" s="27">
        <f t="shared" si="37"/>
        <v>0</v>
      </c>
      <c r="BA20" s="27">
        <f t="shared" si="38"/>
        <v>0</v>
      </c>
      <c r="BB20" s="27">
        <f t="shared" si="39"/>
        <v>0</v>
      </c>
      <c r="BC20" s="27">
        <f t="shared" si="40"/>
        <v>0</v>
      </c>
      <c r="BD20" s="27">
        <f t="shared" si="41"/>
        <v>0</v>
      </c>
      <c r="BE20" s="27">
        <f t="shared" si="42"/>
        <v>0</v>
      </c>
      <c r="BF20" s="27">
        <f t="shared" si="43"/>
        <v>0</v>
      </c>
      <c r="BG20" s="27">
        <f t="shared" si="44"/>
        <v>0</v>
      </c>
      <c r="BH20" s="27">
        <f t="shared" si="45"/>
        <v>0</v>
      </c>
      <c r="BI20" s="27">
        <f t="shared" si="46"/>
        <v>0</v>
      </c>
      <c r="BJ20" s="27">
        <f t="shared" si="47"/>
        <v>0</v>
      </c>
      <c r="BK20" s="27">
        <f t="shared" si="48"/>
        <v>0</v>
      </c>
      <c r="BL20" s="27">
        <f t="shared" si="49"/>
        <v>0</v>
      </c>
      <c r="BM20" s="27">
        <f t="shared" si="50"/>
        <v>0</v>
      </c>
      <c r="BN20" s="27">
        <f t="shared" si="51"/>
        <v>0</v>
      </c>
      <c r="BO20" s="27">
        <f t="shared" si="52"/>
        <v>0</v>
      </c>
      <c r="BP20" s="27">
        <f t="shared" si="53"/>
        <v>0</v>
      </c>
      <c r="BQ20" s="27">
        <f t="shared" si="54"/>
        <v>0</v>
      </c>
      <c r="BR20" s="27">
        <f t="shared" si="55"/>
        <v>0</v>
      </c>
      <c r="BS20" s="27">
        <f t="shared" si="56"/>
        <v>0</v>
      </c>
      <c r="BT20" s="27">
        <f t="shared" si="57"/>
        <v>0</v>
      </c>
      <c r="BU20" s="27">
        <f t="shared" si="58"/>
        <v>0</v>
      </c>
    </row>
    <row r="21" spans="1:73">
      <c r="E21" t="e">
        <f>VLOOKUP($C21,'Event Inputs'!$D$4:'Event Inputs'!$H$899,2,FALSE)</f>
        <v>#N/A</v>
      </c>
      <c r="F21" t="e">
        <f>VLOOKUP($D21,'Event Inputs'!$D$4:'Event Inputs'!$H$899,3,FALSE)</f>
        <v>#N/A</v>
      </c>
      <c r="G21" t="str">
        <f t="shared" si="0"/>
        <v/>
      </c>
      <c r="L21" t="e">
        <f>VLOOKUP($J21,'Event Inputs'!$D$4:'Event Inputs'!$H$899,2,FALSE)</f>
        <v>#N/A</v>
      </c>
      <c r="M21" t="e">
        <f>VLOOKUP($K21,'Event Inputs'!$D$4:'Event Inputs'!$H$899,3,FALSE)</f>
        <v>#N/A</v>
      </c>
      <c r="N21" t="str">
        <f t="shared" si="1"/>
        <v/>
      </c>
      <c r="O21" s="18">
        <f>'Event Inputs'!A21</f>
        <v>0</v>
      </c>
      <c r="P21" s="15">
        <f t="shared" si="2"/>
        <v>0</v>
      </c>
      <c r="Q21" s="21">
        <f t="shared" si="3"/>
        <v>0</v>
      </c>
      <c r="R21" s="24">
        <f t="shared" si="4"/>
        <v>0</v>
      </c>
      <c r="S21" s="21">
        <f t="shared" si="5"/>
        <v>0</v>
      </c>
      <c r="T21" s="21">
        <f t="shared" si="6"/>
        <v>0</v>
      </c>
      <c r="U21" s="21">
        <f t="shared" si="7"/>
        <v>0</v>
      </c>
      <c r="V21" s="21">
        <f t="shared" si="8"/>
        <v>0</v>
      </c>
      <c r="W21" s="21">
        <f t="shared" si="9"/>
        <v>0</v>
      </c>
      <c r="X21" s="21">
        <f t="shared" si="10"/>
        <v>0</v>
      </c>
      <c r="Y21" s="21">
        <f t="shared" si="11"/>
        <v>0</v>
      </c>
      <c r="Z21" s="21">
        <f t="shared" si="12"/>
        <v>0</v>
      </c>
      <c r="AA21" s="21">
        <f t="shared" si="13"/>
        <v>0</v>
      </c>
      <c r="AB21" s="21">
        <f t="shared" si="14"/>
        <v>0</v>
      </c>
      <c r="AC21" s="21">
        <f t="shared" si="15"/>
        <v>0</v>
      </c>
      <c r="AD21" s="21">
        <f t="shared" si="16"/>
        <v>0</v>
      </c>
      <c r="AE21" s="21">
        <f t="shared" si="17"/>
        <v>0</v>
      </c>
      <c r="AF21" s="21">
        <f t="shared" si="18"/>
        <v>0</v>
      </c>
      <c r="AG21" s="21">
        <f t="shared" si="19"/>
        <v>0</v>
      </c>
      <c r="AH21" s="21">
        <f t="shared" si="20"/>
        <v>0</v>
      </c>
      <c r="AI21" s="21">
        <f t="shared" si="21"/>
        <v>0</v>
      </c>
      <c r="AJ21" s="21">
        <f t="shared" si="22"/>
        <v>0</v>
      </c>
      <c r="AK21" s="21">
        <f t="shared" si="23"/>
        <v>0</v>
      </c>
      <c r="AL21" s="21">
        <f t="shared" si="24"/>
        <v>0</v>
      </c>
      <c r="AM21" s="21">
        <f t="shared" si="25"/>
        <v>0</v>
      </c>
      <c r="AN21" s="21">
        <f t="shared" si="26"/>
        <v>0</v>
      </c>
      <c r="AO21" s="21">
        <f t="shared" si="27"/>
        <v>0</v>
      </c>
      <c r="AP21" s="21">
        <f t="shared" si="28"/>
        <v>0</v>
      </c>
      <c r="AQ21" s="21">
        <f t="shared" si="29"/>
        <v>0</v>
      </c>
      <c r="AR21" s="21">
        <f t="shared" si="30"/>
        <v>0</v>
      </c>
      <c r="AS21" s="21">
        <f t="shared" si="31"/>
        <v>0</v>
      </c>
      <c r="AT21" s="35"/>
      <c r="AU21" s="27">
        <f t="shared" si="32"/>
        <v>0</v>
      </c>
      <c r="AV21" s="27">
        <f t="shared" si="33"/>
        <v>0</v>
      </c>
      <c r="AW21" s="27">
        <f t="shared" si="34"/>
        <v>0</v>
      </c>
      <c r="AX21" s="27">
        <f t="shared" si="35"/>
        <v>0</v>
      </c>
      <c r="AY21" s="27">
        <f t="shared" si="36"/>
        <v>0</v>
      </c>
      <c r="AZ21" s="27">
        <f t="shared" si="37"/>
        <v>0</v>
      </c>
      <c r="BA21" s="27">
        <f t="shared" si="38"/>
        <v>0</v>
      </c>
      <c r="BB21" s="27">
        <f t="shared" si="39"/>
        <v>0</v>
      </c>
      <c r="BC21" s="27">
        <f t="shared" si="40"/>
        <v>0</v>
      </c>
      <c r="BD21" s="27">
        <f t="shared" si="41"/>
        <v>0</v>
      </c>
      <c r="BE21" s="27">
        <f t="shared" si="42"/>
        <v>0</v>
      </c>
      <c r="BF21" s="27">
        <f t="shared" si="43"/>
        <v>0</v>
      </c>
      <c r="BG21" s="27">
        <f t="shared" si="44"/>
        <v>0</v>
      </c>
      <c r="BH21" s="27">
        <f t="shared" si="45"/>
        <v>0</v>
      </c>
      <c r="BI21" s="27">
        <f t="shared" si="46"/>
        <v>0</v>
      </c>
      <c r="BJ21" s="27">
        <f t="shared" si="47"/>
        <v>0</v>
      </c>
      <c r="BK21" s="27">
        <f t="shared" si="48"/>
        <v>0</v>
      </c>
      <c r="BL21" s="27">
        <f t="shared" si="49"/>
        <v>0</v>
      </c>
      <c r="BM21" s="27">
        <f t="shared" si="50"/>
        <v>0</v>
      </c>
      <c r="BN21" s="27">
        <f t="shared" si="51"/>
        <v>0</v>
      </c>
      <c r="BO21" s="27">
        <f t="shared" si="52"/>
        <v>0</v>
      </c>
      <c r="BP21" s="27">
        <f t="shared" si="53"/>
        <v>0</v>
      </c>
      <c r="BQ21" s="27">
        <f t="shared" si="54"/>
        <v>0</v>
      </c>
      <c r="BR21" s="27">
        <f t="shared" si="55"/>
        <v>0</v>
      </c>
      <c r="BS21" s="27">
        <f t="shared" si="56"/>
        <v>0</v>
      </c>
      <c r="BT21" s="27">
        <f t="shared" si="57"/>
        <v>0</v>
      </c>
      <c r="BU21" s="27">
        <f t="shared" si="58"/>
        <v>0</v>
      </c>
    </row>
    <row r="22" spans="1:73">
      <c r="E22" t="e">
        <f>VLOOKUP($C22,'Event Inputs'!$D$4:'Event Inputs'!$H$899,2,FALSE)</f>
        <v>#N/A</v>
      </c>
      <c r="F22" t="e">
        <f>VLOOKUP($D22,'Event Inputs'!$D$4:'Event Inputs'!$H$899,3,FALSE)</f>
        <v>#N/A</v>
      </c>
      <c r="G22" t="str">
        <f t="shared" si="0"/>
        <v/>
      </c>
      <c r="L22" t="e">
        <f>VLOOKUP($J22,'Event Inputs'!$D$4:'Event Inputs'!$H$899,2,FALSE)</f>
        <v>#N/A</v>
      </c>
      <c r="M22" t="e">
        <f>VLOOKUP($K22,'Event Inputs'!$D$4:'Event Inputs'!$H$899,3,FALSE)</f>
        <v>#N/A</v>
      </c>
      <c r="N22" t="str">
        <f t="shared" si="1"/>
        <v/>
      </c>
      <c r="O22" s="18">
        <f>'Event Inputs'!A22</f>
        <v>0</v>
      </c>
      <c r="P22" s="15">
        <f t="shared" si="2"/>
        <v>0</v>
      </c>
      <c r="Q22" s="21">
        <f t="shared" si="3"/>
        <v>0</v>
      </c>
      <c r="R22" s="24">
        <f t="shared" si="4"/>
        <v>0</v>
      </c>
      <c r="S22" s="21">
        <f t="shared" si="5"/>
        <v>0</v>
      </c>
      <c r="T22" s="21">
        <f t="shared" si="6"/>
        <v>0</v>
      </c>
      <c r="U22" s="21">
        <f t="shared" si="7"/>
        <v>0</v>
      </c>
      <c r="V22" s="21">
        <f t="shared" si="8"/>
        <v>0</v>
      </c>
      <c r="W22" s="21">
        <f t="shared" si="9"/>
        <v>0</v>
      </c>
      <c r="X22" s="21">
        <f t="shared" si="10"/>
        <v>0</v>
      </c>
      <c r="Y22" s="21">
        <f t="shared" si="11"/>
        <v>0</v>
      </c>
      <c r="Z22" s="21">
        <f t="shared" si="12"/>
        <v>0</v>
      </c>
      <c r="AA22" s="21">
        <f t="shared" si="13"/>
        <v>0</v>
      </c>
      <c r="AB22" s="21">
        <f t="shared" si="14"/>
        <v>0</v>
      </c>
      <c r="AC22" s="21">
        <f t="shared" si="15"/>
        <v>0</v>
      </c>
      <c r="AD22" s="21">
        <f t="shared" si="16"/>
        <v>0</v>
      </c>
      <c r="AE22" s="21">
        <f t="shared" si="17"/>
        <v>0</v>
      </c>
      <c r="AF22" s="21">
        <f t="shared" si="18"/>
        <v>0</v>
      </c>
      <c r="AG22" s="21">
        <f t="shared" si="19"/>
        <v>0</v>
      </c>
      <c r="AH22" s="21">
        <f t="shared" si="20"/>
        <v>0</v>
      </c>
      <c r="AI22" s="21">
        <f t="shared" si="21"/>
        <v>0</v>
      </c>
      <c r="AJ22" s="21">
        <f t="shared" si="22"/>
        <v>0</v>
      </c>
      <c r="AK22" s="21">
        <f t="shared" si="23"/>
        <v>0</v>
      </c>
      <c r="AL22" s="21">
        <f t="shared" si="24"/>
        <v>0</v>
      </c>
      <c r="AM22" s="21">
        <f t="shared" si="25"/>
        <v>0</v>
      </c>
      <c r="AN22" s="21">
        <f t="shared" si="26"/>
        <v>0</v>
      </c>
      <c r="AO22" s="21">
        <f t="shared" si="27"/>
        <v>0</v>
      </c>
      <c r="AP22" s="21">
        <f t="shared" si="28"/>
        <v>0</v>
      </c>
      <c r="AQ22" s="21">
        <f t="shared" si="29"/>
        <v>0</v>
      </c>
      <c r="AR22" s="21">
        <f t="shared" si="30"/>
        <v>0</v>
      </c>
      <c r="AS22" s="21">
        <f t="shared" si="31"/>
        <v>0</v>
      </c>
      <c r="AT22" s="35"/>
      <c r="AU22" s="27">
        <f t="shared" si="32"/>
        <v>0</v>
      </c>
      <c r="AV22" s="27">
        <f t="shared" si="33"/>
        <v>0</v>
      </c>
      <c r="AW22" s="27">
        <f t="shared" si="34"/>
        <v>0</v>
      </c>
      <c r="AX22" s="27">
        <f t="shared" si="35"/>
        <v>0</v>
      </c>
      <c r="AY22" s="27">
        <f t="shared" si="36"/>
        <v>0</v>
      </c>
      <c r="AZ22" s="27">
        <f t="shared" si="37"/>
        <v>0</v>
      </c>
      <c r="BA22" s="27">
        <f t="shared" si="38"/>
        <v>0</v>
      </c>
      <c r="BB22" s="27">
        <f t="shared" si="39"/>
        <v>0</v>
      </c>
      <c r="BC22" s="27">
        <f t="shared" si="40"/>
        <v>0</v>
      </c>
      <c r="BD22" s="27">
        <f t="shared" si="41"/>
        <v>0</v>
      </c>
      <c r="BE22" s="27">
        <f t="shared" si="42"/>
        <v>0</v>
      </c>
      <c r="BF22" s="27">
        <f t="shared" si="43"/>
        <v>0</v>
      </c>
      <c r="BG22" s="27">
        <f t="shared" si="44"/>
        <v>0</v>
      </c>
      <c r="BH22" s="27">
        <f t="shared" si="45"/>
        <v>0</v>
      </c>
      <c r="BI22" s="27">
        <f t="shared" si="46"/>
        <v>0</v>
      </c>
      <c r="BJ22" s="27">
        <f t="shared" si="47"/>
        <v>0</v>
      </c>
      <c r="BK22" s="27">
        <f t="shared" si="48"/>
        <v>0</v>
      </c>
      <c r="BL22" s="27">
        <f t="shared" si="49"/>
        <v>0</v>
      </c>
      <c r="BM22" s="27">
        <f t="shared" si="50"/>
        <v>0</v>
      </c>
      <c r="BN22" s="27">
        <f t="shared" si="51"/>
        <v>0</v>
      </c>
      <c r="BO22" s="27">
        <f t="shared" si="52"/>
        <v>0</v>
      </c>
      <c r="BP22" s="27">
        <f t="shared" si="53"/>
        <v>0</v>
      </c>
      <c r="BQ22" s="27">
        <f t="shared" si="54"/>
        <v>0</v>
      </c>
      <c r="BR22" s="27">
        <f t="shared" si="55"/>
        <v>0</v>
      </c>
      <c r="BS22" s="27">
        <f t="shared" si="56"/>
        <v>0</v>
      </c>
      <c r="BT22" s="27">
        <f t="shared" si="57"/>
        <v>0</v>
      </c>
      <c r="BU22" s="27">
        <f t="shared" si="58"/>
        <v>0</v>
      </c>
    </row>
    <row r="23" spans="1:73">
      <c r="E23" t="e">
        <f>VLOOKUP($C23,'Event Inputs'!$D$4:'Event Inputs'!$H$899,2,FALSE)</f>
        <v>#N/A</v>
      </c>
      <c r="F23" t="e">
        <f>VLOOKUP($D23,'Event Inputs'!$D$4:'Event Inputs'!$H$899,3,FALSE)</f>
        <v>#N/A</v>
      </c>
      <c r="G23" t="str">
        <f t="shared" si="0"/>
        <v/>
      </c>
      <c r="L23" t="e">
        <f>VLOOKUP($J23,'Event Inputs'!$D$4:'Event Inputs'!$H$899,2,FALSE)</f>
        <v>#N/A</v>
      </c>
      <c r="M23" t="e">
        <f>VLOOKUP($K23,'Event Inputs'!$D$4:'Event Inputs'!$H$899,3,FALSE)</f>
        <v>#N/A</v>
      </c>
      <c r="N23" t="str">
        <f t="shared" si="1"/>
        <v/>
      </c>
      <c r="O23" s="18">
        <f>'Event Inputs'!A23</f>
        <v>0</v>
      </c>
      <c r="P23" s="15">
        <f t="shared" si="2"/>
        <v>0</v>
      </c>
      <c r="Q23" s="21">
        <f t="shared" si="3"/>
        <v>0</v>
      </c>
      <c r="R23" s="24">
        <f t="shared" si="4"/>
        <v>0</v>
      </c>
      <c r="S23" s="21">
        <f t="shared" si="5"/>
        <v>0</v>
      </c>
      <c r="T23" s="21">
        <f t="shared" si="6"/>
        <v>0</v>
      </c>
      <c r="U23" s="21">
        <f t="shared" si="7"/>
        <v>0</v>
      </c>
      <c r="V23" s="21">
        <f t="shared" si="8"/>
        <v>0</v>
      </c>
      <c r="W23" s="21">
        <f t="shared" si="9"/>
        <v>0</v>
      </c>
      <c r="X23" s="21">
        <f t="shared" si="10"/>
        <v>0</v>
      </c>
      <c r="Y23" s="21">
        <f t="shared" si="11"/>
        <v>0</v>
      </c>
      <c r="Z23" s="21">
        <f t="shared" si="12"/>
        <v>0</v>
      </c>
      <c r="AA23" s="21">
        <f t="shared" si="13"/>
        <v>0</v>
      </c>
      <c r="AB23" s="21">
        <f t="shared" si="14"/>
        <v>0</v>
      </c>
      <c r="AC23" s="21">
        <f t="shared" si="15"/>
        <v>0</v>
      </c>
      <c r="AD23" s="21">
        <f t="shared" si="16"/>
        <v>0</v>
      </c>
      <c r="AE23" s="21">
        <f t="shared" si="17"/>
        <v>0</v>
      </c>
      <c r="AF23" s="21">
        <f t="shared" si="18"/>
        <v>0</v>
      </c>
      <c r="AG23" s="21">
        <f t="shared" si="19"/>
        <v>0</v>
      </c>
      <c r="AH23" s="21">
        <f t="shared" si="20"/>
        <v>0</v>
      </c>
      <c r="AI23" s="21">
        <f t="shared" si="21"/>
        <v>0</v>
      </c>
      <c r="AJ23" s="21">
        <f t="shared" si="22"/>
        <v>0</v>
      </c>
      <c r="AK23" s="21">
        <f t="shared" si="23"/>
        <v>0</v>
      </c>
      <c r="AL23" s="21">
        <f t="shared" si="24"/>
        <v>0</v>
      </c>
      <c r="AM23" s="21">
        <f t="shared" si="25"/>
        <v>0</v>
      </c>
      <c r="AN23" s="21">
        <f t="shared" si="26"/>
        <v>0</v>
      </c>
      <c r="AO23" s="21">
        <f t="shared" si="27"/>
        <v>0</v>
      </c>
      <c r="AP23" s="21">
        <f t="shared" si="28"/>
        <v>0</v>
      </c>
      <c r="AQ23" s="21">
        <f t="shared" si="29"/>
        <v>0</v>
      </c>
      <c r="AR23" s="21">
        <f t="shared" si="30"/>
        <v>0</v>
      </c>
      <c r="AS23" s="21">
        <f t="shared" si="31"/>
        <v>0</v>
      </c>
      <c r="AT23" s="35"/>
      <c r="AU23" s="27">
        <f t="shared" si="32"/>
        <v>0</v>
      </c>
      <c r="AV23" s="27">
        <f t="shared" si="33"/>
        <v>0</v>
      </c>
      <c r="AW23" s="27">
        <f t="shared" si="34"/>
        <v>0</v>
      </c>
      <c r="AX23" s="27">
        <f t="shared" si="35"/>
        <v>0</v>
      </c>
      <c r="AY23" s="27">
        <f t="shared" si="36"/>
        <v>0</v>
      </c>
      <c r="AZ23" s="27">
        <f t="shared" si="37"/>
        <v>0</v>
      </c>
      <c r="BA23" s="27">
        <f t="shared" si="38"/>
        <v>0</v>
      </c>
      <c r="BB23" s="27">
        <f t="shared" si="39"/>
        <v>0</v>
      </c>
      <c r="BC23" s="27">
        <f t="shared" si="40"/>
        <v>0</v>
      </c>
      <c r="BD23" s="27">
        <f t="shared" si="41"/>
        <v>0</v>
      </c>
      <c r="BE23" s="27">
        <f t="shared" si="42"/>
        <v>0</v>
      </c>
      <c r="BF23" s="27">
        <f t="shared" si="43"/>
        <v>0</v>
      </c>
      <c r="BG23" s="27">
        <f t="shared" si="44"/>
        <v>0</v>
      </c>
      <c r="BH23" s="27">
        <f t="shared" si="45"/>
        <v>0</v>
      </c>
      <c r="BI23" s="27">
        <f t="shared" si="46"/>
        <v>0</v>
      </c>
      <c r="BJ23" s="27">
        <f t="shared" si="47"/>
        <v>0</v>
      </c>
      <c r="BK23" s="27">
        <f t="shared" si="48"/>
        <v>0</v>
      </c>
      <c r="BL23" s="27">
        <f t="shared" si="49"/>
        <v>0</v>
      </c>
      <c r="BM23" s="27">
        <f t="shared" si="50"/>
        <v>0</v>
      </c>
      <c r="BN23" s="27">
        <f t="shared" si="51"/>
        <v>0</v>
      </c>
      <c r="BO23" s="27">
        <f t="shared" si="52"/>
        <v>0</v>
      </c>
      <c r="BP23" s="27">
        <f t="shared" si="53"/>
        <v>0</v>
      </c>
      <c r="BQ23" s="27">
        <f t="shared" si="54"/>
        <v>0</v>
      </c>
      <c r="BR23" s="27">
        <f t="shared" si="55"/>
        <v>0</v>
      </c>
      <c r="BS23" s="27">
        <f t="shared" si="56"/>
        <v>0</v>
      </c>
      <c r="BT23" s="27">
        <f t="shared" si="57"/>
        <v>0</v>
      </c>
      <c r="BU23" s="27">
        <f t="shared" si="58"/>
        <v>0</v>
      </c>
    </row>
    <row r="24" spans="1:73">
      <c r="E24" t="e">
        <f>VLOOKUP($C24,'Event Inputs'!$D$4:'Event Inputs'!$H$899,2,FALSE)</f>
        <v>#N/A</v>
      </c>
      <c r="F24" t="e">
        <f>VLOOKUP($D24,'Event Inputs'!$D$4:'Event Inputs'!$H$899,3,FALSE)</f>
        <v>#N/A</v>
      </c>
      <c r="G24" t="str">
        <f t="shared" si="0"/>
        <v/>
      </c>
      <c r="L24" t="e">
        <f>VLOOKUP($J24,'Event Inputs'!$D$4:'Event Inputs'!$H$899,2,FALSE)</f>
        <v>#N/A</v>
      </c>
      <c r="M24" t="e">
        <f>VLOOKUP($K24,'Event Inputs'!$D$4:'Event Inputs'!$H$899,3,FALSE)</f>
        <v>#N/A</v>
      </c>
      <c r="N24" t="str">
        <f t="shared" si="1"/>
        <v/>
      </c>
      <c r="O24" s="18">
        <f>'Event Inputs'!A24</f>
        <v>0</v>
      </c>
      <c r="P24" s="15">
        <f t="shared" si="2"/>
        <v>0</v>
      </c>
      <c r="Q24" s="21">
        <f t="shared" si="3"/>
        <v>0</v>
      </c>
      <c r="R24" s="24">
        <f t="shared" si="4"/>
        <v>0</v>
      </c>
      <c r="S24" s="21">
        <f t="shared" si="5"/>
        <v>0</v>
      </c>
      <c r="T24" s="21">
        <f t="shared" si="6"/>
        <v>0</v>
      </c>
      <c r="U24" s="21">
        <f t="shared" si="7"/>
        <v>0</v>
      </c>
      <c r="V24" s="21">
        <f t="shared" si="8"/>
        <v>0</v>
      </c>
      <c r="W24" s="21">
        <f t="shared" si="9"/>
        <v>0</v>
      </c>
      <c r="X24" s="21">
        <f t="shared" si="10"/>
        <v>0</v>
      </c>
      <c r="Y24" s="21">
        <f t="shared" si="11"/>
        <v>0</v>
      </c>
      <c r="Z24" s="21">
        <f t="shared" si="12"/>
        <v>0</v>
      </c>
      <c r="AA24" s="21">
        <f t="shared" si="13"/>
        <v>0</v>
      </c>
      <c r="AB24" s="21">
        <f t="shared" si="14"/>
        <v>0</v>
      </c>
      <c r="AC24" s="21">
        <f t="shared" si="15"/>
        <v>0</v>
      </c>
      <c r="AD24" s="21">
        <f t="shared" si="16"/>
        <v>0</v>
      </c>
      <c r="AE24" s="21">
        <f t="shared" si="17"/>
        <v>0</v>
      </c>
      <c r="AF24" s="21">
        <f t="shared" si="18"/>
        <v>0</v>
      </c>
      <c r="AG24" s="21">
        <f t="shared" si="19"/>
        <v>0</v>
      </c>
      <c r="AH24" s="21">
        <f t="shared" si="20"/>
        <v>0</v>
      </c>
      <c r="AI24" s="21">
        <f t="shared" si="21"/>
        <v>0</v>
      </c>
      <c r="AJ24" s="21">
        <f t="shared" si="22"/>
        <v>0</v>
      </c>
      <c r="AK24" s="21">
        <f t="shared" si="23"/>
        <v>0</v>
      </c>
      <c r="AL24" s="21">
        <f t="shared" si="24"/>
        <v>0</v>
      </c>
      <c r="AM24" s="21">
        <f t="shared" si="25"/>
        <v>0</v>
      </c>
      <c r="AN24" s="21">
        <f t="shared" si="26"/>
        <v>0</v>
      </c>
      <c r="AO24" s="21">
        <f t="shared" si="27"/>
        <v>0</v>
      </c>
      <c r="AP24" s="21">
        <f t="shared" si="28"/>
        <v>0</v>
      </c>
      <c r="AQ24" s="21">
        <f t="shared" si="29"/>
        <v>0</v>
      </c>
      <c r="AR24" s="21">
        <f t="shared" si="30"/>
        <v>0</v>
      </c>
      <c r="AS24" s="21">
        <f t="shared" si="31"/>
        <v>0</v>
      </c>
      <c r="AT24" s="35"/>
      <c r="AU24" s="27">
        <f t="shared" si="32"/>
        <v>0</v>
      </c>
      <c r="AV24" s="27">
        <f t="shared" si="33"/>
        <v>0</v>
      </c>
      <c r="AW24" s="27">
        <f t="shared" si="34"/>
        <v>0</v>
      </c>
      <c r="AX24" s="27">
        <f t="shared" si="35"/>
        <v>0</v>
      </c>
      <c r="AY24" s="27">
        <f t="shared" si="36"/>
        <v>0</v>
      </c>
      <c r="AZ24" s="27">
        <f t="shared" si="37"/>
        <v>0</v>
      </c>
      <c r="BA24" s="27">
        <f t="shared" si="38"/>
        <v>0</v>
      </c>
      <c r="BB24" s="27">
        <f t="shared" si="39"/>
        <v>0</v>
      </c>
      <c r="BC24" s="27">
        <f t="shared" si="40"/>
        <v>0</v>
      </c>
      <c r="BD24" s="27">
        <f t="shared" si="41"/>
        <v>0</v>
      </c>
      <c r="BE24" s="27">
        <f t="shared" si="42"/>
        <v>0</v>
      </c>
      <c r="BF24" s="27">
        <f t="shared" si="43"/>
        <v>0</v>
      </c>
      <c r="BG24" s="27">
        <f t="shared" si="44"/>
        <v>0</v>
      </c>
      <c r="BH24" s="27">
        <f t="shared" si="45"/>
        <v>0</v>
      </c>
      <c r="BI24" s="27">
        <f t="shared" si="46"/>
        <v>0</v>
      </c>
      <c r="BJ24" s="27">
        <f t="shared" si="47"/>
        <v>0</v>
      </c>
      <c r="BK24" s="27">
        <f t="shared" si="48"/>
        <v>0</v>
      </c>
      <c r="BL24" s="27">
        <f t="shared" si="49"/>
        <v>0</v>
      </c>
      <c r="BM24" s="27">
        <f t="shared" si="50"/>
        <v>0</v>
      </c>
      <c r="BN24" s="27">
        <f t="shared" si="51"/>
        <v>0</v>
      </c>
      <c r="BO24" s="27">
        <f t="shared" si="52"/>
        <v>0</v>
      </c>
      <c r="BP24" s="27">
        <f t="shared" si="53"/>
        <v>0</v>
      </c>
      <c r="BQ24" s="27">
        <f t="shared" si="54"/>
        <v>0</v>
      </c>
      <c r="BR24" s="27">
        <f t="shared" si="55"/>
        <v>0</v>
      </c>
      <c r="BS24" s="27">
        <f t="shared" si="56"/>
        <v>0</v>
      </c>
      <c r="BT24" s="27">
        <f t="shared" si="57"/>
        <v>0</v>
      </c>
      <c r="BU24" s="27">
        <f t="shared" si="58"/>
        <v>0</v>
      </c>
    </row>
    <row r="25" spans="1:73">
      <c r="E25" t="e">
        <f>VLOOKUP($C25,'Event Inputs'!$D$4:'Event Inputs'!$H$899,2,FALSE)</f>
        <v>#N/A</v>
      </c>
      <c r="F25" t="e">
        <f>VLOOKUP($D25,'Event Inputs'!$D$4:'Event Inputs'!$H$899,3,FALSE)</f>
        <v>#N/A</v>
      </c>
      <c r="G25" t="str">
        <f t="shared" si="0"/>
        <v/>
      </c>
      <c r="L25" t="e">
        <f>VLOOKUP($J25,'Event Inputs'!$D$4:'Event Inputs'!$H$899,2,FALSE)</f>
        <v>#N/A</v>
      </c>
      <c r="M25" t="e">
        <f>VLOOKUP($K25,'Event Inputs'!$D$4:'Event Inputs'!$H$899,3,FALSE)</f>
        <v>#N/A</v>
      </c>
      <c r="N25" t="str">
        <f t="shared" si="1"/>
        <v/>
      </c>
      <c r="O25" s="18">
        <f>'Event Inputs'!A25</f>
        <v>0</v>
      </c>
      <c r="P25" s="15">
        <f t="shared" si="2"/>
        <v>0</v>
      </c>
      <c r="Q25" s="21">
        <f t="shared" si="3"/>
        <v>0</v>
      </c>
      <c r="R25" s="24">
        <f t="shared" si="4"/>
        <v>0</v>
      </c>
      <c r="S25" s="21">
        <f t="shared" si="5"/>
        <v>0</v>
      </c>
      <c r="T25" s="21">
        <f t="shared" si="6"/>
        <v>0</v>
      </c>
      <c r="U25" s="21">
        <f t="shared" si="7"/>
        <v>0</v>
      </c>
      <c r="V25" s="21">
        <f t="shared" si="8"/>
        <v>0</v>
      </c>
      <c r="W25" s="21">
        <f t="shared" si="9"/>
        <v>0</v>
      </c>
      <c r="X25" s="21">
        <f t="shared" si="10"/>
        <v>0</v>
      </c>
      <c r="Y25" s="21">
        <f t="shared" si="11"/>
        <v>0</v>
      </c>
      <c r="Z25" s="21">
        <f t="shared" si="12"/>
        <v>0</v>
      </c>
      <c r="AA25" s="21">
        <f t="shared" si="13"/>
        <v>0</v>
      </c>
      <c r="AB25" s="21">
        <f t="shared" si="14"/>
        <v>0</v>
      </c>
      <c r="AC25" s="21">
        <f t="shared" si="15"/>
        <v>0</v>
      </c>
      <c r="AD25" s="21">
        <f t="shared" si="16"/>
        <v>0</v>
      </c>
      <c r="AE25" s="21">
        <f t="shared" si="17"/>
        <v>0</v>
      </c>
      <c r="AF25" s="21">
        <f t="shared" si="18"/>
        <v>0</v>
      </c>
      <c r="AG25" s="21">
        <f t="shared" si="19"/>
        <v>0</v>
      </c>
      <c r="AH25" s="21">
        <f t="shared" si="20"/>
        <v>0</v>
      </c>
      <c r="AI25" s="21">
        <f t="shared" si="21"/>
        <v>0</v>
      </c>
      <c r="AJ25" s="21">
        <f t="shared" si="22"/>
        <v>0</v>
      </c>
      <c r="AK25" s="21">
        <f t="shared" si="23"/>
        <v>0</v>
      </c>
      <c r="AL25" s="21">
        <f t="shared" si="24"/>
        <v>0</v>
      </c>
      <c r="AM25" s="21">
        <f t="shared" si="25"/>
        <v>0</v>
      </c>
      <c r="AN25" s="21">
        <f t="shared" si="26"/>
        <v>0</v>
      </c>
      <c r="AO25" s="21">
        <f t="shared" si="27"/>
        <v>0</v>
      </c>
      <c r="AP25" s="21">
        <f t="shared" si="28"/>
        <v>0</v>
      </c>
      <c r="AQ25" s="21">
        <f t="shared" si="29"/>
        <v>0</v>
      </c>
      <c r="AR25" s="21">
        <f t="shared" si="30"/>
        <v>0</v>
      </c>
      <c r="AS25" s="21">
        <f t="shared" si="31"/>
        <v>0</v>
      </c>
      <c r="AT25" s="35"/>
      <c r="AU25" s="27">
        <f t="shared" si="32"/>
        <v>0</v>
      </c>
      <c r="AV25" s="27">
        <f t="shared" si="33"/>
        <v>0</v>
      </c>
      <c r="AW25" s="27">
        <f t="shared" si="34"/>
        <v>0</v>
      </c>
      <c r="AX25" s="27">
        <f t="shared" si="35"/>
        <v>0</v>
      </c>
      <c r="AY25" s="27">
        <f t="shared" si="36"/>
        <v>0</v>
      </c>
      <c r="AZ25" s="27">
        <f t="shared" si="37"/>
        <v>0</v>
      </c>
      <c r="BA25" s="27">
        <f t="shared" si="38"/>
        <v>0</v>
      </c>
      <c r="BB25" s="27">
        <f t="shared" si="39"/>
        <v>0</v>
      </c>
      <c r="BC25" s="27">
        <f t="shared" si="40"/>
        <v>0</v>
      </c>
      <c r="BD25" s="27">
        <f t="shared" si="41"/>
        <v>0</v>
      </c>
      <c r="BE25" s="27">
        <f t="shared" si="42"/>
        <v>0</v>
      </c>
      <c r="BF25" s="27">
        <f t="shared" si="43"/>
        <v>0</v>
      </c>
      <c r="BG25" s="27">
        <f t="shared" si="44"/>
        <v>0</v>
      </c>
      <c r="BH25" s="27">
        <f t="shared" si="45"/>
        <v>0</v>
      </c>
      <c r="BI25" s="27">
        <f t="shared" si="46"/>
        <v>0</v>
      </c>
      <c r="BJ25" s="27">
        <f t="shared" si="47"/>
        <v>0</v>
      </c>
      <c r="BK25" s="27">
        <f t="shared" si="48"/>
        <v>0</v>
      </c>
      <c r="BL25" s="27">
        <f t="shared" si="49"/>
        <v>0</v>
      </c>
      <c r="BM25" s="27">
        <f t="shared" si="50"/>
        <v>0</v>
      </c>
      <c r="BN25" s="27">
        <f t="shared" si="51"/>
        <v>0</v>
      </c>
      <c r="BO25" s="27">
        <f t="shared" si="52"/>
        <v>0</v>
      </c>
      <c r="BP25" s="27">
        <f t="shared" si="53"/>
        <v>0</v>
      </c>
      <c r="BQ25" s="27">
        <f t="shared" si="54"/>
        <v>0</v>
      </c>
      <c r="BR25" s="27">
        <f t="shared" si="55"/>
        <v>0</v>
      </c>
      <c r="BS25" s="27">
        <f t="shared" si="56"/>
        <v>0</v>
      </c>
      <c r="BT25" s="27">
        <f t="shared" si="57"/>
        <v>0</v>
      </c>
      <c r="BU25" s="27">
        <f t="shared" si="58"/>
        <v>0</v>
      </c>
    </row>
    <row r="26" spans="1:73">
      <c r="E26" t="e">
        <f>VLOOKUP($C26,'Event Inputs'!$D$4:'Event Inputs'!$H$899,2,FALSE)</f>
        <v>#N/A</v>
      </c>
      <c r="F26" t="e">
        <f>VLOOKUP($D26,'Event Inputs'!$D$4:'Event Inputs'!$H$899,3,FALSE)</f>
        <v>#N/A</v>
      </c>
      <c r="G26" t="str">
        <f t="shared" si="0"/>
        <v/>
      </c>
      <c r="L26" t="e">
        <f>VLOOKUP($J26,'Event Inputs'!$D$4:'Event Inputs'!$H$899,2,FALSE)</f>
        <v>#N/A</v>
      </c>
      <c r="M26" t="e">
        <f>VLOOKUP($K26,'Event Inputs'!$D$4:'Event Inputs'!$H$899,3,FALSE)</f>
        <v>#N/A</v>
      </c>
      <c r="N26" t="str">
        <f t="shared" si="1"/>
        <v/>
      </c>
      <c r="O26" s="18">
        <f>'Event Inputs'!A26</f>
        <v>0</v>
      </c>
      <c r="P26" s="15">
        <f t="shared" si="2"/>
        <v>0</v>
      </c>
      <c r="Q26" s="21">
        <f t="shared" si="3"/>
        <v>0</v>
      </c>
      <c r="R26" s="24">
        <f t="shared" si="4"/>
        <v>0</v>
      </c>
      <c r="S26" s="21">
        <f t="shared" si="5"/>
        <v>0</v>
      </c>
      <c r="T26" s="21">
        <f t="shared" si="6"/>
        <v>0</v>
      </c>
      <c r="U26" s="21">
        <f t="shared" si="7"/>
        <v>0</v>
      </c>
      <c r="V26" s="21">
        <f t="shared" si="8"/>
        <v>0</v>
      </c>
      <c r="W26" s="21">
        <f t="shared" si="9"/>
        <v>0</v>
      </c>
      <c r="X26" s="21">
        <f t="shared" si="10"/>
        <v>0</v>
      </c>
      <c r="Y26" s="21">
        <f t="shared" si="11"/>
        <v>0</v>
      </c>
      <c r="Z26" s="21">
        <f t="shared" si="12"/>
        <v>0</v>
      </c>
      <c r="AA26" s="21">
        <f t="shared" si="13"/>
        <v>0</v>
      </c>
      <c r="AB26" s="21">
        <f t="shared" si="14"/>
        <v>0</v>
      </c>
      <c r="AC26" s="21">
        <f t="shared" si="15"/>
        <v>0</v>
      </c>
      <c r="AD26" s="21">
        <f t="shared" si="16"/>
        <v>0</v>
      </c>
      <c r="AE26" s="21">
        <f t="shared" si="17"/>
        <v>0</v>
      </c>
      <c r="AF26" s="21">
        <f t="shared" si="18"/>
        <v>0</v>
      </c>
      <c r="AG26" s="21">
        <f t="shared" si="19"/>
        <v>0</v>
      </c>
      <c r="AH26" s="21">
        <f t="shared" si="20"/>
        <v>0</v>
      </c>
      <c r="AI26" s="21">
        <f t="shared" si="21"/>
        <v>0</v>
      </c>
      <c r="AJ26" s="21">
        <f t="shared" si="22"/>
        <v>0</v>
      </c>
      <c r="AK26" s="21">
        <f t="shared" si="23"/>
        <v>0</v>
      </c>
      <c r="AL26" s="21">
        <f t="shared" si="24"/>
        <v>0</v>
      </c>
      <c r="AM26" s="21">
        <f t="shared" si="25"/>
        <v>0</v>
      </c>
      <c r="AN26" s="21">
        <f t="shared" si="26"/>
        <v>0</v>
      </c>
      <c r="AO26" s="21">
        <f t="shared" si="27"/>
        <v>0</v>
      </c>
      <c r="AP26" s="21">
        <f t="shared" si="28"/>
        <v>0</v>
      </c>
      <c r="AQ26" s="21">
        <f t="shared" si="29"/>
        <v>0</v>
      </c>
      <c r="AR26" s="21">
        <f t="shared" si="30"/>
        <v>0</v>
      </c>
      <c r="AS26" s="21">
        <f t="shared" si="31"/>
        <v>0</v>
      </c>
      <c r="AT26" s="35"/>
      <c r="AU26" s="27">
        <f t="shared" si="32"/>
        <v>0</v>
      </c>
      <c r="AV26" s="27">
        <f t="shared" si="33"/>
        <v>0</v>
      </c>
      <c r="AW26" s="27">
        <f t="shared" si="34"/>
        <v>0</v>
      </c>
      <c r="AX26" s="27">
        <f t="shared" si="35"/>
        <v>0</v>
      </c>
      <c r="AY26" s="27">
        <f t="shared" si="36"/>
        <v>0</v>
      </c>
      <c r="AZ26" s="27">
        <f t="shared" si="37"/>
        <v>0</v>
      </c>
      <c r="BA26" s="27">
        <f t="shared" si="38"/>
        <v>0</v>
      </c>
      <c r="BB26" s="27">
        <f t="shared" si="39"/>
        <v>0</v>
      </c>
      <c r="BC26" s="27">
        <f t="shared" si="40"/>
        <v>0</v>
      </c>
      <c r="BD26" s="27">
        <f t="shared" si="41"/>
        <v>0</v>
      </c>
      <c r="BE26" s="27">
        <f t="shared" si="42"/>
        <v>0</v>
      </c>
      <c r="BF26" s="27">
        <f t="shared" si="43"/>
        <v>0</v>
      </c>
      <c r="BG26" s="27">
        <f t="shared" si="44"/>
        <v>0</v>
      </c>
      <c r="BH26" s="27">
        <f t="shared" si="45"/>
        <v>0</v>
      </c>
      <c r="BI26" s="27">
        <f t="shared" si="46"/>
        <v>0</v>
      </c>
      <c r="BJ26" s="27">
        <f t="shared" si="47"/>
        <v>0</v>
      </c>
      <c r="BK26" s="27">
        <f t="shared" si="48"/>
        <v>0</v>
      </c>
      <c r="BL26" s="27">
        <f t="shared" si="49"/>
        <v>0</v>
      </c>
      <c r="BM26" s="27">
        <f t="shared" si="50"/>
        <v>0</v>
      </c>
      <c r="BN26" s="27">
        <f t="shared" si="51"/>
        <v>0</v>
      </c>
      <c r="BO26" s="27">
        <f t="shared" si="52"/>
        <v>0</v>
      </c>
      <c r="BP26" s="27">
        <f t="shared" si="53"/>
        <v>0</v>
      </c>
      <c r="BQ26" s="27">
        <f t="shared" si="54"/>
        <v>0</v>
      </c>
      <c r="BR26" s="27">
        <f t="shared" si="55"/>
        <v>0</v>
      </c>
      <c r="BS26" s="27">
        <f t="shared" si="56"/>
        <v>0</v>
      </c>
      <c r="BT26" s="27">
        <f t="shared" si="57"/>
        <v>0</v>
      </c>
      <c r="BU26" s="27">
        <f t="shared" si="58"/>
        <v>0</v>
      </c>
    </row>
    <row r="27" spans="1:73">
      <c r="E27" t="e">
        <f>VLOOKUP($C27,'Event Inputs'!$D$4:'Event Inputs'!$H$899,2,FALSE)</f>
        <v>#N/A</v>
      </c>
      <c r="F27" t="e">
        <f>VLOOKUP($D27,'Event Inputs'!$D$4:'Event Inputs'!$H$899,3,FALSE)</f>
        <v>#N/A</v>
      </c>
      <c r="G27" t="str">
        <f t="shared" si="0"/>
        <v/>
      </c>
      <c r="L27" t="e">
        <f>VLOOKUP($J27,'Event Inputs'!$D$4:'Event Inputs'!$H$899,2,FALSE)</f>
        <v>#N/A</v>
      </c>
      <c r="M27" t="e">
        <f>VLOOKUP($K27,'Event Inputs'!$D$4:'Event Inputs'!$H$899,3,FALSE)</f>
        <v>#N/A</v>
      </c>
      <c r="N27" t="str">
        <f t="shared" si="1"/>
        <v/>
      </c>
      <c r="O27" s="18">
        <f>'Event Inputs'!A27</f>
        <v>0</v>
      </c>
      <c r="P27" s="15">
        <f t="shared" si="2"/>
        <v>0</v>
      </c>
      <c r="Q27" s="21">
        <f t="shared" si="3"/>
        <v>0</v>
      </c>
      <c r="R27" s="24">
        <f t="shared" si="4"/>
        <v>0</v>
      </c>
      <c r="S27" s="21">
        <f t="shared" si="5"/>
        <v>0</v>
      </c>
      <c r="T27" s="21">
        <f t="shared" si="6"/>
        <v>0</v>
      </c>
      <c r="U27" s="21">
        <f t="shared" si="7"/>
        <v>0</v>
      </c>
      <c r="V27" s="21">
        <f t="shared" si="8"/>
        <v>0</v>
      </c>
      <c r="W27" s="21">
        <f t="shared" si="9"/>
        <v>0</v>
      </c>
      <c r="X27" s="21">
        <f t="shared" si="10"/>
        <v>0</v>
      </c>
      <c r="Y27" s="21">
        <f t="shared" si="11"/>
        <v>0</v>
      </c>
      <c r="Z27" s="21">
        <f t="shared" si="12"/>
        <v>0</v>
      </c>
      <c r="AA27" s="21">
        <f t="shared" si="13"/>
        <v>0</v>
      </c>
      <c r="AB27" s="21">
        <f t="shared" si="14"/>
        <v>0</v>
      </c>
      <c r="AC27" s="21">
        <f t="shared" si="15"/>
        <v>0</v>
      </c>
      <c r="AD27" s="21">
        <f t="shared" si="16"/>
        <v>0</v>
      </c>
      <c r="AE27" s="21">
        <f t="shared" si="17"/>
        <v>0</v>
      </c>
      <c r="AF27" s="21">
        <f t="shared" si="18"/>
        <v>0</v>
      </c>
      <c r="AG27" s="21">
        <f t="shared" si="19"/>
        <v>0</v>
      </c>
      <c r="AH27" s="21">
        <f t="shared" si="20"/>
        <v>0</v>
      </c>
      <c r="AI27" s="21">
        <f t="shared" si="21"/>
        <v>0</v>
      </c>
      <c r="AJ27" s="21">
        <f t="shared" si="22"/>
        <v>0</v>
      </c>
      <c r="AK27" s="21">
        <f t="shared" si="23"/>
        <v>0</v>
      </c>
      <c r="AL27" s="21">
        <f t="shared" si="24"/>
        <v>0</v>
      </c>
      <c r="AM27" s="21">
        <f t="shared" si="25"/>
        <v>0</v>
      </c>
      <c r="AN27" s="21">
        <f t="shared" si="26"/>
        <v>0</v>
      </c>
      <c r="AO27" s="21">
        <f t="shared" si="27"/>
        <v>0</v>
      </c>
      <c r="AP27" s="21">
        <f t="shared" si="28"/>
        <v>0</v>
      </c>
      <c r="AQ27" s="21">
        <f t="shared" si="29"/>
        <v>0</v>
      </c>
      <c r="AR27" s="21">
        <f t="shared" si="30"/>
        <v>0</v>
      </c>
      <c r="AS27" s="21">
        <f t="shared" si="31"/>
        <v>0</v>
      </c>
      <c r="AT27" s="35"/>
      <c r="AU27" s="27">
        <f t="shared" si="32"/>
        <v>0</v>
      </c>
      <c r="AV27" s="27">
        <f t="shared" si="33"/>
        <v>0</v>
      </c>
      <c r="AW27" s="27">
        <f t="shared" si="34"/>
        <v>0</v>
      </c>
      <c r="AX27" s="27">
        <f t="shared" si="35"/>
        <v>0</v>
      </c>
      <c r="AY27" s="27">
        <f t="shared" si="36"/>
        <v>0</v>
      </c>
      <c r="AZ27" s="27">
        <f t="shared" si="37"/>
        <v>0</v>
      </c>
      <c r="BA27" s="27">
        <f t="shared" si="38"/>
        <v>0</v>
      </c>
      <c r="BB27" s="27">
        <f t="shared" si="39"/>
        <v>0</v>
      </c>
      <c r="BC27" s="27">
        <f t="shared" si="40"/>
        <v>0</v>
      </c>
      <c r="BD27" s="27">
        <f t="shared" si="41"/>
        <v>0</v>
      </c>
      <c r="BE27" s="27">
        <f t="shared" si="42"/>
        <v>0</v>
      </c>
      <c r="BF27" s="27">
        <f t="shared" si="43"/>
        <v>0</v>
      </c>
      <c r="BG27" s="27">
        <f t="shared" si="44"/>
        <v>0</v>
      </c>
      <c r="BH27" s="27">
        <f t="shared" si="45"/>
        <v>0</v>
      </c>
      <c r="BI27" s="27">
        <f t="shared" si="46"/>
        <v>0</v>
      </c>
      <c r="BJ27" s="27">
        <f t="shared" si="47"/>
        <v>0</v>
      </c>
      <c r="BK27" s="27">
        <f t="shared" si="48"/>
        <v>0</v>
      </c>
      <c r="BL27" s="27">
        <f t="shared" si="49"/>
        <v>0</v>
      </c>
      <c r="BM27" s="27">
        <f t="shared" si="50"/>
        <v>0</v>
      </c>
      <c r="BN27" s="27">
        <f t="shared" si="51"/>
        <v>0</v>
      </c>
      <c r="BO27" s="27">
        <f t="shared" si="52"/>
        <v>0</v>
      </c>
      <c r="BP27" s="27">
        <f t="shared" si="53"/>
        <v>0</v>
      </c>
      <c r="BQ27" s="27">
        <f t="shared" si="54"/>
        <v>0</v>
      </c>
      <c r="BR27" s="27">
        <f t="shared" si="55"/>
        <v>0</v>
      </c>
      <c r="BS27" s="27">
        <f t="shared" si="56"/>
        <v>0</v>
      </c>
      <c r="BT27" s="27">
        <f t="shared" si="57"/>
        <v>0</v>
      </c>
      <c r="BU27" s="27">
        <f t="shared" si="58"/>
        <v>0</v>
      </c>
    </row>
    <row r="28" spans="1:73">
      <c r="E28" t="e">
        <f>VLOOKUP($C28,'Event Inputs'!$D$4:'Event Inputs'!$H$899,2,FALSE)</f>
        <v>#N/A</v>
      </c>
      <c r="F28" t="e">
        <f>VLOOKUP($D28,'Event Inputs'!$D$4:'Event Inputs'!$H$899,3,FALSE)</f>
        <v>#N/A</v>
      </c>
      <c r="G28" t="str">
        <f t="shared" si="0"/>
        <v/>
      </c>
      <c r="L28" t="e">
        <f>VLOOKUP($J28,'Event Inputs'!$D$4:'Event Inputs'!$H$899,2,FALSE)</f>
        <v>#N/A</v>
      </c>
      <c r="M28" t="e">
        <f>VLOOKUP($K28,'Event Inputs'!$D$4:'Event Inputs'!$H$899,3,FALSE)</f>
        <v>#N/A</v>
      </c>
      <c r="N28" t="str">
        <f t="shared" si="1"/>
        <v/>
      </c>
      <c r="O28" s="18">
        <f>'Event Inputs'!A28</f>
        <v>0</v>
      </c>
      <c r="P28" s="15">
        <f t="shared" si="2"/>
        <v>0</v>
      </c>
      <c r="Q28" s="21">
        <f t="shared" si="3"/>
        <v>0</v>
      </c>
      <c r="R28" s="24">
        <f t="shared" si="4"/>
        <v>0</v>
      </c>
      <c r="S28" s="21">
        <f t="shared" si="5"/>
        <v>0</v>
      </c>
      <c r="T28" s="21">
        <f t="shared" si="6"/>
        <v>0</v>
      </c>
      <c r="U28" s="21">
        <f t="shared" si="7"/>
        <v>0</v>
      </c>
      <c r="V28" s="21">
        <f t="shared" si="8"/>
        <v>0</v>
      </c>
      <c r="W28" s="21">
        <f t="shared" si="9"/>
        <v>0</v>
      </c>
      <c r="X28" s="21">
        <f t="shared" si="10"/>
        <v>0</v>
      </c>
      <c r="Y28" s="21">
        <f t="shared" si="11"/>
        <v>0</v>
      </c>
      <c r="Z28" s="21">
        <f t="shared" si="12"/>
        <v>0</v>
      </c>
      <c r="AA28" s="21">
        <f t="shared" si="13"/>
        <v>0</v>
      </c>
      <c r="AB28" s="21">
        <f t="shared" si="14"/>
        <v>0</v>
      </c>
      <c r="AC28" s="21">
        <f t="shared" si="15"/>
        <v>0</v>
      </c>
      <c r="AD28" s="21">
        <f t="shared" si="16"/>
        <v>0</v>
      </c>
      <c r="AE28" s="21">
        <f t="shared" si="17"/>
        <v>0</v>
      </c>
      <c r="AF28" s="21">
        <f t="shared" si="18"/>
        <v>0</v>
      </c>
      <c r="AG28" s="21">
        <f t="shared" si="19"/>
        <v>0</v>
      </c>
      <c r="AH28" s="21">
        <f t="shared" si="20"/>
        <v>0</v>
      </c>
      <c r="AI28" s="21">
        <f t="shared" si="21"/>
        <v>0</v>
      </c>
      <c r="AJ28" s="21">
        <f t="shared" si="22"/>
        <v>0</v>
      </c>
      <c r="AK28" s="21">
        <f t="shared" si="23"/>
        <v>0</v>
      </c>
      <c r="AL28" s="21">
        <f t="shared" si="24"/>
        <v>0</v>
      </c>
      <c r="AM28" s="21">
        <f t="shared" si="25"/>
        <v>0</v>
      </c>
      <c r="AN28" s="21">
        <f t="shared" si="26"/>
        <v>0</v>
      </c>
      <c r="AO28" s="21">
        <f t="shared" si="27"/>
        <v>0</v>
      </c>
      <c r="AP28" s="21">
        <f t="shared" si="28"/>
        <v>0</v>
      </c>
      <c r="AQ28" s="21">
        <f t="shared" si="29"/>
        <v>0</v>
      </c>
      <c r="AR28" s="21">
        <f t="shared" si="30"/>
        <v>0</v>
      </c>
      <c r="AS28" s="21">
        <f t="shared" si="31"/>
        <v>0</v>
      </c>
      <c r="AT28" s="35"/>
      <c r="AU28" s="27">
        <f t="shared" si="32"/>
        <v>0</v>
      </c>
      <c r="AV28" s="27">
        <f t="shared" si="33"/>
        <v>0</v>
      </c>
      <c r="AW28" s="27">
        <f t="shared" si="34"/>
        <v>0</v>
      </c>
      <c r="AX28" s="27">
        <f t="shared" si="35"/>
        <v>0</v>
      </c>
      <c r="AY28" s="27">
        <f t="shared" si="36"/>
        <v>0</v>
      </c>
      <c r="AZ28" s="27">
        <f t="shared" si="37"/>
        <v>0</v>
      </c>
      <c r="BA28" s="27">
        <f t="shared" si="38"/>
        <v>0</v>
      </c>
      <c r="BB28" s="27">
        <f t="shared" si="39"/>
        <v>0</v>
      </c>
      <c r="BC28" s="27">
        <f t="shared" si="40"/>
        <v>0</v>
      </c>
      <c r="BD28" s="27">
        <f t="shared" si="41"/>
        <v>0</v>
      </c>
      <c r="BE28" s="27">
        <f t="shared" si="42"/>
        <v>0</v>
      </c>
      <c r="BF28" s="27">
        <f t="shared" si="43"/>
        <v>0</v>
      </c>
      <c r="BG28" s="27">
        <f t="shared" si="44"/>
        <v>0</v>
      </c>
      <c r="BH28" s="27">
        <f t="shared" si="45"/>
        <v>0</v>
      </c>
      <c r="BI28" s="27">
        <f t="shared" si="46"/>
        <v>0</v>
      </c>
      <c r="BJ28" s="27">
        <f t="shared" si="47"/>
        <v>0</v>
      </c>
      <c r="BK28" s="27">
        <f t="shared" si="48"/>
        <v>0</v>
      </c>
      <c r="BL28" s="27">
        <f t="shared" si="49"/>
        <v>0</v>
      </c>
      <c r="BM28" s="27">
        <f t="shared" si="50"/>
        <v>0</v>
      </c>
      <c r="BN28" s="27">
        <f t="shared" si="51"/>
        <v>0</v>
      </c>
      <c r="BO28" s="27">
        <f t="shared" si="52"/>
        <v>0</v>
      </c>
      <c r="BP28" s="27">
        <f t="shared" si="53"/>
        <v>0</v>
      </c>
      <c r="BQ28" s="27">
        <f t="shared" si="54"/>
        <v>0</v>
      </c>
      <c r="BR28" s="27">
        <f t="shared" si="55"/>
        <v>0</v>
      </c>
      <c r="BS28" s="27">
        <f t="shared" si="56"/>
        <v>0</v>
      </c>
      <c r="BT28" s="27">
        <f t="shared" si="57"/>
        <v>0</v>
      </c>
      <c r="BU28" s="27">
        <f t="shared" si="58"/>
        <v>0</v>
      </c>
    </row>
    <row r="29" spans="1:73">
      <c r="E29" t="e">
        <f>VLOOKUP($C29,'Event Inputs'!$D$4:'Event Inputs'!$H$899,2,FALSE)</f>
        <v>#N/A</v>
      </c>
      <c r="F29" t="e">
        <f>VLOOKUP($D29,'Event Inputs'!$D$4:'Event Inputs'!$H$899,3,FALSE)</f>
        <v>#N/A</v>
      </c>
      <c r="G29" t="str">
        <f t="shared" si="0"/>
        <v/>
      </c>
      <c r="L29" t="e">
        <f>VLOOKUP($J29,'Event Inputs'!$D$4:'Event Inputs'!$H$899,2,FALSE)</f>
        <v>#N/A</v>
      </c>
      <c r="M29" t="e">
        <f>VLOOKUP($K29,'Event Inputs'!$D$4:'Event Inputs'!$H$899,3,FALSE)</f>
        <v>#N/A</v>
      </c>
      <c r="N29" t="str">
        <f t="shared" si="1"/>
        <v/>
      </c>
      <c r="O29" s="18">
        <f>'Event Inputs'!A29</f>
        <v>0</v>
      </c>
      <c r="P29" s="15">
        <f t="shared" si="2"/>
        <v>0</v>
      </c>
      <c r="Q29" s="21">
        <f t="shared" si="3"/>
        <v>0</v>
      </c>
      <c r="R29" s="24">
        <f t="shared" si="4"/>
        <v>0</v>
      </c>
      <c r="S29" s="21">
        <f t="shared" si="5"/>
        <v>0</v>
      </c>
      <c r="T29" s="21">
        <f t="shared" si="6"/>
        <v>0</v>
      </c>
      <c r="U29" s="21">
        <f t="shared" si="7"/>
        <v>0</v>
      </c>
      <c r="V29" s="21">
        <f t="shared" si="8"/>
        <v>0</v>
      </c>
      <c r="W29" s="21">
        <f t="shared" si="9"/>
        <v>0</v>
      </c>
      <c r="X29" s="21">
        <f t="shared" si="10"/>
        <v>0</v>
      </c>
      <c r="Y29" s="21">
        <f t="shared" si="11"/>
        <v>0</v>
      </c>
      <c r="Z29" s="21">
        <f t="shared" si="12"/>
        <v>0</v>
      </c>
      <c r="AA29" s="21">
        <f t="shared" si="13"/>
        <v>0</v>
      </c>
      <c r="AB29" s="21">
        <f t="shared" si="14"/>
        <v>0</v>
      </c>
      <c r="AC29" s="21">
        <f t="shared" si="15"/>
        <v>0</v>
      </c>
      <c r="AD29" s="21">
        <f t="shared" si="16"/>
        <v>0</v>
      </c>
      <c r="AE29" s="21">
        <f t="shared" si="17"/>
        <v>0</v>
      </c>
      <c r="AF29" s="21">
        <f t="shared" si="18"/>
        <v>0</v>
      </c>
      <c r="AG29" s="21">
        <f t="shared" si="19"/>
        <v>0</v>
      </c>
      <c r="AH29" s="21">
        <f t="shared" si="20"/>
        <v>0</v>
      </c>
      <c r="AI29" s="21">
        <f t="shared" si="21"/>
        <v>0</v>
      </c>
      <c r="AJ29" s="21">
        <f t="shared" si="22"/>
        <v>0</v>
      </c>
      <c r="AK29" s="21">
        <f t="shared" si="23"/>
        <v>0</v>
      </c>
      <c r="AL29" s="21">
        <f t="shared" si="24"/>
        <v>0</v>
      </c>
      <c r="AM29" s="21">
        <f t="shared" si="25"/>
        <v>0</v>
      </c>
      <c r="AN29" s="21">
        <f t="shared" si="26"/>
        <v>0</v>
      </c>
      <c r="AO29" s="21">
        <f t="shared" si="27"/>
        <v>0</v>
      </c>
      <c r="AP29" s="21">
        <f t="shared" si="28"/>
        <v>0</v>
      </c>
      <c r="AQ29" s="21">
        <f t="shared" si="29"/>
        <v>0</v>
      </c>
      <c r="AR29" s="21">
        <f t="shared" si="30"/>
        <v>0</v>
      </c>
      <c r="AS29" s="21">
        <f t="shared" si="31"/>
        <v>0</v>
      </c>
      <c r="AT29" s="35"/>
      <c r="AU29" s="27">
        <f t="shared" si="32"/>
        <v>0</v>
      </c>
      <c r="AV29" s="27">
        <f t="shared" si="33"/>
        <v>0</v>
      </c>
      <c r="AW29" s="27">
        <f t="shared" si="34"/>
        <v>0</v>
      </c>
      <c r="AX29" s="27">
        <f t="shared" si="35"/>
        <v>0</v>
      </c>
      <c r="AY29" s="27">
        <f t="shared" si="36"/>
        <v>0</v>
      </c>
      <c r="AZ29" s="27">
        <f t="shared" si="37"/>
        <v>0</v>
      </c>
      <c r="BA29" s="27">
        <f t="shared" si="38"/>
        <v>0</v>
      </c>
      <c r="BB29" s="27">
        <f t="shared" si="39"/>
        <v>0</v>
      </c>
      <c r="BC29" s="27">
        <f t="shared" si="40"/>
        <v>0</v>
      </c>
      <c r="BD29" s="27">
        <f t="shared" si="41"/>
        <v>0</v>
      </c>
      <c r="BE29" s="27">
        <f t="shared" si="42"/>
        <v>0</v>
      </c>
      <c r="BF29" s="27">
        <f t="shared" si="43"/>
        <v>0</v>
      </c>
      <c r="BG29" s="27">
        <f t="shared" si="44"/>
        <v>0</v>
      </c>
      <c r="BH29" s="27">
        <f t="shared" si="45"/>
        <v>0</v>
      </c>
      <c r="BI29" s="27">
        <f t="shared" si="46"/>
        <v>0</v>
      </c>
      <c r="BJ29" s="27">
        <f t="shared" si="47"/>
        <v>0</v>
      </c>
      <c r="BK29" s="27">
        <f t="shared" si="48"/>
        <v>0</v>
      </c>
      <c r="BL29" s="27">
        <f t="shared" si="49"/>
        <v>0</v>
      </c>
      <c r="BM29" s="27">
        <f t="shared" si="50"/>
        <v>0</v>
      </c>
      <c r="BN29" s="27">
        <f t="shared" si="51"/>
        <v>0</v>
      </c>
      <c r="BO29" s="27">
        <f t="shared" si="52"/>
        <v>0</v>
      </c>
      <c r="BP29" s="27">
        <f t="shared" si="53"/>
        <v>0</v>
      </c>
      <c r="BQ29" s="27">
        <f t="shared" si="54"/>
        <v>0</v>
      </c>
      <c r="BR29" s="27">
        <f t="shared" si="55"/>
        <v>0</v>
      </c>
      <c r="BS29" s="27">
        <f t="shared" si="56"/>
        <v>0</v>
      </c>
      <c r="BT29" s="27">
        <f t="shared" si="57"/>
        <v>0</v>
      </c>
      <c r="BU29" s="27">
        <f t="shared" si="58"/>
        <v>0</v>
      </c>
    </row>
    <row r="30" spans="1:73">
      <c r="E30" t="e">
        <f>VLOOKUP($C30,'Event Inputs'!$D$4:'Event Inputs'!$H$899,2,FALSE)</f>
        <v>#N/A</v>
      </c>
      <c r="F30" t="e">
        <f>VLOOKUP($D30,'Event Inputs'!$D$4:'Event Inputs'!$H$899,3,FALSE)</f>
        <v>#N/A</v>
      </c>
      <c r="G30" t="str">
        <f t="shared" si="0"/>
        <v/>
      </c>
      <c r="L30" t="e">
        <f>VLOOKUP($J30,'Event Inputs'!$D$4:'Event Inputs'!$H$899,2,FALSE)</f>
        <v>#N/A</v>
      </c>
      <c r="M30" t="e">
        <f>VLOOKUP($K30,'Event Inputs'!$D$4:'Event Inputs'!$H$899,3,FALSE)</f>
        <v>#N/A</v>
      </c>
      <c r="N30" t="str">
        <f t="shared" si="1"/>
        <v/>
      </c>
      <c r="O30" s="18">
        <f>'Event Inputs'!A30</f>
        <v>0</v>
      </c>
      <c r="P30" s="15">
        <f t="shared" si="2"/>
        <v>0</v>
      </c>
      <c r="Q30" s="21">
        <f t="shared" si="3"/>
        <v>0</v>
      </c>
      <c r="R30" s="24">
        <f t="shared" si="4"/>
        <v>0</v>
      </c>
      <c r="S30" s="21">
        <f t="shared" si="5"/>
        <v>0</v>
      </c>
      <c r="T30" s="21">
        <f t="shared" si="6"/>
        <v>0</v>
      </c>
      <c r="U30" s="21">
        <f t="shared" si="7"/>
        <v>0</v>
      </c>
      <c r="V30" s="21">
        <f t="shared" si="8"/>
        <v>0</v>
      </c>
      <c r="W30" s="21">
        <f t="shared" si="9"/>
        <v>0</v>
      </c>
      <c r="X30" s="21">
        <f t="shared" si="10"/>
        <v>0</v>
      </c>
      <c r="Y30" s="21">
        <f t="shared" si="11"/>
        <v>0</v>
      </c>
      <c r="Z30" s="21">
        <f t="shared" si="12"/>
        <v>0</v>
      </c>
      <c r="AA30" s="21">
        <f t="shared" si="13"/>
        <v>0</v>
      </c>
      <c r="AB30" s="21">
        <f t="shared" si="14"/>
        <v>0</v>
      </c>
      <c r="AC30" s="21">
        <f t="shared" si="15"/>
        <v>0</v>
      </c>
      <c r="AD30" s="21">
        <f t="shared" si="16"/>
        <v>0</v>
      </c>
      <c r="AE30" s="21">
        <f t="shared" si="17"/>
        <v>0</v>
      </c>
      <c r="AF30" s="21">
        <f t="shared" si="18"/>
        <v>0</v>
      </c>
      <c r="AG30" s="21">
        <f t="shared" si="19"/>
        <v>0</v>
      </c>
      <c r="AH30" s="21">
        <f t="shared" si="20"/>
        <v>0</v>
      </c>
      <c r="AI30" s="21">
        <f t="shared" si="21"/>
        <v>0</v>
      </c>
      <c r="AJ30" s="21">
        <f t="shared" si="22"/>
        <v>0</v>
      </c>
      <c r="AK30" s="21">
        <f t="shared" si="23"/>
        <v>0</v>
      </c>
      <c r="AL30" s="21">
        <f t="shared" si="24"/>
        <v>0</v>
      </c>
      <c r="AM30" s="21">
        <f t="shared" si="25"/>
        <v>0</v>
      </c>
      <c r="AN30" s="21">
        <f t="shared" si="26"/>
        <v>0</v>
      </c>
      <c r="AO30" s="21">
        <f t="shared" si="27"/>
        <v>0</v>
      </c>
      <c r="AP30" s="21">
        <f t="shared" si="28"/>
        <v>0</v>
      </c>
      <c r="AQ30" s="21">
        <f t="shared" si="29"/>
        <v>0</v>
      </c>
      <c r="AR30" s="21">
        <f t="shared" si="30"/>
        <v>0</v>
      </c>
      <c r="AS30" s="21">
        <f t="shared" si="31"/>
        <v>0</v>
      </c>
      <c r="AT30" s="35"/>
      <c r="AU30" s="27">
        <f t="shared" si="32"/>
        <v>0</v>
      </c>
      <c r="AV30" s="27">
        <f t="shared" si="33"/>
        <v>0</v>
      </c>
      <c r="AW30" s="27">
        <f t="shared" si="34"/>
        <v>0</v>
      </c>
      <c r="AX30" s="27">
        <f t="shared" si="35"/>
        <v>0</v>
      </c>
      <c r="AY30" s="27">
        <f t="shared" si="36"/>
        <v>0</v>
      </c>
      <c r="AZ30" s="27">
        <f t="shared" si="37"/>
        <v>0</v>
      </c>
      <c r="BA30" s="27">
        <f t="shared" si="38"/>
        <v>0</v>
      </c>
      <c r="BB30" s="27">
        <f t="shared" si="39"/>
        <v>0</v>
      </c>
      <c r="BC30" s="27">
        <f t="shared" si="40"/>
        <v>0</v>
      </c>
      <c r="BD30" s="27">
        <f t="shared" si="41"/>
        <v>0</v>
      </c>
      <c r="BE30" s="27">
        <f t="shared" si="42"/>
        <v>0</v>
      </c>
      <c r="BF30" s="27">
        <f t="shared" si="43"/>
        <v>0</v>
      </c>
      <c r="BG30" s="27">
        <f t="shared" si="44"/>
        <v>0</v>
      </c>
      <c r="BH30" s="27">
        <f t="shared" si="45"/>
        <v>0</v>
      </c>
      <c r="BI30" s="27">
        <f t="shared" si="46"/>
        <v>0</v>
      </c>
      <c r="BJ30" s="27">
        <f t="shared" si="47"/>
        <v>0</v>
      </c>
      <c r="BK30" s="27">
        <f t="shared" si="48"/>
        <v>0</v>
      </c>
      <c r="BL30" s="27">
        <f t="shared" si="49"/>
        <v>0</v>
      </c>
      <c r="BM30" s="27">
        <f t="shared" si="50"/>
        <v>0</v>
      </c>
      <c r="BN30" s="27">
        <f t="shared" si="51"/>
        <v>0</v>
      </c>
      <c r="BO30" s="27">
        <f t="shared" si="52"/>
        <v>0</v>
      </c>
      <c r="BP30" s="27">
        <f t="shared" si="53"/>
        <v>0</v>
      </c>
      <c r="BQ30" s="27">
        <f t="shared" si="54"/>
        <v>0</v>
      </c>
      <c r="BR30" s="27">
        <f t="shared" si="55"/>
        <v>0</v>
      </c>
      <c r="BS30" s="27">
        <f t="shared" si="56"/>
        <v>0</v>
      </c>
      <c r="BT30" s="27">
        <f t="shared" si="57"/>
        <v>0</v>
      </c>
      <c r="BU30" s="27">
        <f t="shared" si="58"/>
        <v>0</v>
      </c>
    </row>
    <row r="31" spans="1:73">
      <c r="E31" t="e">
        <f>VLOOKUP($C31,'Event Inputs'!$D$4:'Event Inputs'!$H$899,2,FALSE)</f>
        <v>#N/A</v>
      </c>
      <c r="F31" t="e">
        <f>VLOOKUP($D31,'Event Inputs'!$D$4:'Event Inputs'!$H$899,3,FALSE)</f>
        <v>#N/A</v>
      </c>
      <c r="G31" t="str">
        <f t="shared" si="0"/>
        <v/>
      </c>
      <c r="L31" t="e">
        <f>VLOOKUP($J31,'Event Inputs'!$D$4:'Event Inputs'!$H$899,2,FALSE)</f>
        <v>#N/A</v>
      </c>
      <c r="M31" t="e">
        <f>VLOOKUP($K31,'Event Inputs'!$D$4:'Event Inputs'!$H$899,3,FALSE)</f>
        <v>#N/A</v>
      </c>
      <c r="N31" t="str">
        <f t="shared" si="1"/>
        <v/>
      </c>
      <c r="O31" s="18">
        <f>'Event Inputs'!A31</f>
        <v>0</v>
      </c>
      <c r="P31" s="15">
        <f t="shared" si="2"/>
        <v>0</v>
      </c>
      <c r="Q31" s="21">
        <f t="shared" si="3"/>
        <v>0</v>
      </c>
      <c r="R31" s="24">
        <f t="shared" si="4"/>
        <v>0</v>
      </c>
      <c r="S31" s="21">
        <f t="shared" si="5"/>
        <v>0</v>
      </c>
      <c r="T31" s="21">
        <f t="shared" si="6"/>
        <v>0</v>
      </c>
      <c r="U31" s="21">
        <f t="shared" si="7"/>
        <v>0</v>
      </c>
      <c r="V31" s="21">
        <f t="shared" si="8"/>
        <v>0</v>
      </c>
      <c r="W31" s="21">
        <f t="shared" si="9"/>
        <v>0</v>
      </c>
      <c r="X31" s="21">
        <f t="shared" si="10"/>
        <v>0</v>
      </c>
      <c r="Y31" s="21">
        <f t="shared" si="11"/>
        <v>0</v>
      </c>
      <c r="Z31" s="21">
        <f t="shared" si="12"/>
        <v>0</v>
      </c>
      <c r="AA31" s="21">
        <f t="shared" si="13"/>
        <v>0</v>
      </c>
      <c r="AB31" s="21">
        <f t="shared" si="14"/>
        <v>0</v>
      </c>
      <c r="AC31" s="21">
        <f t="shared" si="15"/>
        <v>0</v>
      </c>
      <c r="AD31" s="21">
        <f t="shared" si="16"/>
        <v>0</v>
      </c>
      <c r="AE31" s="21">
        <f t="shared" si="17"/>
        <v>0</v>
      </c>
      <c r="AF31" s="21">
        <f t="shared" si="18"/>
        <v>0</v>
      </c>
      <c r="AG31" s="21">
        <f t="shared" si="19"/>
        <v>0</v>
      </c>
      <c r="AH31" s="21">
        <f t="shared" si="20"/>
        <v>0</v>
      </c>
      <c r="AI31" s="21">
        <f t="shared" si="21"/>
        <v>0</v>
      </c>
      <c r="AJ31" s="21">
        <f t="shared" si="22"/>
        <v>0</v>
      </c>
      <c r="AK31" s="21">
        <f t="shared" si="23"/>
        <v>0</v>
      </c>
      <c r="AL31" s="21">
        <f t="shared" si="24"/>
        <v>0</v>
      </c>
      <c r="AM31" s="21">
        <f t="shared" si="25"/>
        <v>0</v>
      </c>
      <c r="AN31" s="21">
        <f t="shared" si="26"/>
        <v>0</v>
      </c>
      <c r="AO31" s="21">
        <f t="shared" si="27"/>
        <v>0</v>
      </c>
      <c r="AP31" s="21">
        <f t="shared" si="28"/>
        <v>0</v>
      </c>
      <c r="AQ31" s="21">
        <f t="shared" si="29"/>
        <v>0</v>
      </c>
      <c r="AR31" s="21">
        <f t="shared" si="30"/>
        <v>0</v>
      </c>
      <c r="AS31" s="21">
        <f t="shared" si="31"/>
        <v>0</v>
      </c>
      <c r="AT31" s="35"/>
      <c r="AU31" s="27">
        <f t="shared" si="32"/>
        <v>0</v>
      </c>
      <c r="AV31" s="27">
        <f t="shared" si="33"/>
        <v>0</v>
      </c>
      <c r="AW31" s="27">
        <f t="shared" si="34"/>
        <v>0</v>
      </c>
      <c r="AX31" s="27">
        <f t="shared" si="35"/>
        <v>0</v>
      </c>
      <c r="AY31" s="27">
        <f t="shared" si="36"/>
        <v>0</v>
      </c>
      <c r="AZ31" s="27">
        <f t="shared" si="37"/>
        <v>0</v>
      </c>
      <c r="BA31" s="27">
        <f t="shared" si="38"/>
        <v>0</v>
      </c>
      <c r="BB31" s="27">
        <f t="shared" si="39"/>
        <v>0</v>
      </c>
      <c r="BC31" s="27">
        <f t="shared" si="40"/>
        <v>0</v>
      </c>
      <c r="BD31" s="27">
        <f t="shared" si="41"/>
        <v>0</v>
      </c>
      <c r="BE31" s="27">
        <f t="shared" si="42"/>
        <v>0</v>
      </c>
      <c r="BF31" s="27">
        <f t="shared" si="43"/>
        <v>0</v>
      </c>
      <c r="BG31" s="27">
        <f t="shared" si="44"/>
        <v>0</v>
      </c>
      <c r="BH31" s="27">
        <f t="shared" si="45"/>
        <v>0</v>
      </c>
      <c r="BI31" s="27">
        <f t="shared" si="46"/>
        <v>0</v>
      </c>
      <c r="BJ31" s="27">
        <f t="shared" si="47"/>
        <v>0</v>
      </c>
      <c r="BK31" s="27">
        <f t="shared" si="48"/>
        <v>0</v>
      </c>
      <c r="BL31" s="27">
        <f t="shared" si="49"/>
        <v>0</v>
      </c>
      <c r="BM31" s="27">
        <f t="shared" si="50"/>
        <v>0</v>
      </c>
      <c r="BN31" s="27">
        <f t="shared" si="51"/>
        <v>0</v>
      </c>
      <c r="BO31" s="27">
        <f t="shared" si="52"/>
        <v>0</v>
      </c>
      <c r="BP31" s="27">
        <f t="shared" si="53"/>
        <v>0</v>
      </c>
      <c r="BQ31" s="27">
        <f t="shared" si="54"/>
        <v>0</v>
      </c>
      <c r="BR31" s="27">
        <f t="shared" si="55"/>
        <v>0</v>
      </c>
      <c r="BS31" s="27">
        <f t="shared" si="56"/>
        <v>0</v>
      </c>
      <c r="BT31" s="27">
        <f t="shared" si="57"/>
        <v>0</v>
      </c>
      <c r="BU31" s="27">
        <f t="shared" si="58"/>
        <v>0</v>
      </c>
    </row>
    <row r="32" spans="1:73">
      <c r="E32" t="e">
        <f>VLOOKUP($C32,'Event Inputs'!$D$4:'Event Inputs'!$H$899,2,FALSE)</f>
        <v>#N/A</v>
      </c>
      <c r="F32" t="e">
        <f>VLOOKUP($D32,'Event Inputs'!$D$4:'Event Inputs'!$H$899,3,FALSE)</f>
        <v>#N/A</v>
      </c>
      <c r="G32" t="str">
        <f t="shared" si="0"/>
        <v/>
      </c>
      <c r="L32" t="e">
        <f>VLOOKUP($J32,'Event Inputs'!$D$4:'Event Inputs'!$H$899,2,FALSE)</f>
        <v>#N/A</v>
      </c>
      <c r="M32" t="e">
        <f>VLOOKUP($K32,'Event Inputs'!$D$4:'Event Inputs'!$H$899,3,FALSE)</f>
        <v>#N/A</v>
      </c>
      <c r="N32" t="str">
        <f t="shared" si="1"/>
        <v/>
      </c>
      <c r="O32" s="18">
        <f>'Event Inputs'!A32</f>
        <v>0</v>
      </c>
      <c r="P32" s="15">
        <f t="shared" si="2"/>
        <v>0</v>
      </c>
      <c r="Q32" s="21">
        <f t="shared" si="3"/>
        <v>0</v>
      </c>
      <c r="R32" s="24">
        <f t="shared" si="4"/>
        <v>0</v>
      </c>
      <c r="S32" s="21">
        <f t="shared" si="5"/>
        <v>0</v>
      </c>
      <c r="T32" s="21">
        <f t="shared" si="6"/>
        <v>0</v>
      </c>
      <c r="U32" s="21">
        <f t="shared" si="7"/>
        <v>0</v>
      </c>
      <c r="V32" s="21">
        <f t="shared" si="8"/>
        <v>0</v>
      </c>
      <c r="W32" s="21">
        <f t="shared" si="9"/>
        <v>0</v>
      </c>
      <c r="X32" s="21">
        <f t="shared" si="10"/>
        <v>0</v>
      </c>
      <c r="Y32" s="21">
        <f t="shared" si="11"/>
        <v>0</v>
      </c>
      <c r="Z32" s="21">
        <f t="shared" si="12"/>
        <v>0</v>
      </c>
      <c r="AA32" s="21">
        <f t="shared" si="13"/>
        <v>0</v>
      </c>
      <c r="AB32" s="21">
        <f t="shared" si="14"/>
        <v>0</v>
      </c>
      <c r="AC32" s="21">
        <f t="shared" si="15"/>
        <v>0</v>
      </c>
      <c r="AD32" s="21">
        <f t="shared" si="16"/>
        <v>0</v>
      </c>
      <c r="AE32" s="21">
        <f t="shared" si="17"/>
        <v>0</v>
      </c>
      <c r="AF32" s="21">
        <f t="shared" si="18"/>
        <v>0</v>
      </c>
      <c r="AG32" s="21">
        <f t="shared" si="19"/>
        <v>0</v>
      </c>
      <c r="AH32" s="21">
        <f t="shared" si="20"/>
        <v>0</v>
      </c>
      <c r="AI32" s="21">
        <f t="shared" si="21"/>
        <v>0</v>
      </c>
      <c r="AJ32" s="21">
        <f t="shared" si="22"/>
        <v>0</v>
      </c>
      <c r="AK32" s="21">
        <f t="shared" si="23"/>
        <v>0</v>
      </c>
      <c r="AL32" s="21">
        <f t="shared" si="24"/>
        <v>0</v>
      </c>
      <c r="AM32" s="21">
        <f t="shared" si="25"/>
        <v>0</v>
      </c>
      <c r="AN32" s="21">
        <f t="shared" si="26"/>
        <v>0</v>
      </c>
      <c r="AO32" s="21">
        <f t="shared" si="27"/>
        <v>0</v>
      </c>
      <c r="AP32" s="21">
        <f t="shared" si="28"/>
        <v>0</v>
      </c>
      <c r="AQ32" s="21">
        <f t="shared" si="29"/>
        <v>0</v>
      </c>
      <c r="AR32" s="21">
        <f t="shared" si="30"/>
        <v>0</v>
      </c>
      <c r="AS32" s="21">
        <f t="shared" si="31"/>
        <v>0</v>
      </c>
      <c r="AT32" s="35"/>
      <c r="AU32" s="27">
        <f t="shared" si="32"/>
        <v>0</v>
      </c>
      <c r="AV32" s="27">
        <f t="shared" si="33"/>
        <v>0</v>
      </c>
      <c r="AW32" s="27">
        <f t="shared" si="34"/>
        <v>0</v>
      </c>
      <c r="AX32" s="27">
        <f t="shared" si="35"/>
        <v>0</v>
      </c>
      <c r="AY32" s="27">
        <f t="shared" si="36"/>
        <v>0</v>
      </c>
      <c r="AZ32" s="27">
        <f t="shared" si="37"/>
        <v>0</v>
      </c>
      <c r="BA32" s="27">
        <f t="shared" si="38"/>
        <v>0</v>
      </c>
      <c r="BB32" s="27">
        <f t="shared" si="39"/>
        <v>0</v>
      </c>
      <c r="BC32" s="27">
        <f t="shared" si="40"/>
        <v>0</v>
      </c>
      <c r="BD32" s="27">
        <f t="shared" si="41"/>
        <v>0</v>
      </c>
      <c r="BE32" s="27">
        <f t="shared" si="42"/>
        <v>0</v>
      </c>
      <c r="BF32" s="27">
        <f t="shared" si="43"/>
        <v>0</v>
      </c>
      <c r="BG32" s="27">
        <f t="shared" si="44"/>
        <v>0</v>
      </c>
      <c r="BH32" s="27">
        <f t="shared" si="45"/>
        <v>0</v>
      </c>
      <c r="BI32" s="27">
        <f t="shared" si="46"/>
        <v>0</v>
      </c>
      <c r="BJ32" s="27">
        <f t="shared" si="47"/>
        <v>0</v>
      </c>
      <c r="BK32" s="27">
        <f t="shared" si="48"/>
        <v>0</v>
      </c>
      <c r="BL32" s="27">
        <f t="shared" si="49"/>
        <v>0</v>
      </c>
      <c r="BM32" s="27">
        <f t="shared" si="50"/>
        <v>0</v>
      </c>
      <c r="BN32" s="27">
        <f t="shared" si="51"/>
        <v>0</v>
      </c>
      <c r="BO32" s="27">
        <f t="shared" si="52"/>
        <v>0</v>
      </c>
      <c r="BP32" s="27">
        <f t="shared" si="53"/>
        <v>0</v>
      </c>
      <c r="BQ32" s="27">
        <f t="shared" si="54"/>
        <v>0</v>
      </c>
      <c r="BR32" s="27">
        <f t="shared" si="55"/>
        <v>0</v>
      </c>
      <c r="BS32" s="27">
        <f t="shared" si="56"/>
        <v>0</v>
      </c>
      <c r="BT32" s="27">
        <f t="shared" si="57"/>
        <v>0</v>
      </c>
      <c r="BU32" s="27">
        <f t="shared" si="58"/>
        <v>0</v>
      </c>
    </row>
    <row r="33" spans="5:73">
      <c r="E33" t="e">
        <f>VLOOKUP($C33,'Event Inputs'!$D$4:'Event Inputs'!$H$899,2,FALSE)</f>
        <v>#N/A</v>
      </c>
      <c r="F33" t="e">
        <f>VLOOKUP($D33,'Event Inputs'!$D$4:'Event Inputs'!$H$899,3,FALSE)</f>
        <v>#N/A</v>
      </c>
      <c r="G33" t="str">
        <f t="shared" si="0"/>
        <v/>
      </c>
      <c r="L33" t="e">
        <f>VLOOKUP($J33,'Event Inputs'!$D$4:'Event Inputs'!$H$899,2,FALSE)</f>
        <v>#N/A</v>
      </c>
      <c r="M33" t="e">
        <f>VLOOKUP($K33,'Event Inputs'!$D$4:'Event Inputs'!$H$899,3,FALSE)</f>
        <v>#N/A</v>
      </c>
      <c r="N33" t="str">
        <f t="shared" si="1"/>
        <v/>
      </c>
      <c r="O33" s="18">
        <f>'Event Inputs'!A33</f>
        <v>0</v>
      </c>
      <c r="P33" s="15">
        <f t="shared" si="2"/>
        <v>0</v>
      </c>
      <c r="Q33" s="21">
        <f t="shared" si="3"/>
        <v>0</v>
      </c>
      <c r="R33" s="24">
        <f t="shared" si="4"/>
        <v>0</v>
      </c>
      <c r="S33" s="21">
        <f t="shared" si="5"/>
        <v>0</v>
      </c>
      <c r="T33" s="21">
        <f t="shared" si="6"/>
        <v>0</v>
      </c>
      <c r="U33" s="21">
        <f t="shared" si="7"/>
        <v>0</v>
      </c>
      <c r="V33" s="21">
        <f t="shared" si="8"/>
        <v>0</v>
      </c>
      <c r="W33" s="21">
        <f t="shared" si="9"/>
        <v>0</v>
      </c>
      <c r="X33" s="21">
        <f t="shared" si="10"/>
        <v>0</v>
      </c>
      <c r="Y33" s="21">
        <f t="shared" si="11"/>
        <v>0</v>
      </c>
      <c r="Z33" s="21">
        <f t="shared" si="12"/>
        <v>0</v>
      </c>
      <c r="AA33" s="21">
        <f t="shared" si="13"/>
        <v>0</v>
      </c>
      <c r="AB33" s="21">
        <f t="shared" si="14"/>
        <v>0</v>
      </c>
      <c r="AC33" s="21">
        <f t="shared" si="15"/>
        <v>0</v>
      </c>
      <c r="AD33" s="21">
        <f t="shared" si="16"/>
        <v>0</v>
      </c>
      <c r="AE33" s="21">
        <f t="shared" si="17"/>
        <v>0</v>
      </c>
      <c r="AF33" s="21">
        <f t="shared" si="18"/>
        <v>0</v>
      </c>
      <c r="AG33" s="21">
        <f t="shared" si="19"/>
        <v>0</v>
      </c>
      <c r="AH33" s="21">
        <f t="shared" si="20"/>
        <v>0</v>
      </c>
      <c r="AI33" s="21">
        <f t="shared" si="21"/>
        <v>0</v>
      </c>
      <c r="AJ33" s="21">
        <f t="shared" si="22"/>
        <v>0</v>
      </c>
      <c r="AK33" s="21">
        <f t="shared" si="23"/>
        <v>0</v>
      </c>
      <c r="AL33" s="21">
        <f t="shared" si="24"/>
        <v>0</v>
      </c>
      <c r="AM33" s="21">
        <f t="shared" si="25"/>
        <v>0</v>
      </c>
      <c r="AN33" s="21">
        <f t="shared" si="26"/>
        <v>0</v>
      </c>
      <c r="AO33" s="21">
        <f t="shared" si="27"/>
        <v>0</v>
      </c>
      <c r="AP33" s="21">
        <f t="shared" si="28"/>
        <v>0</v>
      </c>
      <c r="AQ33" s="21">
        <f t="shared" si="29"/>
        <v>0</v>
      </c>
      <c r="AR33" s="21">
        <f t="shared" si="30"/>
        <v>0</v>
      </c>
      <c r="AS33" s="21">
        <f t="shared" si="31"/>
        <v>0</v>
      </c>
      <c r="AT33" s="35"/>
      <c r="AU33" s="27">
        <f t="shared" si="32"/>
        <v>0</v>
      </c>
      <c r="AV33" s="27">
        <f t="shared" si="33"/>
        <v>0</v>
      </c>
      <c r="AW33" s="27">
        <f t="shared" si="34"/>
        <v>0</v>
      </c>
      <c r="AX33" s="27">
        <f t="shared" si="35"/>
        <v>0</v>
      </c>
      <c r="AY33" s="27">
        <f t="shared" si="36"/>
        <v>0</v>
      </c>
      <c r="AZ33" s="27">
        <f t="shared" si="37"/>
        <v>0</v>
      </c>
      <c r="BA33" s="27">
        <f t="shared" si="38"/>
        <v>0</v>
      </c>
      <c r="BB33" s="27">
        <f t="shared" si="39"/>
        <v>0</v>
      </c>
      <c r="BC33" s="27">
        <f t="shared" si="40"/>
        <v>0</v>
      </c>
      <c r="BD33" s="27">
        <f t="shared" si="41"/>
        <v>0</v>
      </c>
      <c r="BE33" s="27">
        <f t="shared" si="42"/>
        <v>0</v>
      </c>
      <c r="BF33" s="27">
        <f t="shared" si="43"/>
        <v>0</v>
      </c>
      <c r="BG33" s="27">
        <f t="shared" si="44"/>
        <v>0</v>
      </c>
      <c r="BH33" s="27">
        <f t="shared" si="45"/>
        <v>0</v>
      </c>
      <c r="BI33" s="27">
        <f t="shared" si="46"/>
        <v>0</v>
      </c>
      <c r="BJ33" s="27">
        <f t="shared" si="47"/>
        <v>0</v>
      </c>
      <c r="BK33" s="27">
        <f t="shared" si="48"/>
        <v>0</v>
      </c>
      <c r="BL33" s="27">
        <f t="shared" si="49"/>
        <v>0</v>
      </c>
      <c r="BM33" s="27">
        <f t="shared" si="50"/>
        <v>0</v>
      </c>
      <c r="BN33" s="27">
        <f t="shared" si="51"/>
        <v>0</v>
      </c>
      <c r="BO33" s="27">
        <f t="shared" si="52"/>
        <v>0</v>
      </c>
      <c r="BP33" s="27">
        <f t="shared" si="53"/>
        <v>0</v>
      </c>
      <c r="BQ33" s="27">
        <f t="shared" si="54"/>
        <v>0</v>
      </c>
      <c r="BR33" s="27">
        <f t="shared" si="55"/>
        <v>0</v>
      </c>
      <c r="BS33" s="27">
        <f t="shared" si="56"/>
        <v>0</v>
      </c>
      <c r="BT33" s="27">
        <f t="shared" si="57"/>
        <v>0</v>
      </c>
      <c r="BU33" s="27">
        <f t="shared" si="58"/>
        <v>0</v>
      </c>
    </row>
    <row r="34" spans="5:73">
      <c r="E34" t="e">
        <f>VLOOKUP($C34,'Event Inputs'!$D$4:'Event Inputs'!$H$899,2,FALSE)</f>
        <v>#N/A</v>
      </c>
      <c r="F34" t="e">
        <f>VLOOKUP($D34,'Event Inputs'!$D$4:'Event Inputs'!$H$899,3,FALSE)</f>
        <v>#N/A</v>
      </c>
      <c r="G34" t="str">
        <f t="shared" si="0"/>
        <v/>
      </c>
      <c r="L34" t="e">
        <f>VLOOKUP($J34,'Event Inputs'!$D$4:'Event Inputs'!$H$899,2,FALSE)</f>
        <v>#N/A</v>
      </c>
      <c r="M34" t="e">
        <f>VLOOKUP($K34,'Event Inputs'!$D$4:'Event Inputs'!$H$899,3,FALSE)</f>
        <v>#N/A</v>
      </c>
      <c r="N34" t="str">
        <f t="shared" si="1"/>
        <v/>
      </c>
      <c r="O34" s="18">
        <f>'Event Inputs'!A34</f>
        <v>0</v>
      </c>
      <c r="P34" s="15">
        <f t="shared" si="2"/>
        <v>0</v>
      </c>
      <c r="Q34" s="21">
        <f t="shared" si="3"/>
        <v>0</v>
      </c>
      <c r="R34" s="24">
        <f t="shared" si="4"/>
        <v>0</v>
      </c>
      <c r="S34" s="21">
        <f t="shared" si="5"/>
        <v>0</v>
      </c>
      <c r="T34" s="21">
        <f t="shared" si="6"/>
        <v>0</v>
      </c>
      <c r="U34" s="21">
        <f t="shared" si="7"/>
        <v>0</v>
      </c>
      <c r="V34" s="21">
        <f t="shared" si="8"/>
        <v>0</v>
      </c>
      <c r="W34" s="21">
        <f t="shared" si="9"/>
        <v>0</v>
      </c>
      <c r="X34" s="21">
        <f t="shared" si="10"/>
        <v>0</v>
      </c>
      <c r="Y34" s="21">
        <f t="shared" si="11"/>
        <v>0</v>
      </c>
      <c r="Z34" s="21">
        <f t="shared" si="12"/>
        <v>0</v>
      </c>
      <c r="AA34" s="21">
        <f t="shared" si="13"/>
        <v>0</v>
      </c>
      <c r="AB34" s="21">
        <f t="shared" si="14"/>
        <v>0</v>
      </c>
      <c r="AC34" s="21">
        <f t="shared" si="15"/>
        <v>0</v>
      </c>
      <c r="AD34" s="21">
        <f t="shared" si="16"/>
        <v>0</v>
      </c>
      <c r="AE34" s="21">
        <f t="shared" si="17"/>
        <v>0</v>
      </c>
      <c r="AF34" s="21">
        <f t="shared" si="18"/>
        <v>0</v>
      </c>
      <c r="AG34" s="21">
        <f t="shared" si="19"/>
        <v>0</v>
      </c>
      <c r="AH34" s="21">
        <f t="shared" si="20"/>
        <v>0</v>
      </c>
      <c r="AI34" s="21">
        <f t="shared" si="21"/>
        <v>0</v>
      </c>
      <c r="AJ34" s="21">
        <f t="shared" si="22"/>
        <v>0</v>
      </c>
      <c r="AK34" s="21">
        <f t="shared" si="23"/>
        <v>0</v>
      </c>
      <c r="AL34" s="21">
        <f t="shared" si="24"/>
        <v>0</v>
      </c>
      <c r="AM34" s="21">
        <f t="shared" si="25"/>
        <v>0</v>
      </c>
      <c r="AN34" s="21">
        <f t="shared" si="26"/>
        <v>0</v>
      </c>
      <c r="AO34" s="21">
        <f t="shared" si="27"/>
        <v>0</v>
      </c>
      <c r="AP34" s="21">
        <f t="shared" si="28"/>
        <v>0</v>
      </c>
      <c r="AQ34" s="21">
        <f t="shared" si="29"/>
        <v>0</v>
      </c>
      <c r="AR34" s="21">
        <f t="shared" si="30"/>
        <v>0</v>
      </c>
      <c r="AS34" s="21">
        <f t="shared" si="31"/>
        <v>0</v>
      </c>
      <c r="AT34" s="35"/>
      <c r="AU34" s="27">
        <f t="shared" si="32"/>
        <v>0</v>
      </c>
      <c r="AV34" s="27">
        <f t="shared" si="33"/>
        <v>0</v>
      </c>
      <c r="AW34" s="27">
        <f t="shared" si="34"/>
        <v>0</v>
      </c>
      <c r="AX34" s="27">
        <f t="shared" si="35"/>
        <v>0</v>
      </c>
      <c r="AY34" s="27">
        <f t="shared" si="36"/>
        <v>0</v>
      </c>
      <c r="AZ34" s="27">
        <f t="shared" si="37"/>
        <v>0</v>
      </c>
      <c r="BA34" s="27">
        <f t="shared" si="38"/>
        <v>0</v>
      </c>
      <c r="BB34" s="27">
        <f t="shared" si="39"/>
        <v>0</v>
      </c>
      <c r="BC34" s="27">
        <f t="shared" si="40"/>
        <v>0</v>
      </c>
      <c r="BD34" s="27">
        <f t="shared" si="41"/>
        <v>0</v>
      </c>
      <c r="BE34" s="27">
        <f t="shared" si="42"/>
        <v>0</v>
      </c>
      <c r="BF34" s="27">
        <f t="shared" si="43"/>
        <v>0</v>
      </c>
      <c r="BG34" s="27">
        <f t="shared" si="44"/>
        <v>0</v>
      </c>
      <c r="BH34" s="27">
        <f t="shared" si="45"/>
        <v>0</v>
      </c>
      <c r="BI34" s="27">
        <f t="shared" si="46"/>
        <v>0</v>
      </c>
      <c r="BJ34" s="27">
        <f t="shared" si="47"/>
        <v>0</v>
      </c>
      <c r="BK34" s="27">
        <f t="shared" si="48"/>
        <v>0</v>
      </c>
      <c r="BL34" s="27">
        <f t="shared" si="49"/>
        <v>0</v>
      </c>
      <c r="BM34" s="27">
        <f t="shared" si="50"/>
        <v>0</v>
      </c>
      <c r="BN34" s="27">
        <f t="shared" si="51"/>
        <v>0</v>
      </c>
      <c r="BO34" s="27">
        <f t="shared" si="52"/>
        <v>0</v>
      </c>
      <c r="BP34" s="27">
        <f t="shared" si="53"/>
        <v>0</v>
      </c>
      <c r="BQ34" s="27">
        <f t="shared" si="54"/>
        <v>0</v>
      </c>
      <c r="BR34" s="27">
        <f t="shared" si="55"/>
        <v>0</v>
      </c>
      <c r="BS34" s="27">
        <f t="shared" si="56"/>
        <v>0</v>
      </c>
      <c r="BT34" s="27">
        <f t="shared" si="57"/>
        <v>0</v>
      </c>
      <c r="BU34" s="27">
        <f t="shared" si="58"/>
        <v>0</v>
      </c>
    </row>
    <row r="35" spans="5:73">
      <c r="E35" t="e">
        <f>VLOOKUP($C35,'Event Inputs'!$D$4:'Event Inputs'!$H$899,2,FALSE)</f>
        <v>#N/A</v>
      </c>
      <c r="F35" t="e">
        <f>VLOOKUP($D35,'Event Inputs'!$D$4:'Event Inputs'!$H$899,3,FALSE)</f>
        <v>#N/A</v>
      </c>
      <c r="G35" t="str">
        <f t="shared" si="0"/>
        <v/>
      </c>
      <c r="L35" t="e">
        <f>VLOOKUP($J35,'Event Inputs'!$D$4:'Event Inputs'!$H$899,2,FALSE)</f>
        <v>#N/A</v>
      </c>
      <c r="M35" t="e">
        <f>VLOOKUP($K35,'Event Inputs'!$D$4:'Event Inputs'!$H$899,3,FALSE)</f>
        <v>#N/A</v>
      </c>
      <c r="N35" t="str">
        <f t="shared" si="1"/>
        <v/>
      </c>
      <c r="O35" s="18">
        <f>'Event Inputs'!A35</f>
        <v>0</v>
      </c>
      <c r="P35" s="15">
        <f t="shared" si="2"/>
        <v>0</v>
      </c>
      <c r="Q35" s="21">
        <f t="shared" si="3"/>
        <v>0</v>
      </c>
      <c r="R35" s="24">
        <f t="shared" si="4"/>
        <v>0</v>
      </c>
      <c r="S35" s="21">
        <f t="shared" si="5"/>
        <v>0</v>
      </c>
      <c r="T35" s="21">
        <f t="shared" si="6"/>
        <v>0</v>
      </c>
      <c r="U35" s="21">
        <f t="shared" si="7"/>
        <v>0</v>
      </c>
      <c r="V35" s="21">
        <f t="shared" si="8"/>
        <v>0</v>
      </c>
      <c r="W35" s="21">
        <f t="shared" si="9"/>
        <v>0</v>
      </c>
      <c r="X35" s="21">
        <f t="shared" si="10"/>
        <v>0</v>
      </c>
      <c r="Y35" s="21">
        <f t="shared" si="11"/>
        <v>0</v>
      </c>
      <c r="Z35" s="21">
        <f t="shared" si="12"/>
        <v>0</v>
      </c>
      <c r="AA35" s="21">
        <f t="shared" si="13"/>
        <v>0</v>
      </c>
      <c r="AB35" s="21">
        <f t="shared" si="14"/>
        <v>0</v>
      </c>
      <c r="AC35" s="21">
        <f t="shared" si="15"/>
        <v>0</v>
      </c>
      <c r="AD35" s="21">
        <f t="shared" si="16"/>
        <v>0</v>
      </c>
      <c r="AE35" s="21">
        <f t="shared" si="17"/>
        <v>0</v>
      </c>
      <c r="AF35" s="21">
        <f t="shared" si="18"/>
        <v>0</v>
      </c>
      <c r="AG35" s="21">
        <f t="shared" si="19"/>
        <v>0</v>
      </c>
      <c r="AH35" s="21">
        <f t="shared" si="20"/>
        <v>0</v>
      </c>
      <c r="AI35" s="21">
        <f t="shared" si="21"/>
        <v>0</v>
      </c>
      <c r="AJ35" s="21">
        <f t="shared" si="22"/>
        <v>0</v>
      </c>
      <c r="AK35" s="21">
        <f t="shared" si="23"/>
        <v>0</v>
      </c>
      <c r="AL35" s="21">
        <f t="shared" si="24"/>
        <v>0</v>
      </c>
      <c r="AM35" s="21">
        <f t="shared" si="25"/>
        <v>0</v>
      </c>
      <c r="AN35" s="21">
        <f t="shared" si="26"/>
        <v>0</v>
      </c>
      <c r="AO35" s="21">
        <f t="shared" si="27"/>
        <v>0</v>
      </c>
      <c r="AP35" s="21">
        <f t="shared" si="28"/>
        <v>0</v>
      </c>
      <c r="AQ35" s="21">
        <f t="shared" si="29"/>
        <v>0</v>
      </c>
      <c r="AR35" s="21">
        <f t="shared" si="30"/>
        <v>0</v>
      </c>
      <c r="AS35" s="21">
        <f t="shared" si="31"/>
        <v>0</v>
      </c>
      <c r="AT35" s="35"/>
      <c r="AU35" s="27">
        <f t="shared" si="32"/>
        <v>0</v>
      </c>
      <c r="AV35" s="27">
        <f t="shared" si="33"/>
        <v>0</v>
      </c>
      <c r="AW35" s="27">
        <f t="shared" si="34"/>
        <v>0</v>
      </c>
      <c r="AX35" s="27">
        <f t="shared" si="35"/>
        <v>0</v>
      </c>
      <c r="AY35" s="27">
        <f t="shared" si="36"/>
        <v>0</v>
      </c>
      <c r="AZ35" s="27">
        <f t="shared" si="37"/>
        <v>0</v>
      </c>
      <c r="BA35" s="27">
        <f t="shared" si="38"/>
        <v>0</v>
      </c>
      <c r="BB35" s="27">
        <f t="shared" si="39"/>
        <v>0</v>
      </c>
      <c r="BC35" s="27">
        <f t="shared" si="40"/>
        <v>0</v>
      </c>
      <c r="BD35" s="27">
        <f t="shared" si="41"/>
        <v>0</v>
      </c>
      <c r="BE35" s="27">
        <f t="shared" si="42"/>
        <v>0</v>
      </c>
      <c r="BF35" s="27">
        <f t="shared" si="43"/>
        <v>0</v>
      </c>
      <c r="BG35" s="27">
        <f t="shared" si="44"/>
        <v>0</v>
      </c>
      <c r="BH35" s="27">
        <f t="shared" si="45"/>
        <v>0</v>
      </c>
      <c r="BI35" s="27">
        <f t="shared" si="46"/>
        <v>0</v>
      </c>
      <c r="BJ35" s="27">
        <f t="shared" si="47"/>
        <v>0</v>
      </c>
      <c r="BK35" s="27">
        <f t="shared" si="48"/>
        <v>0</v>
      </c>
      <c r="BL35" s="27">
        <f t="shared" si="49"/>
        <v>0</v>
      </c>
      <c r="BM35" s="27">
        <f t="shared" si="50"/>
        <v>0</v>
      </c>
      <c r="BN35" s="27">
        <f t="shared" si="51"/>
        <v>0</v>
      </c>
      <c r="BO35" s="27">
        <f t="shared" si="52"/>
        <v>0</v>
      </c>
      <c r="BP35" s="27">
        <f t="shared" si="53"/>
        <v>0</v>
      </c>
      <c r="BQ35" s="27">
        <f t="shared" si="54"/>
        <v>0</v>
      </c>
      <c r="BR35" s="27">
        <f t="shared" si="55"/>
        <v>0</v>
      </c>
      <c r="BS35" s="27">
        <f t="shared" si="56"/>
        <v>0</v>
      </c>
      <c r="BT35" s="27">
        <f t="shared" si="57"/>
        <v>0</v>
      </c>
      <c r="BU35" s="27">
        <f t="shared" si="58"/>
        <v>0</v>
      </c>
    </row>
    <row r="36" spans="5:73">
      <c r="E36" t="e">
        <f>VLOOKUP($C36,'Event Inputs'!$D$4:'Event Inputs'!$H$899,2,FALSE)</f>
        <v>#N/A</v>
      </c>
      <c r="F36" t="e">
        <f>VLOOKUP($D36,'Event Inputs'!$D$4:'Event Inputs'!$H$899,3,FALSE)</f>
        <v>#N/A</v>
      </c>
      <c r="G36" t="str">
        <f t="shared" si="0"/>
        <v/>
      </c>
      <c r="L36" t="e">
        <f>VLOOKUP($J36,'Event Inputs'!$D$4:'Event Inputs'!$H$899,2,FALSE)</f>
        <v>#N/A</v>
      </c>
      <c r="M36" t="e">
        <f>VLOOKUP($K36,'Event Inputs'!$D$4:'Event Inputs'!$H$899,3,FALSE)</f>
        <v>#N/A</v>
      </c>
      <c r="N36" t="str">
        <f t="shared" si="1"/>
        <v/>
      </c>
      <c r="O36" s="18">
        <f>'Event Inputs'!A36</f>
        <v>0</v>
      </c>
      <c r="P36" s="15">
        <f t="shared" si="2"/>
        <v>0</v>
      </c>
      <c r="Q36" s="21">
        <f t="shared" si="3"/>
        <v>0</v>
      </c>
      <c r="R36" s="24">
        <f t="shared" si="4"/>
        <v>0</v>
      </c>
      <c r="S36" s="21">
        <f t="shared" si="5"/>
        <v>0</v>
      </c>
      <c r="T36" s="21">
        <f t="shared" si="6"/>
        <v>0</v>
      </c>
      <c r="U36" s="21">
        <f t="shared" si="7"/>
        <v>0</v>
      </c>
      <c r="V36" s="21">
        <f t="shared" si="8"/>
        <v>0</v>
      </c>
      <c r="W36" s="21">
        <f t="shared" si="9"/>
        <v>0</v>
      </c>
      <c r="X36" s="21">
        <f t="shared" si="10"/>
        <v>0</v>
      </c>
      <c r="Y36" s="21">
        <f t="shared" si="11"/>
        <v>0</v>
      </c>
      <c r="Z36" s="21">
        <f t="shared" si="12"/>
        <v>0</v>
      </c>
      <c r="AA36" s="21">
        <f t="shared" si="13"/>
        <v>0</v>
      </c>
      <c r="AB36" s="21">
        <f t="shared" si="14"/>
        <v>0</v>
      </c>
      <c r="AC36" s="21">
        <f t="shared" si="15"/>
        <v>0</v>
      </c>
      <c r="AD36" s="21">
        <f t="shared" si="16"/>
        <v>0</v>
      </c>
      <c r="AE36" s="21">
        <f t="shared" si="17"/>
        <v>0</v>
      </c>
      <c r="AF36" s="21">
        <f t="shared" si="18"/>
        <v>0</v>
      </c>
      <c r="AG36" s="21">
        <f t="shared" si="19"/>
        <v>0</v>
      </c>
      <c r="AH36" s="21">
        <f t="shared" si="20"/>
        <v>0</v>
      </c>
      <c r="AI36" s="21">
        <f t="shared" si="21"/>
        <v>0</v>
      </c>
      <c r="AJ36" s="21">
        <f t="shared" si="22"/>
        <v>0</v>
      </c>
      <c r="AK36" s="21">
        <f t="shared" si="23"/>
        <v>0</v>
      </c>
      <c r="AL36" s="21">
        <f t="shared" si="24"/>
        <v>0</v>
      </c>
      <c r="AM36" s="21">
        <f t="shared" si="25"/>
        <v>0</v>
      </c>
      <c r="AN36" s="21">
        <f t="shared" si="26"/>
        <v>0</v>
      </c>
      <c r="AO36" s="21">
        <f t="shared" si="27"/>
        <v>0</v>
      </c>
      <c r="AP36" s="21">
        <f t="shared" si="28"/>
        <v>0</v>
      </c>
      <c r="AQ36" s="21">
        <f t="shared" si="29"/>
        <v>0</v>
      </c>
      <c r="AR36" s="21">
        <f t="shared" si="30"/>
        <v>0</v>
      </c>
      <c r="AS36" s="21">
        <f t="shared" si="31"/>
        <v>0</v>
      </c>
      <c r="AT36" s="35"/>
      <c r="AU36" s="27">
        <f t="shared" si="32"/>
        <v>0</v>
      </c>
      <c r="AV36" s="27">
        <f t="shared" si="33"/>
        <v>0</v>
      </c>
      <c r="AW36" s="27">
        <f t="shared" si="34"/>
        <v>0</v>
      </c>
      <c r="AX36" s="27">
        <f t="shared" si="35"/>
        <v>0</v>
      </c>
      <c r="AY36" s="27">
        <f t="shared" si="36"/>
        <v>0</v>
      </c>
      <c r="AZ36" s="27">
        <f t="shared" si="37"/>
        <v>0</v>
      </c>
      <c r="BA36" s="27">
        <f t="shared" si="38"/>
        <v>0</v>
      </c>
      <c r="BB36" s="27">
        <f t="shared" si="39"/>
        <v>0</v>
      </c>
      <c r="BC36" s="27">
        <f t="shared" si="40"/>
        <v>0</v>
      </c>
      <c r="BD36" s="27">
        <f t="shared" si="41"/>
        <v>0</v>
      </c>
      <c r="BE36" s="27">
        <f t="shared" si="42"/>
        <v>0</v>
      </c>
      <c r="BF36" s="27">
        <f t="shared" si="43"/>
        <v>0</v>
      </c>
      <c r="BG36" s="27">
        <f t="shared" si="44"/>
        <v>0</v>
      </c>
      <c r="BH36" s="27">
        <f t="shared" si="45"/>
        <v>0</v>
      </c>
      <c r="BI36" s="27">
        <f t="shared" si="46"/>
        <v>0</v>
      </c>
      <c r="BJ36" s="27">
        <f t="shared" si="47"/>
        <v>0</v>
      </c>
      <c r="BK36" s="27">
        <f t="shared" si="48"/>
        <v>0</v>
      </c>
      <c r="BL36" s="27">
        <f t="shared" si="49"/>
        <v>0</v>
      </c>
      <c r="BM36" s="27">
        <f t="shared" si="50"/>
        <v>0</v>
      </c>
      <c r="BN36" s="27">
        <f t="shared" si="51"/>
        <v>0</v>
      </c>
      <c r="BO36" s="27">
        <f t="shared" si="52"/>
        <v>0</v>
      </c>
      <c r="BP36" s="27">
        <f t="shared" si="53"/>
        <v>0</v>
      </c>
      <c r="BQ36" s="27">
        <f t="shared" si="54"/>
        <v>0</v>
      </c>
      <c r="BR36" s="27">
        <f t="shared" si="55"/>
        <v>0</v>
      </c>
      <c r="BS36" s="27">
        <f t="shared" si="56"/>
        <v>0</v>
      </c>
      <c r="BT36" s="27">
        <f t="shared" si="57"/>
        <v>0</v>
      </c>
      <c r="BU36" s="27">
        <f t="shared" si="58"/>
        <v>0</v>
      </c>
    </row>
    <row r="37" spans="5:73">
      <c r="E37" t="e">
        <f>VLOOKUP($C37,'Event Inputs'!$D$4:'Event Inputs'!$H$899,2,FALSE)</f>
        <v>#N/A</v>
      </c>
      <c r="F37" t="e">
        <f>VLOOKUP($D37,'Event Inputs'!$D$4:'Event Inputs'!$H$899,3,FALSE)</f>
        <v>#N/A</v>
      </c>
      <c r="G37" t="str">
        <f t="shared" si="0"/>
        <v/>
      </c>
      <c r="L37" t="e">
        <f>VLOOKUP($J37,'Event Inputs'!$D$4:'Event Inputs'!$H$899,2,FALSE)</f>
        <v>#N/A</v>
      </c>
      <c r="M37" t="e">
        <f>VLOOKUP($K37,'Event Inputs'!$D$4:'Event Inputs'!$H$899,3,FALSE)</f>
        <v>#N/A</v>
      </c>
      <c r="N37" t="str">
        <f t="shared" si="1"/>
        <v/>
      </c>
      <c r="O37" s="18">
        <f>'Event Inputs'!A37</f>
        <v>0</v>
      </c>
      <c r="P37" s="15">
        <f t="shared" si="2"/>
        <v>0</v>
      </c>
      <c r="Q37" s="21">
        <f t="shared" si="3"/>
        <v>0</v>
      </c>
      <c r="R37" s="24">
        <f t="shared" si="4"/>
        <v>0</v>
      </c>
      <c r="S37" s="21">
        <f t="shared" si="5"/>
        <v>0</v>
      </c>
      <c r="T37" s="21">
        <f t="shared" si="6"/>
        <v>0</v>
      </c>
      <c r="U37" s="21">
        <f t="shared" si="7"/>
        <v>0</v>
      </c>
      <c r="V37" s="21">
        <f t="shared" si="8"/>
        <v>0</v>
      </c>
      <c r="W37" s="21">
        <f t="shared" si="9"/>
        <v>0</v>
      </c>
      <c r="X37" s="21">
        <f t="shared" si="10"/>
        <v>0</v>
      </c>
      <c r="Y37" s="21">
        <f t="shared" si="11"/>
        <v>0</v>
      </c>
      <c r="Z37" s="21">
        <f t="shared" si="12"/>
        <v>0</v>
      </c>
      <c r="AA37" s="21">
        <f t="shared" si="13"/>
        <v>0</v>
      </c>
      <c r="AB37" s="21">
        <f t="shared" si="14"/>
        <v>0</v>
      </c>
      <c r="AC37" s="21">
        <f t="shared" si="15"/>
        <v>0</v>
      </c>
      <c r="AD37" s="21">
        <f t="shared" si="16"/>
        <v>0</v>
      </c>
      <c r="AE37" s="21">
        <f t="shared" si="17"/>
        <v>0</v>
      </c>
      <c r="AF37" s="21">
        <f t="shared" si="18"/>
        <v>0</v>
      </c>
      <c r="AG37" s="21">
        <f t="shared" si="19"/>
        <v>0</v>
      </c>
      <c r="AH37" s="21">
        <f t="shared" si="20"/>
        <v>0</v>
      </c>
      <c r="AI37" s="21">
        <f t="shared" si="21"/>
        <v>0</v>
      </c>
      <c r="AJ37" s="21">
        <f t="shared" si="22"/>
        <v>0</v>
      </c>
      <c r="AK37" s="21">
        <f t="shared" si="23"/>
        <v>0</v>
      </c>
      <c r="AL37" s="21">
        <f t="shared" si="24"/>
        <v>0</v>
      </c>
      <c r="AM37" s="21">
        <f t="shared" si="25"/>
        <v>0</v>
      </c>
      <c r="AN37" s="21">
        <f t="shared" si="26"/>
        <v>0</v>
      </c>
      <c r="AO37" s="21">
        <f t="shared" si="27"/>
        <v>0</v>
      </c>
      <c r="AP37" s="21">
        <f t="shared" si="28"/>
        <v>0</v>
      </c>
      <c r="AQ37" s="21">
        <f t="shared" si="29"/>
        <v>0</v>
      </c>
      <c r="AR37" s="21">
        <f t="shared" si="30"/>
        <v>0</v>
      </c>
      <c r="AS37" s="21">
        <f t="shared" si="31"/>
        <v>0</v>
      </c>
      <c r="AT37" s="35"/>
      <c r="AU37" s="27">
        <f t="shared" si="32"/>
        <v>0</v>
      </c>
      <c r="AV37" s="27">
        <f t="shared" si="33"/>
        <v>0</v>
      </c>
      <c r="AW37" s="27">
        <f t="shared" si="34"/>
        <v>0</v>
      </c>
      <c r="AX37" s="27">
        <f t="shared" si="35"/>
        <v>0</v>
      </c>
      <c r="AY37" s="27">
        <f t="shared" si="36"/>
        <v>0</v>
      </c>
      <c r="AZ37" s="27">
        <f t="shared" si="37"/>
        <v>0</v>
      </c>
      <c r="BA37" s="27">
        <f t="shared" si="38"/>
        <v>0</v>
      </c>
      <c r="BB37" s="27">
        <f t="shared" si="39"/>
        <v>0</v>
      </c>
      <c r="BC37" s="27">
        <f t="shared" si="40"/>
        <v>0</v>
      </c>
      <c r="BD37" s="27">
        <f t="shared" si="41"/>
        <v>0</v>
      </c>
      <c r="BE37" s="27">
        <f t="shared" si="42"/>
        <v>0</v>
      </c>
      <c r="BF37" s="27">
        <f t="shared" si="43"/>
        <v>0</v>
      </c>
      <c r="BG37" s="27">
        <f t="shared" si="44"/>
        <v>0</v>
      </c>
      <c r="BH37" s="27">
        <f t="shared" si="45"/>
        <v>0</v>
      </c>
      <c r="BI37" s="27">
        <f t="shared" si="46"/>
        <v>0</v>
      </c>
      <c r="BJ37" s="27">
        <f t="shared" si="47"/>
        <v>0</v>
      </c>
      <c r="BK37" s="27">
        <f t="shared" si="48"/>
        <v>0</v>
      </c>
      <c r="BL37" s="27">
        <f t="shared" si="49"/>
        <v>0</v>
      </c>
      <c r="BM37" s="27">
        <f t="shared" si="50"/>
        <v>0</v>
      </c>
      <c r="BN37" s="27">
        <f t="shared" si="51"/>
        <v>0</v>
      </c>
      <c r="BO37" s="27">
        <f t="shared" si="52"/>
        <v>0</v>
      </c>
      <c r="BP37" s="27">
        <f t="shared" si="53"/>
        <v>0</v>
      </c>
      <c r="BQ37" s="27">
        <f t="shared" si="54"/>
        <v>0</v>
      </c>
      <c r="BR37" s="27">
        <f t="shared" si="55"/>
        <v>0</v>
      </c>
      <c r="BS37" s="27">
        <f t="shared" si="56"/>
        <v>0</v>
      </c>
      <c r="BT37" s="27">
        <f t="shared" si="57"/>
        <v>0</v>
      </c>
      <c r="BU37" s="27">
        <f t="shared" si="58"/>
        <v>0</v>
      </c>
    </row>
    <row r="38" spans="5:73">
      <c r="E38" t="e">
        <f>VLOOKUP($C38,'Event Inputs'!$D$4:'Event Inputs'!$H$899,2,FALSE)</f>
        <v>#N/A</v>
      </c>
      <c r="F38" t="e">
        <f>VLOOKUP($D38,'Event Inputs'!$D$4:'Event Inputs'!$H$899,3,FALSE)</f>
        <v>#N/A</v>
      </c>
      <c r="G38" t="str">
        <f t="shared" si="0"/>
        <v/>
      </c>
      <c r="L38" t="e">
        <f>VLOOKUP($J38,'Event Inputs'!$D$4:'Event Inputs'!$H$899,2,FALSE)</f>
        <v>#N/A</v>
      </c>
      <c r="M38" t="e">
        <f>VLOOKUP($K38,'Event Inputs'!$D$4:'Event Inputs'!$H$899,3,FALSE)</f>
        <v>#N/A</v>
      </c>
      <c r="N38" t="str">
        <f t="shared" si="1"/>
        <v/>
      </c>
      <c r="O38" s="18">
        <f>'Event Inputs'!A38</f>
        <v>0</v>
      </c>
      <c r="P38" s="15">
        <f t="shared" si="2"/>
        <v>0</v>
      </c>
      <c r="Q38" s="21">
        <f t="shared" si="3"/>
        <v>0</v>
      </c>
      <c r="R38" s="24">
        <f t="shared" si="4"/>
        <v>0</v>
      </c>
      <c r="S38" s="21">
        <f t="shared" si="5"/>
        <v>0</v>
      </c>
      <c r="T38" s="21">
        <f t="shared" si="6"/>
        <v>0</v>
      </c>
      <c r="U38" s="21">
        <f t="shared" si="7"/>
        <v>0</v>
      </c>
      <c r="V38" s="21">
        <f t="shared" si="8"/>
        <v>0</v>
      </c>
      <c r="W38" s="21">
        <f t="shared" si="9"/>
        <v>0</v>
      </c>
      <c r="X38" s="21">
        <f t="shared" si="10"/>
        <v>0</v>
      </c>
      <c r="Y38" s="21">
        <f t="shared" si="11"/>
        <v>0</v>
      </c>
      <c r="Z38" s="21">
        <f t="shared" si="12"/>
        <v>0</v>
      </c>
      <c r="AA38" s="21">
        <f t="shared" si="13"/>
        <v>0</v>
      </c>
      <c r="AB38" s="21">
        <f t="shared" si="14"/>
        <v>0</v>
      </c>
      <c r="AC38" s="21">
        <f t="shared" si="15"/>
        <v>0</v>
      </c>
      <c r="AD38" s="21">
        <f t="shared" si="16"/>
        <v>0</v>
      </c>
      <c r="AE38" s="21">
        <f t="shared" si="17"/>
        <v>0</v>
      </c>
      <c r="AF38" s="21">
        <f t="shared" si="18"/>
        <v>0</v>
      </c>
      <c r="AG38" s="21">
        <f t="shared" si="19"/>
        <v>0</v>
      </c>
      <c r="AH38" s="21">
        <f t="shared" si="20"/>
        <v>0</v>
      </c>
      <c r="AI38" s="21">
        <f t="shared" si="21"/>
        <v>0</v>
      </c>
      <c r="AJ38" s="21">
        <f t="shared" si="22"/>
        <v>0</v>
      </c>
      <c r="AK38" s="21">
        <f t="shared" si="23"/>
        <v>0</v>
      </c>
      <c r="AL38" s="21">
        <f t="shared" si="24"/>
        <v>0</v>
      </c>
      <c r="AM38" s="21">
        <f t="shared" si="25"/>
        <v>0</v>
      </c>
      <c r="AN38" s="21">
        <f t="shared" si="26"/>
        <v>0</v>
      </c>
      <c r="AO38" s="21">
        <f t="shared" si="27"/>
        <v>0</v>
      </c>
      <c r="AP38" s="21">
        <f t="shared" si="28"/>
        <v>0</v>
      </c>
      <c r="AQ38" s="21">
        <f t="shared" si="29"/>
        <v>0</v>
      </c>
      <c r="AR38" s="21">
        <f t="shared" si="30"/>
        <v>0</v>
      </c>
      <c r="AS38" s="21">
        <f t="shared" si="31"/>
        <v>0</v>
      </c>
      <c r="AT38" s="35"/>
      <c r="AU38" s="27">
        <f t="shared" si="32"/>
        <v>0</v>
      </c>
      <c r="AV38" s="27">
        <f t="shared" si="33"/>
        <v>0</v>
      </c>
      <c r="AW38" s="27">
        <f t="shared" si="34"/>
        <v>0</v>
      </c>
      <c r="AX38" s="27">
        <f t="shared" si="35"/>
        <v>0</v>
      </c>
      <c r="AY38" s="27">
        <f t="shared" si="36"/>
        <v>0</v>
      </c>
      <c r="AZ38" s="27">
        <f t="shared" si="37"/>
        <v>0</v>
      </c>
      <c r="BA38" s="27">
        <f t="shared" si="38"/>
        <v>0</v>
      </c>
      <c r="BB38" s="27">
        <f t="shared" si="39"/>
        <v>0</v>
      </c>
      <c r="BC38" s="27">
        <f t="shared" si="40"/>
        <v>0</v>
      </c>
      <c r="BD38" s="27">
        <f t="shared" si="41"/>
        <v>0</v>
      </c>
      <c r="BE38" s="27">
        <f t="shared" si="42"/>
        <v>0</v>
      </c>
      <c r="BF38" s="27">
        <f t="shared" si="43"/>
        <v>0</v>
      </c>
      <c r="BG38" s="27">
        <f t="shared" si="44"/>
        <v>0</v>
      </c>
      <c r="BH38" s="27">
        <f t="shared" si="45"/>
        <v>0</v>
      </c>
      <c r="BI38" s="27">
        <f t="shared" si="46"/>
        <v>0</v>
      </c>
      <c r="BJ38" s="27">
        <f t="shared" si="47"/>
        <v>0</v>
      </c>
      <c r="BK38" s="27">
        <f t="shared" si="48"/>
        <v>0</v>
      </c>
      <c r="BL38" s="27">
        <f t="shared" si="49"/>
        <v>0</v>
      </c>
      <c r="BM38" s="27">
        <f t="shared" si="50"/>
        <v>0</v>
      </c>
      <c r="BN38" s="27">
        <f t="shared" si="51"/>
        <v>0</v>
      </c>
      <c r="BO38" s="27">
        <f t="shared" si="52"/>
        <v>0</v>
      </c>
      <c r="BP38" s="27">
        <f t="shared" si="53"/>
        <v>0</v>
      </c>
      <c r="BQ38" s="27">
        <f t="shared" si="54"/>
        <v>0</v>
      </c>
      <c r="BR38" s="27">
        <f t="shared" si="55"/>
        <v>0</v>
      </c>
      <c r="BS38" s="27">
        <f t="shared" si="56"/>
        <v>0</v>
      </c>
      <c r="BT38" s="27">
        <f t="shared" si="57"/>
        <v>0</v>
      </c>
      <c r="BU38" s="27">
        <f t="shared" si="58"/>
        <v>0</v>
      </c>
    </row>
    <row r="39" spans="5:73">
      <c r="E39" t="e">
        <f>VLOOKUP($C39,'Event Inputs'!$D$4:'Event Inputs'!$H$899,2,FALSE)</f>
        <v>#N/A</v>
      </c>
      <c r="F39" t="e">
        <f>VLOOKUP($D39,'Event Inputs'!$D$4:'Event Inputs'!$H$899,3,FALSE)</f>
        <v>#N/A</v>
      </c>
      <c r="G39" t="str">
        <f t="shared" si="0"/>
        <v/>
      </c>
      <c r="L39" t="e">
        <f>VLOOKUP($J39,'Event Inputs'!$D$4:'Event Inputs'!$H$899,2,FALSE)</f>
        <v>#N/A</v>
      </c>
      <c r="M39" t="e">
        <f>VLOOKUP($K39,'Event Inputs'!$D$4:'Event Inputs'!$H$899,3,FALSE)</f>
        <v>#N/A</v>
      </c>
      <c r="N39" t="str">
        <f t="shared" si="1"/>
        <v/>
      </c>
      <c r="O39" s="18">
        <f>'Event Inputs'!A39</f>
        <v>0</v>
      </c>
      <c r="P39" s="15">
        <f t="shared" si="2"/>
        <v>0</v>
      </c>
      <c r="Q39" s="21">
        <f t="shared" si="3"/>
        <v>0</v>
      </c>
      <c r="R39" s="24">
        <f t="shared" si="4"/>
        <v>0</v>
      </c>
      <c r="S39" s="21">
        <f t="shared" si="5"/>
        <v>0</v>
      </c>
      <c r="T39" s="21">
        <f t="shared" si="6"/>
        <v>0</v>
      </c>
      <c r="U39" s="21">
        <f t="shared" si="7"/>
        <v>0</v>
      </c>
      <c r="V39" s="21">
        <f t="shared" si="8"/>
        <v>0</v>
      </c>
      <c r="W39" s="21">
        <f t="shared" si="9"/>
        <v>0</v>
      </c>
      <c r="X39" s="21">
        <f t="shared" si="10"/>
        <v>0</v>
      </c>
      <c r="Y39" s="21">
        <f t="shared" si="11"/>
        <v>0</v>
      </c>
      <c r="Z39" s="21">
        <f t="shared" si="12"/>
        <v>0</v>
      </c>
      <c r="AA39" s="21">
        <f t="shared" si="13"/>
        <v>0</v>
      </c>
      <c r="AB39" s="21">
        <f t="shared" si="14"/>
        <v>0</v>
      </c>
      <c r="AC39" s="21">
        <f t="shared" si="15"/>
        <v>0</v>
      </c>
      <c r="AD39" s="21">
        <f t="shared" si="16"/>
        <v>0</v>
      </c>
      <c r="AE39" s="21">
        <f t="shared" si="17"/>
        <v>0</v>
      </c>
      <c r="AF39" s="21">
        <f t="shared" si="18"/>
        <v>0</v>
      </c>
      <c r="AG39" s="21">
        <f t="shared" si="19"/>
        <v>0</v>
      </c>
      <c r="AH39" s="21">
        <f t="shared" si="20"/>
        <v>0</v>
      </c>
      <c r="AI39" s="21">
        <f t="shared" si="21"/>
        <v>0</v>
      </c>
      <c r="AJ39" s="21">
        <f t="shared" si="22"/>
        <v>0</v>
      </c>
      <c r="AK39" s="21">
        <f t="shared" si="23"/>
        <v>0</v>
      </c>
      <c r="AL39" s="21">
        <f t="shared" si="24"/>
        <v>0</v>
      </c>
      <c r="AM39" s="21">
        <f t="shared" si="25"/>
        <v>0</v>
      </c>
      <c r="AN39" s="21">
        <f t="shared" si="26"/>
        <v>0</v>
      </c>
      <c r="AO39" s="21">
        <f t="shared" si="27"/>
        <v>0</v>
      </c>
      <c r="AP39" s="21">
        <f t="shared" si="28"/>
        <v>0</v>
      </c>
      <c r="AQ39" s="21">
        <f t="shared" si="29"/>
        <v>0</v>
      </c>
      <c r="AR39" s="21">
        <f t="shared" si="30"/>
        <v>0</v>
      </c>
      <c r="AS39" s="21">
        <f t="shared" si="31"/>
        <v>0</v>
      </c>
      <c r="AT39" s="35"/>
      <c r="AU39" s="27">
        <f t="shared" si="32"/>
        <v>0</v>
      </c>
      <c r="AV39" s="27">
        <f t="shared" si="33"/>
        <v>0</v>
      </c>
      <c r="AW39" s="27">
        <f t="shared" si="34"/>
        <v>0</v>
      </c>
      <c r="AX39" s="27">
        <f t="shared" si="35"/>
        <v>0</v>
      </c>
      <c r="AY39" s="27">
        <f t="shared" si="36"/>
        <v>0</v>
      </c>
      <c r="AZ39" s="27">
        <f t="shared" si="37"/>
        <v>0</v>
      </c>
      <c r="BA39" s="27">
        <f t="shared" si="38"/>
        <v>0</v>
      </c>
      <c r="BB39" s="27">
        <f t="shared" si="39"/>
        <v>0</v>
      </c>
      <c r="BC39" s="27">
        <f t="shared" si="40"/>
        <v>0</v>
      </c>
      <c r="BD39" s="27">
        <f t="shared" si="41"/>
        <v>0</v>
      </c>
      <c r="BE39" s="27">
        <f t="shared" si="42"/>
        <v>0</v>
      </c>
      <c r="BF39" s="27">
        <f t="shared" si="43"/>
        <v>0</v>
      </c>
      <c r="BG39" s="27">
        <f t="shared" si="44"/>
        <v>0</v>
      </c>
      <c r="BH39" s="27">
        <f t="shared" si="45"/>
        <v>0</v>
      </c>
      <c r="BI39" s="27">
        <f t="shared" si="46"/>
        <v>0</v>
      </c>
      <c r="BJ39" s="27">
        <f t="shared" si="47"/>
        <v>0</v>
      </c>
      <c r="BK39" s="27">
        <f t="shared" si="48"/>
        <v>0</v>
      </c>
      <c r="BL39" s="27">
        <f t="shared" si="49"/>
        <v>0</v>
      </c>
      <c r="BM39" s="27">
        <f t="shared" si="50"/>
        <v>0</v>
      </c>
      <c r="BN39" s="27">
        <f t="shared" si="51"/>
        <v>0</v>
      </c>
      <c r="BO39" s="27">
        <f t="shared" si="52"/>
        <v>0</v>
      </c>
      <c r="BP39" s="27">
        <f t="shared" si="53"/>
        <v>0</v>
      </c>
      <c r="BQ39" s="27">
        <f t="shared" si="54"/>
        <v>0</v>
      </c>
      <c r="BR39" s="27">
        <f t="shared" si="55"/>
        <v>0</v>
      </c>
      <c r="BS39" s="27">
        <f t="shared" si="56"/>
        <v>0</v>
      </c>
      <c r="BT39" s="27">
        <f t="shared" si="57"/>
        <v>0</v>
      </c>
      <c r="BU39" s="27">
        <f t="shared" si="58"/>
        <v>0</v>
      </c>
    </row>
    <row r="40" spans="5:73">
      <c r="E40" t="e">
        <f>VLOOKUP($C40,'Event Inputs'!$D$4:'Event Inputs'!$H$899,2,FALSE)</f>
        <v>#N/A</v>
      </c>
      <c r="F40" t="e">
        <f>VLOOKUP($D40,'Event Inputs'!$D$4:'Event Inputs'!$H$899,3,FALSE)</f>
        <v>#N/A</v>
      </c>
      <c r="G40" t="str">
        <f t="shared" si="0"/>
        <v/>
      </c>
      <c r="L40" t="e">
        <f>VLOOKUP($J40,'Event Inputs'!$D$4:'Event Inputs'!$H$899,2,FALSE)</f>
        <v>#N/A</v>
      </c>
      <c r="M40" t="e">
        <f>VLOOKUP($K40,'Event Inputs'!$D$4:'Event Inputs'!$H$899,3,FALSE)</f>
        <v>#N/A</v>
      </c>
      <c r="N40" t="str">
        <f t="shared" si="1"/>
        <v/>
      </c>
      <c r="O40" s="18">
        <f>'Event Inputs'!A40</f>
        <v>0</v>
      </c>
      <c r="P40" s="15">
        <f t="shared" si="2"/>
        <v>0</v>
      </c>
      <c r="Q40" s="21">
        <f t="shared" si="3"/>
        <v>0</v>
      </c>
      <c r="R40" s="24">
        <f t="shared" si="4"/>
        <v>0</v>
      </c>
      <c r="S40" s="21">
        <f t="shared" si="5"/>
        <v>0</v>
      </c>
      <c r="T40" s="21">
        <f t="shared" si="6"/>
        <v>0</v>
      </c>
      <c r="U40" s="21">
        <f t="shared" si="7"/>
        <v>0</v>
      </c>
      <c r="V40" s="21">
        <f t="shared" si="8"/>
        <v>0</v>
      </c>
      <c r="W40" s="21">
        <f t="shared" si="9"/>
        <v>0</v>
      </c>
      <c r="X40" s="21">
        <f t="shared" si="10"/>
        <v>0</v>
      </c>
      <c r="Y40" s="21">
        <f t="shared" si="11"/>
        <v>0</v>
      </c>
      <c r="Z40" s="21">
        <f t="shared" si="12"/>
        <v>0</v>
      </c>
      <c r="AA40" s="21">
        <f t="shared" si="13"/>
        <v>0</v>
      </c>
      <c r="AB40" s="21">
        <f t="shared" si="14"/>
        <v>0</v>
      </c>
      <c r="AC40" s="21">
        <f t="shared" si="15"/>
        <v>0</v>
      </c>
      <c r="AD40" s="21">
        <f t="shared" si="16"/>
        <v>0</v>
      </c>
      <c r="AE40" s="21">
        <f t="shared" si="17"/>
        <v>0</v>
      </c>
      <c r="AF40" s="21">
        <f t="shared" si="18"/>
        <v>0</v>
      </c>
      <c r="AG40" s="21">
        <f t="shared" si="19"/>
        <v>0</v>
      </c>
      <c r="AH40" s="21">
        <f t="shared" si="20"/>
        <v>0</v>
      </c>
      <c r="AI40" s="21">
        <f t="shared" si="21"/>
        <v>0</v>
      </c>
      <c r="AJ40" s="21">
        <f t="shared" si="22"/>
        <v>0</v>
      </c>
      <c r="AK40" s="21">
        <f t="shared" si="23"/>
        <v>0</v>
      </c>
      <c r="AL40" s="21">
        <f t="shared" si="24"/>
        <v>0</v>
      </c>
      <c r="AM40" s="21">
        <f t="shared" si="25"/>
        <v>0</v>
      </c>
      <c r="AN40" s="21">
        <f t="shared" si="26"/>
        <v>0</v>
      </c>
      <c r="AO40" s="21">
        <f t="shared" si="27"/>
        <v>0</v>
      </c>
      <c r="AP40" s="21">
        <f t="shared" si="28"/>
        <v>0</v>
      </c>
      <c r="AQ40" s="21">
        <f t="shared" si="29"/>
        <v>0</v>
      </c>
      <c r="AR40" s="21">
        <f t="shared" si="30"/>
        <v>0</v>
      </c>
      <c r="AS40" s="21">
        <f t="shared" si="31"/>
        <v>0</v>
      </c>
      <c r="AT40" s="35"/>
      <c r="AU40" s="27">
        <f t="shared" si="32"/>
        <v>0</v>
      </c>
      <c r="AV40" s="27">
        <f t="shared" si="33"/>
        <v>0</v>
      </c>
      <c r="AW40" s="27">
        <f t="shared" si="34"/>
        <v>0</v>
      </c>
      <c r="AX40" s="27">
        <f t="shared" si="35"/>
        <v>0</v>
      </c>
      <c r="AY40" s="27">
        <f t="shared" si="36"/>
        <v>0</v>
      </c>
      <c r="AZ40" s="27">
        <f t="shared" si="37"/>
        <v>0</v>
      </c>
      <c r="BA40" s="27">
        <f t="shared" si="38"/>
        <v>0</v>
      </c>
      <c r="BB40" s="27">
        <f t="shared" si="39"/>
        <v>0</v>
      </c>
      <c r="BC40" s="27">
        <f t="shared" si="40"/>
        <v>0</v>
      </c>
      <c r="BD40" s="27">
        <f t="shared" si="41"/>
        <v>0</v>
      </c>
      <c r="BE40" s="27">
        <f t="shared" si="42"/>
        <v>0</v>
      </c>
      <c r="BF40" s="27">
        <f t="shared" si="43"/>
        <v>0</v>
      </c>
      <c r="BG40" s="27">
        <f t="shared" si="44"/>
        <v>0</v>
      </c>
      <c r="BH40" s="27">
        <f t="shared" si="45"/>
        <v>0</v>
      </c>
      <c r="BI40" s="27">
        <f t="shared" si="46"/>
        <v>0</v>
      </c>
      <c r="BJ40" s="27">
        <f t="shared" si="47"/>
        <v>0</v>
      </c>
      <c r="BK40" s="27">
        <f t="shared" si="48"/>
        <v>0</v>
      </c>
      <c r="BL40" s="27">
        <f t="shared" si="49"/>
        <v>0</v>
      </c>
      <c r="BM40" s="27">
        <f t="shared" si="50"/>
        <v>0</v>
      </c>
      <c r="BN40" s="27">
        <f t="shared" si="51"/>
        <v>0</v>
      </c>
      <c r="BO40" s="27">
        <f t="shared" si="52"/>
        <v>0</v>
      </c>
      <c r="BP40" s="27">
        <f t="shared" si="53"/>
        <v>0</v>
      </c>
      <c r="BQ40" s="27">
        <f t="shared" si="54"/>
        <v>0</v>
      </c>
      <c r="BR40" s="27">
        <f t="shared" si="55"/>
        <v>0</v>
      </c>
      <c r="BS40" s="27">
        <f t="shared" si="56"/>
        <v>0</v>
      </c>
      <c r="BT40" s="27">
        <f t="shared" si="57"/>
        <v>0</v>
      </c>
      <c r="BU40" s="27">
        <f t="shared" si="58"/>
        <v>0</v>
      </c>
    </row>
    <row r="41" spans="5:73">
      <c r="E41" t="e">
        <f>VLOOKUP($C41,'Event Inputs'!$D$4:'Event Inputs'!$H$899,2,FALSE)</f>
        <v>#N/A</v>
      </c>
      <c r="F41" t="e">
        <f>VLOOKUP($D41,'Event Inputs'!$D$4:'Event Inputs'!$H$899,3,FALSE)</f>
        <v>#N/A</v>
      </c>
      <c r="G41" t="str">
        <f t="shared" si="0"/>
        <v/>
      </c>
      <c r="L41" t="e">
        <f>VLOOKUP($J41,'Event Inputs'!$D$4:'Event Inputs'!$H$899,2,FALSE)</f>
        <v>#N/A</v>
      </c>
      <c r="M41" t="e">
        <f>VLOOKUP($K41,'Event Inputs'!$D$4:'Event Inputs'!$H$899,3,FALSE)</f>
        <v>#N/A</v>
      </c>
      <c r="N41" t="str">
        <f t="shared" si="1"/>
        <v/>
      </c>
      <c r="O41" s="18">
        <f>'Event Inputs'!A41</f>
        <v>0</v>
      </c>
      <c r="P41" s="15">
        <f t="shared" si="2"/>
        <v>0</v>
      </c>
      <c r="Q41" s="21">
        <f t="shared" si="3"/>
        <v>0</v>
      </c>
      <c r="R41" s="24">
        <f t="shared" si="4"/>
        <v>0</v>
      </c>
      <c r="S41" s="21">
        <f t="shared" si="5"/>
        <v>0</v>
      </c>
      <c r="T41" s="21">
        <f t="shared" si="6"/>
        <v>0</v>
      </c>
      <c r="U41" s="21">
        <f t="shared" si="7"/>
        <v>0</v>
      </c>
      <c r="V41" s="21">
        <f t="shared" si="8"/>
        <v>0</v>
      </c>
      <c r="W41" s="21">
        <f t="shared" si="9"/>
        <v>0</v>
      </c>
      <c r="X41" s="21">
        <f t="shared" si="10"/>
        <v>0</v>
      </c>
      <c r="Y41" s="21">
        <f t="shared" si="11"/>
        <v>0</v>
      </c>
      <c r="Z41" s="21">
        <f t="shared" si="12"/>
        <v>0</v>
      </c>
      <c r="AA41" s="21">
        <f t="shared" si="13"/>
        <v>0</v>
      </c>
      <c r="AB41" s="21">
        <f t="shared" si="14"/>
        <v>0</v>
      </c>
      <c r="AC41" s="21">
        <f t="shared" si="15"/>
        <v>0</v>
      </c>
      <c r="AD41" s="21">
        <f t="shared" si="16"/>
        <v>0</v>
      </c>
      <c r="AE41" s="21">
        <f t="shared" si="17"/>
        <v>0</v>
      </c>
      <c r="AF41" s="21">
        <f t="shared" si="18"/>
        <v>0</v>
      </c>
      <c r="AG41" s="21">
        <f t="shared" si="19"/>
        <v>0</v>
      </c>
      <c r="AH41" s="21">
        <f t="shared" si="20"/>
        <v>0</v>
      </c>
      <c r="AI41" s="21">
        <f t="shared" si="21"/>
        <v>0</v>
      </c>
      <c r="AJ41" s="21">
        <f t="shared" si="22"/>
        <v>0</v>
      </c>
      <c r="AK41" s="21">
        <f t="shared" si="23"/>
        <v>0</v>
      </c>
      <c r="AL41" s="21">
        <f t="shared" si="24"/>
        <v>0</v>
      </c>
      <c r="AM41" s="21">
        <f t="shared" si="25"/>
        <v>0</v>
      </c>
      <c r="AN41" s="21">
        <f t="shared" si="26"/>
        <v>0</v>
      </c>
      <c r="AO41" s="21">
        <f t="shared" si="27"/>
        <v>0</v>
      </c>
      <c r="AP41" s="21">
        <f t="shared" si="28"/>
        <v>0</v>
      </c>
      <c r="AQ41" s="21">
        <f t="shared" si="29"/>
        <v>0</v>
      </c>
      <c r="AR41" s="21">
        <f t="shared" si="30"/>
        <v>0</v>
      </c>
      <c r="AS41" s="21">
        <f t="shared" si="31"/>
        <v>0</v>
      </c>
      <c r="AT41" s="35"/>
      <c r="AU41" s="27">
        <f t="shared" si="32"/>
        <v>0</v>
      </c>
      <c r="AV41" s="27">
        <f t="shared" si="33"/>
        <v>0</v>
      </c>
      <c r="AW41" s="27">
        <f t="shared" si="34"/>
        <v>0</v>
      </c>
      <c r="AX41" s="27">
        <f t="shared" si="35"/>
        <v>0</v>
      </c>
      <c r="AY41" s="27">
        <f t="shared" si="36"/>
        <v>0</v>
      </c>
      <c r="AZ41" s="27">
        <f t="shared" si="37"/>
        <v>0</v>
      </c>
      <c r="BA41" s="27">
        <f t="shared" si="38"/>
        <v>0</v>
      </c>
      <c r="BB41" s="27">
        <f t="shared" si="39"/>
        <v>0</v>
      </c>
      <c r="BC41" s="27">
        <f t="shared" si="40"/>
        <v>0</v>
      </c>
      <c r="BD41" s="27">
        <f t="shared" si="41"/>
        <v>0</v>
      </c>
      <c r="BE41" s="27">
        <f t="shared" si="42"/>
        <v>0</v>
      </c>
      <c r="BF41" s="27">
        <f t="shared" si="43"/>
        <v>0</v>
      </c>
      <c r="BG41" s="27">
        <f t="shared" si="44"/>
        <v>0</v>
      </c>
      <c r="BH41" s="27">
        <f t="shared" si="45"/>
        <v>0</v>
      </c>
      <c r="BI41" s="27">
        <f t="shared" si="46"/>
        <v>0</v>
      </c>
      <c r="BJ41" s="27">
        <f t="shared" si="47"/>
        <v>0</v>
      </c>
      <c r="BK41" s="27">
        <f t="shared" si="48"/>
        <v>0</v>
      </c>
      <c r="BL41" s="27">
        <f t="shared" si="49"/>
        <v>0</v>
      </c>
      <c r="BM41" s="27">
        <f t="shared" si="50"/>
        <v>0</v>
      </c>
      <c r="BN41" s="27">
        <f t="shared" si="51"/>
        <v>0</v>
      </c>
      <c r="BO41" s="27">
        <f t="shared" si="52"/>
        <v>0</v>
      </c>
      <c r="BP41" s="27">
        <f t="shared" si="53"/>
        <v>0</v>
      </c>
      <c r="BQ41" s="27">
        <f t="shared" si="54"/>
        <v>0</v>
      </c>
      <c r="BR41" s="27">
        <f t="shared" si="55"/>
        <v>0</v>
      </c>
      <c r="BS41" s="27">
        <f t="shared" si="56"/>
        <v>0</v>
      </c>
      <c r="BT41" s="27">
        <f t="shared" si="57"/>
        <v>0</v>
      </c>
      <c r="BU41" s="27">
        <f t="shared" si="58"/>
        <v>0</v>
      </c>
    </row>
    <row r="42" spans="5:73">
      <c r="E42" t="e">
        <f>VLOOKUP($C42,'Event Inputs'!$D$4:'Event Inputs'!$H$899,2,FALSE)</f>
        <v>#N/A</v>
      </c>
      <c r="F42" t="e">
        <f>VLOOKUP($D42,'Event Inputs'!$D$4:'Event Inputs'!$H$899,3,FALSE)</f>
        <v>#N/A</v>
      </c>
      <c r="G42" t="str">
        <f t="shared" si="0"/>
        <v/>
      </c>
      <c r="L42" t="e">
        <f>VLOOKUP($J42,'Event Inputs'!$D$4:'Event Inputs'!$H$899,2,FALSE)</f>
        <v>#N/A</v>
      </c>
      <c r="M42" t="e">
        <f>VLOOKUP($K42,'Event Inputs'!$D$4:'Event Inputs'!$H$899,3,FALSE)</f>
        <v>#N/A</v>
      </c>
      <c r="N42" t="str">
        <f t="shared" si="1"/>
        <v/>
      </c>
      <c r="O42" s="18">
        <f>'Event Inputs'!A42</f>
        <v>0</v>
      </c>
      <c r="P42" s="15">
        <f t="shared" si="2"/>
        <v>0</v>
      </c>
      <c r="Q42" s="21">
        <f t="shared" si="3"/>
        <v>0</v>
      </c>
      <c r="R42" s="24">
        <f t="shared" si="4"/>
        <v>0</v>
      </c>
      <c r="S42" s="21">
        <f t="shared" si="5"/>
        <v>0</v>
      </c>
      <c r="T42" s="21">
        <f t="shared" si="6"/>
        <v>0</v>
      </c>
      <c r="U42" s="21">
        <f t="shared" si="7"/>
        <v>0</v>
      </c>
      <c r="V42" s="21">
        <f t="shared" si="8"/>
        <v>0</v>
      </c>
      <c r="W42" s="21">
        <f t="shared" si="9"/>
        <v>0</v>
      </c>
      <c r="X42" s="21">
        <f t="shared" si="10"/>
        <v>0</v>
      </c>
      <c r="Y42" s="21">
        <f t="shared" si="11"/>
        <v>0</v>
      </c>
      <c r="Z42" s="21">
        <f t="shared" si="12"/>
        <v>0</v>
      </c>
      <c r="AA42" s="21">
        <f t="shared" si="13"/>
        <v>0</v>
      </c>
      <c r="AB42" s="21">
        <f t="shared" si="14"/>
        <v>0</v>
      </c>
      <c r="AC42" s="21">
        <f t="shared" si="15"/>
        <v>0</v>
      </c>
      <c r="AD42" s="21">
        <f t="shared" si="16"/>
        <v>0</v>
      </c>
      <c r="AE42" s="21">
        <f t="shared" si="17"/>
        <v>0</v>
      </c>
      <c r="AF42" s="21">
        <f t="shared" si="18"/>
        <v>0</v>
      </c>
      <c r="AG42" s="21">
        <f t="shared" si="19"/>
        <v>0</v>
      </c>
      <c r="AH42" s="21">
        <f t="shared" si="20"/>
        <v>0</v>
      </c>
      <c r="AI42" s="21">
        <f t="shared" si="21"/>
        <v>0</v>
      </c>
      <c r="AJ42" s="21">
        <f t="shared" si="22"/>
        <v>0</v>
      </c>
      <c r="AK42" s="21">
        <f t="shared" si="23"/>
        <v>0</v>
      </c>
      <c r="AL42" s="21">
        <f t="shared" si="24"/>
        <v>0</v>
      </c>
      <c r="AM42" s="21">
        <f t="shared" si="25"/>
        <v>0</v>
      </c>
      <c r="AN42" s="21">
        <f t="shared" si="26"/>
        <v>0</v>
      </c>
      <c r="AO42" s="21">
        <f t="shared" si="27"/>
        <v>0</v>
      </c>
      <c r="AP42" s="21">
        <f t="shared" si="28"/>
        <v>0</v>
      </c>
      <c r="AQ42" s="21">
        <f t="shared" si="29"/>
        <v>0</v>
      </c>
      <c r="AR42" s="21">
        <f t="shared" si="30"/>
        <v>0</v>
      </c>
      <c r="AS42" s="21">
        <f t="shared" si="31"/>
        <v>0</v>
      </c>
      <c r="AT42" s="35"/>
      <c r="AU42" s="27">
        <f t="shared" si="32"/>
        <v>0</v>
      </c>
      <c r="AV42" s="27">
        <f t="shared" si="33"/>
        <v>0</v>
      </c>
      <c r="AW42" s="27">
        <f t="shared" si="34"/>
        <v>0</v>
      </c>
      <c r="AX42" s="27">
        <f t="shared" si="35"/>
        <v>0</v>
      </c>
      <c r="AY42" s="27">
        <f t="shared" si="36"/>
        <v>0</v>
      </c>
      <c r="AZ42" s="27">
        <f t="shared" si="37"/>
        <v>0</v>
      </c>
      <c r="BA42" s="27">
        <f t="shared" si="38"/>
        <v>0</v>
      </c>
      <c r="BB42" s="27">
        <f t="shared" si="39"/>
        <v>0</v>
      </c>
      <c r="BC42" s="27">
        <f t="shared" si="40"/>
        <v>0</v>
      </c>
      <c r="BD42" s="27">
        <f t="shared" si="41"/>
        <v>0</v>
      </c>
      <c r="BE42" s="27">
        <f t="shared" si="42"/>
        <v>0</v>
      </c>
      <c r="BF42" s="27">
        <f t="shared" si="43"/>
        <v>0</v>
      </c>
      <c r="BG42" s="27">
        <f t="shared" si="44"/>
        <v>0</v>
      </c>
      <c r="BH42" s="27">
        <f t="shared" si="45"/>
        <v>0</v>
      </c>
      <c r="BI42" s="27">
        <f t="shared" si="46"/>
        <v>0</v>
      </c>
      <c r="BJ42" s="27">
        <f t="shared" si="47"/>
        <v>0</v>
      </c>
      <c r="BK42" s="27">
        <f t="shared" si="48"/>
        <v>0</v>
      </c>
      <c r="BL42" s="27">
        <f t="shared" si="49"/>
        <v>0</v>
      </c>
      <c r="BM42" s="27">
        <f t="shared" si="50"/>
        <v>0</v>
      </c>
      <c r="BN42" s="27">
        <f t="shared" si="51"/>
        <v>0</v>
      </c>
      <c r="BO42" s="27">
        <f t="shared" si="52"/>
        <v>0</v>
      </c>
      <c r="BP42" s="27">
        <f t="shared" si="53"/>
        <v>0</v>
      </c>
      <c r="BQ42" s="27">
        <f t="shared" si="54"/>
        <v>0</v>
      </c>
      <c r="BR42" s="27">
        <f t="shared" si="55"/>
        <v>0</v>
      </c>
      <c r="BS42" s="27">
        <f t="shared" si="56"/>
        <v>0</v>
      </c>
      <c r="BT42" s="27">
        <f t="shared" si="57"/>
        <v>0</v>
      </c>
      <c r="BU42" s="27">
        <f t="shared" si="58"/>
        <v>0</v>
      </c>
    </row>
    <row r="43" spans="5:73">
      <c r="E43" t="e">
        <f>VLOOKUP($C43,'Event Inputs'!$D$4:'Event Inputs'!$H$899,2,FALSE)</f>
        <v>#N/A</v>
      </c>
      <c r="F43" t="e">
        <f>VLOOKUP($D43,'Event Inputs'!$D$4:'Event Inputs'!$H$899,3,FALSE)</f>
        <v>#N/A</v>
      </c>
      <c r="G43" t="str">
        <f t="shared" si="0"/>
        <v/>
      </c>
      <c r="L43" t="e">
        <f>VLOOKUP($J43,'Event Inputs'!$D$4:'Event Inputs'!$H$899,2,FALSE)</f>
        <v>#N/A</v>
      </c>
      <c r="M43" t="e">
        <f>VLOOKUP($K43,'Event Inputs'!$D$4:'Event Inputs'!$H$899,3,FALSE)</f>
        <v>#N/A</v>
      </c>
      <c r="N43" t="str">
        <f t="shared" si="1"/>
        <v/>
      </c>
      <c r="O43" s="18">
        <f>'Event Inputs'!A43</f>
        <v>0</v>
      </c>
      <c r="P43" s="15">
        <f t="shared" si="2"/>
        <v>0</v>
      </c>
      <c r="Q43" s="21">
        <f t="shared" si="3"/>
        <v>0</v>
      </c>
      <c r="R43" s="24">
        <f t="shared" si="4"/>
        <v>0</v>
      </c>
      <c r="S43" s="21">
        <f t="shared" si="5"/>
        <v>0</v>
      </c>
      <c r="T43" s="21">
        <f t="shared" si="6"/>
        <v>0</v>
      </c>
      <c r="U43" s="21">
        <f t="shared" si="7"/>
        <v>0</v>
      </c>
      <c r="V43" s="21">
        <f t="shared" si="8"/>
        <v>0</v>
      </c>
      <c r="W43" s="21">
        <f t="shared" si="9"/>
        <v>0</v>
      </c>
      <c r="X43" s="21">
        <f t="shared" si="10"/>
        <v>0</v>
      </c>
      <c r="Y43" s="21">
        <f t="shared" si="11"/>
        <v>0</v>
      </c>
      <c r="Z43" s="21">
        <f t="shared" si="12"/>
        <v>0</v>
      </c>
      <c r="AA43" s="21">
        <f t="shared" si="13"/>
        <v>0</v>
      </c>
      <c r="AB43" s="21">
        <f t="shared" si="14"/>
        <v>0</v>
      </c>
      <c r="AC43" s="21">
        <f t="shared" si="15"/>
        <v>0</v>
      </c>
      <c r="AD43" s="21">
        <f t="shared" si="16"/>
        <v>0</v>
      </c>
      <c r="AE43" s="21">
        <f t="shared" si="17"/>
        <v>0</v>
      </c>
      <c r="AF43" s="21">
        <f t="shared" si="18"/>
        <v>0</v>
      </c>
      <c r="AG43" s="21">
        <f t="shared" si="19"/>
        <v>0</v>
      </c>
      <c r="AH43" s="21">
        <f t="shared" si="20"/>
        <v>0</v>
      </c>
      <c r="AI43" s="21">
        <f t="shared" si="21"/>
        <v>0</v>
      </c>
      <c r="AJ43" s="21">
        <f t="shared" si="22"/>
        <v>0</v>
      </c>
      <c r="AK43" s="21">
        <f t="shared" si="23"/>
        <v>0</v>
      </c>
      <c r="AL43" s="21">
        <f t="shared" si="24"/>
        <v>0</v>
      </c>
      <c r="AM43" s="21">
        <f t="shared" si="25"/>
        <v>0</v>
      </c>
      <c r="AN43" s="21">
        <f t="shared" si="26"/>
        <v>0</v>
      </c>
      <c r="AO43" s="21">
        <f t="shared" si="27"/>
        <v>0</v>
      </c>
      <c r="AP43" s="21">
        <f t="shared" si="28"/>
        <v>0</v>
      </c>
      <c r="AQ43" s="21">
        <f t="shared" si="29"/>
        <v>0</v>
      </c>
      <c r="AR43" s="21">
        <f t="shared" si="30"/>
        <v>0</v>
      </c>
      <c r="AS43" s="21">
        <f t="shared" si="31"/>
        <v>0</v>
      </c>
      <c r="AT43" s="35"/>
      <c r="AU43" s="27">
        <f t="shared" si="32"/>
        <v>0</v>
      </c>
      <c r="AV43" s="27">
        <f t="shared" si="33"/>
        <v>0</v>
      </c>
      <c r="AW43" s="27">
        <f t="shared" si="34"/>
        <v>0</v>
      </c>
      <c r="AX43" s="27">
        <f t="shared" si="35"/>
        <v>0</v>
      </c>
      <c r="AY43" s="27">
        <f t="shared" si="36"/>
        <v>0</v>
      </c>
      <c r="AZ43" s="27">
        <f t="shared" si="37"/>
        <v>0</v>
      </c>
      <c r="BA43" s="27">
        <f t="shared" si="38"/>
        <v>0</v>
      </c>
      <c r="BB43" s="27">
        <f t="shared" si="39"/>
        <v>0</v>
      </c>
      <c r="BC43" s="27">
        <f t="shared" si="40"/>
        <v>0</v>
      </c>
      <c r="BD43" s="27">
        <f t="shared" si="41"/>
        <v>0</v>
      </c>
      <c r="BE43" s="27">
        <f t="shared" si="42"/>
        <v>0</v>
      </c>
      <c r="BF43" s="27">
        <f t="shared" si="43"/>
        <v>0</v>
      </c>
      <c r="BG43" s="27">
        <f t="shared" si="44"/>
        <v>0</v>
      </c>
      <c r="BH43" s="27">
        <f t="shared" si="45"/>
        <v>0</v>
      </c>
      <c r="BI43" s="27">
        <f t="shared" si="46"/>
        <v>0</v>
      </c>
      <c r="BJ43" s="27">
        <f t="shared" si="47"/>
        <v>0</v>
      </c>
      <c r="BK43" s="27">
        <f t="shared" si="48"/>
        <v>0</v>
      </c>
      <c r="BL43" s="27">
        <f t="shared" si="49"/>
        <v>0</v>
      </c>
      <c r="BM43" s="27">
        <f t="shared" si="50"/>
        <v>0</v>
      </c>
      <c r="BN43" s="27">
        <f t="shared" si="51"/>
        <v>0</v>
      </c>
      <c r="BO43" s="27">
        <f t="shared" si="52"/>
        <v>0</v>
      </c>
      <c r="BP43" s="27">
        <f t="shared" si="53"/>
        <v>0</v>
      </c>
      <c r="BQ43" s="27">
        <f t="shared" si="54"/>
        <v>0</v>
      </c>
      <c r="BR43" s="27">
        <f t="shared" si="55"/>
        <v>0</v>
      </c>
      <c r="BS43" s="27">
        <f t="shared" si="56"/>
        <v>0</v>
      </c>
      <c r="BT43" s="27">
        <f t="shared" si="57"/>
        <v>0</v>
      </c>
      <c r="BU43" s="27">
        <f t="shared" si="58"/>
        <v>0</v>
      </c>
    </row>
    <row r="44" spans="5:73">
      <c r="E44" t="e">
        <f>VLOOKUP($C44,'Event Inputs'!$D$4:'Event Inputs'!$H$899,2,FALSE)</f>
        <v>#N/A</v>
      </c>
      <c r="F44" t="e">
        <f>VLOOKUP($D44,'Event Inputs'!$D$4:'Event Inputs'!$H$899,3,FALSE)</f>
        <v>#N/A</v>
      </c>
      <c r="G44" t="str">
        <f t="shared" si="0"/>
        <v/>
      </c>
      <c r="L44" t="e">
        <f>VLOOKUP($J44,'Event Inputs'!$D$4:'Event Inputs'!$H$899,2,FALSE)</f>
        <v>#N/A</v>
      </c>
      <c r="M44" t="e">
        <f>VLOOKUP($K44,'Event Inputs'!$D$4:'Event Inputs'!$H$899,3,FALSE)</f>
        <v>#N/A</v>
      </c>
      <c r="N44" t="str">
        <f t="shared" si="1"/>
        <v/>
      </c>
      <c r="O44" s="18">
        <f>'Event Inputs'!A44</f>
        <v>0</v>
      </c>
      <c r="P44" s="15">
        <f t="shared" si="2"/>
        <v>0</v>
      </c>
      <c r="Q44" s="21">
        <f t="shared" si="3"/>
        <v>0</v>
      </c>
      <c r="R44" s="24">
        <f t="shared" si="4"/>
        <v>0</v>
      </c>
      <c r="S44" s="21">
        <f t="shared" si="5"/>
        <v>0</v>
      </c>
      <c r="T44" s="21">
        <f t="shared" si="6"/>
        <v>0</v>
      </c>
      <c r="U44" s="21">
        <f t="shared" si="7"/>
        <v>0</v>
      </c>
      <c r="V44" s="21">
        <f t="shared" si="8"/>
        <v>0</v>
      </c>
      <c r="W44" s="21">
        <f t="shared" si="9"/>
        <v>0</v>
      </c>
      <c r="X44" s="21">
        <f t="shared" si="10"/>
        <v>0</v>
      </c>
      <c r="Y44" s="21">
        <f t="shared" si="11"/>
        <v>0</v>
      </c>
      <c r="Z44" s="21">
        <f t="shared" si="12"/>
        <v>0</v>
      </c>
      <c r="AA44" s="21">
        <f t="shared" si="13"/>
        <v>0</v>
      </c>
      <c r="AB44" s="21">
        <f t="shared" si="14"/>
        <v>0</v>
      </c>
      <c r="AC44" s="21">
        <f t="shared" si="15"/>
        <v>0</v>
      </c>
      <c r="AD44" s="21">
        <f t="shared" si="16"/>
        <v>0</v>
      </c>
      <c r="AE44" s="21">
        <f t="shared" si="17"/>
        <v>0</v>
      </c>
      <c r="AF44" s="21">
        <f t="shared" si="18"/>
        <v>0</v>
      </c>
      <c r="AG44" s="21">
        <f t="shared" si="19"/>
        <v>0</v>
      </c>
      <c r="AH44" s="21">
        <f t="shared" si="20"/>
        <v>0</v>
      </c>
      <c r="AI44" s="21">
        <f t="shared" si="21"/>
        <v>0</v>
      </c>
      <c r="AJ44" s="21">
        <f t="shared" si="22"/>
        <v>0</v>
      </c>
      <c r="AK44" s="21">
        <f t="shared" si="23"/>
        <v>0</v>
      </c>
      <c r="AL44" s="21">
        <f t="shared" si="24"/>
        <v>0</v>
      </c>
      <c r="AM44" s="21">
        <f t="shared" si="25"/>
        <v>0</v>
      </c>
      <c r="AN44" s="21">
        <f t="shared" si="26"/>
        <v>0</v>
      </c>
      <c r="AO44" s="21">
        <f t="shared" si="27"/>
        <v>0</v>
      </c>
      <c r="AP44" s="21">
        <f t="shared" si="28"/>
        <v>0</v>
      </c>
      <c r="AQ44" s="21">
        <f t="shared" si="29"/>
        <v>0</v>
      </c>
      <c r="AR44" s="21">
        <f t="shared" si="30"/>
        <v>0</v>
      </c>
      <c r="AS44" s="21">
        <f t="shared" si="31"/>
        <v>0</v>
      </c>
      <c r="AT44" s="35"/>
      <c r="AU44" s="27">
        <f t="shared" si="32"/>
        <v>0</v>
      </c>
      <c r="AV44" s="27">
        <f t="shared" si="33"/>
        <v>0</v>
      </c>
      <c r="AW44" s="27">
        <f t="shared" si="34"/>
        <v>0</v>
      </c>
      <c r="AX44" s="27">
        <f t="shared" si="35"/>
        <v>0</v>
      </c>
      <c r="AY44" s="27">
        <f t="shared" si="36"/>
        <v>0</v>
      </c>
      <c r="AZ44" s="27">
        <f t="shared" si="37"/>
        <v>0</v>
      </c>
      <c r="BA44" s="27">
        <f t="shared" si="38"/>
        <v>0</v>
      </c>
      <c r="BB44" s="27">
        <f t="shared" si="39"/>
        <v>0</v>
      </c>
      <c r="BC44" s="27">
        <f t="shared" si="40"/>
        <v>0</v>
      </c>
      <c r="BD44" s="27">
        <f t="shared" si="41"/>
        <v>0</v>
      </c>
      <c r="BE44" s="27">
        <f t="shared" si="42"/>
        <v>0</v>
      </c>
      <c r="BF44" s="27">
        <f t="shared" si="43"/>
        <v>0</v>
      </c>
      <c r="BG44" s="27">
        <f t="shared" si="44"/>
        <v>0</v>
      </c>
      <c r="BH44" s="27">
        <f t="shared" si="45"/>
        <v>0</v>
      </c>
      <c r="BI44" s="27">
        <f t="shared" si="46"/>
        <v>0</v>
      </c>
      <c r="BJ44" s="27">
        <f t="shared" si="47"/>
        <v>0</v>
      </c>
      <c r="BK44" s="27">
        <f t="shared" si="48"/>
        <v>0</v>
      </c>
      <c r="BL44" s="27">
        <f t="shared" si="49"/>
        <v>0</v>
      </c>
      <c r="BM44" s="27">
        <f t="shared" si="50"/>
        <v>0</v>
      </c>
      <c r="BN44" s="27">
        <f t="shared" si="51"/>
        <v>0</v>
      </c>
      <c r="BO44" s="27">
        <f t="shared" si="52"/>
        <v>0</v>
      </c>
      <c r="BP44" s="27">
        <f t="shared" si="53"/>
        <v>0</v>
      </c>
      <c r="BQ44" s="27">
        <f t="shared" si="54"/>
        <v>0</v>
      </c>
      <c r="BR44" s="27">
        <f t="shared" si="55"/>
        <v>0</v>
      </c>
      <c r="BS44" s="27">
        <f t="shared" si="56"/>
        <v>0</v>
      </c>
      <c r="BT44" s="27">
        <f t="shared" si="57"/>
        <v>0</v>
      </c>
      <c r="BU44" s="27">
        <f t="shared" si="58"/>
        <v>0</v>
      </c>
    </row>
    <row r="45" spans="5:73">
      <c r="E45" t="e">
        <f>VLOOKUP($C45,'Event Inputs'!$D$4:'Event Inputs'!$H$899,2,FALSE)</f>
        <v>#N/A</v>
      </c>
      <c r="F45" t="e">
        <f>VLOOKUP($D45,'Event Inputs'!$D$4:'Event Inputs'!$H$899,3,FALSE)</f>
        <v>#N/A</v>
      </c>
      <c r="G45" t="str">
        <f t="shared" si="0"/>
        <v/>
      </c>
      <c r="L45" t="e">
        <f>VLOOKUP($J45,'Event Inputs'!$D$4:'Event Inputs'!$H$899,2,FALSE)</f>
        <v>#N/A</v>
      </c>
      <c r="M45" t="e">
        <f>VLOOKUP($K45,'Event Inputs'!$D$4:'Event Inputs'!$H$899,3,FALSE)</f>
        <v>#N/A</v>
      </c>
      <c r="N45" t="str">
        <f t="shared" si="1"/>
        <v/>
      </c>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5:73">
      <c r="E46" t="e">
        <f>VLOOKUP($C46,'Event Inputs'!$D$4:'Event Inputs'!$H$899,2,FALSE)</f>
        <v>#N/A</v>
      </c>
      <c r="F46" t="e">
        <f>VLOOKUP($D46,'Event Inputs'!$D$4:'Event Inputs'!$H$899,3,FALSE)</f>
        <v>#N/A</v>
      </c>
      <c r="G46" t="str">
        <f t="shared" si="0"/>
        <v/>
      </c>
      <c r="L46" t="e">
        <f>VLOOKUP($J46,'Event Inputs'!$D$4:'Event Inputs'!$H$899,2,FALSE)</f>
        <v>#N/A</v>
      </c>
      <c r="M46" t="e">
        <f>VLOOKUP($K46,'Event Inputs'!$D$4:'Event Inputs'!$H$899,3,FALSE)</f>
        <v>#N/A</v>
      </c>
      <c r="N46" t="str">
        <f t="shared" si="1"/>
        <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5:73">
      <c r="E47" t="e">
        <f>VLOOKUP($C47,'Event Inputs'!$D$4:'Event Inputs'!$H$899,2,FALSE)</f>
        <v>#N/A</v>
      </c>
      <c r="F47" t="e">
        <f>VLOOKUP($D47,'Event Inputs'!$D$4:'Event Inputs'!$H$899,3,FALSE)</f>
        <v>#N/A</v>
      </c>
      <c r="G47" t="str">
        <f t="shared" si="0"/>
        <v/>
      </c>
      <c r="L47" t="e">
        <f>VLOOKUP($J47,'Event Inputs'!$D$4:'Event Inputs'!$H$899,2,FALSE)</f>
        <v>#N/A</v>
      </c>
      <c r="M47" t="e">
        <f>VLOOKUP($K47,'Event Inputs'!$D$4:'Event Inputs'!$H$899,3,FALSE)</f>
        <v>#N/A</v>
      </c>
      <c r="N47" t="str">
        <f t="shared" si="1"/>
        <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5:73">
      <c r="E48" t="e">
        <f>VLOOKUP($C48,'Event Inputs'!$D$4:'Event Inputs'!$H$899,2,FALSE)</f>
        <v>#N/A</v>
      </c>
      <c r="F48" t="e">
        <f>VLOOKUP($D48,'Event Inputs'!$D$4:'Event Inputs'!$H$899,3,FALSE)</f>
        <v>#N/A</v>
      </c>
      <c r="G48" t="str">
        <f t="shared" si="0"/>
        <v/>
      </c>
      <c r="L48" t="e">
        <f>VLOOKUP($J48,'Event Inputs'!$D$4:'Event Inputs'!$H$899,2,FALSE)</f>
        <v>#N/A</v>
      </c>
      <c r="M48" t="e">
        <f>VLOOKUP($K48,'Event Inputs'!$D$4:'Event Inputs'!$H$899,3,FALSE)</f>
        <v>#N/A</v>
      </c>
      <c r="N48" t="str">
        <f t="shared" si="1"/>
        <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5:41">
      <c r="E49" t="e">
        <f>VLOOKUP($C49,'Event Inputs'!$D$4:'Event Inputs'!$H$899,2,FALSE)</f>
        <v>#N/A</v>
      </c>
      <c r="F49" t="e">
        <f>VLOOKUP($D49,'Event Inputs'!$D$4:'Event Inputs'!$H$899,3,FALSE)</f>
        <v>#N/A</v>
      </c>
      <c r="G49" t="str">
        <f t="shared" si="0"/>
        <v/>
      </c>
      <c r="L49" t="e">
        <f>VLOOKUP($J49,'Event Inputs'!$D$4:'Event Inputs'!$H$899,2,FALSE)</f>
        <v>#N/A</v>
      </c>
      <c r="M49" t="e">
        <f>VLOOKUP($K49,'Event Inputs'!$D$4:'Event Inputs'!$H$899,3,FALSE)</f>
        <v>#N/A</v>
      </c>
      <c r="N49" t="str">
        <f t="shared" si="1"/>
        <v/>
      </c>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5:41">
      <c r="E50" t="e">
        <f>VLOOKUP($C50,'Event Inputs'!$D$4:'Event Inputs'!$H$899,2,FALSE)</f>
        <v>#N/A</v>
      </c>
      <c r="F50" t="e">
        <f>VLOOKUP($D50,'Event Inputs'!$D$4:'Event Inputs'!$H$899,3,FALSE)</f>
        <v>#N/A</v>
      </c>
      <c r="G50" t="str">
        <f t="shared" si="0"/>
        <v/>
      </c>
      <c r="L50" t="e">
        <f>VLOOKUP($J50,'Event Inputs'!$D$4:'Event Inputs'!$H$899,2,FALSE)</f>
        <v>#N/A</v>
      </c>
      <c r="M50" t="e">
        <f>VLOOKUP($K50,'Event Inputs'!$D$4:'Event Inputs'!$H$899,3,FALSE)</f>
        <v>#N/A</v>
      </c>
      <c r="N50" t="str">
        <f t="shared" si="1"/>
        <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5:41">
      <c r="E51" t="e">
        <f>VLOOKUP($C51,'Event Inputs'!$D$4:'Event Inputs'!$H$899,2,FALSE)</f>
        <v>#N/A</v>
      </c>
      <c r="F51" t="e">
        <f>VLOOKUP($D51,'Event Inputs'!$D$4:'Event Inputs'!$H$899,3,FALSE)</f>
        <v>#N/A</v>
      </c>
      <c r="G51" t="str">
        <f t="shared" si="0"/>
        <v/>
      </c>
      <c r="L51" t="e">
        <f>VLOOKUP($J51,'Event Inputs'!$D$4:'Event Inputs'!$H$899,2,FALSE)</f>
        <v>#N/A</v>
      </c>
      <c r="M51" t="e">
        <f>VLOOKUP($K51,'Event Inputs'!$D$4:'Event Inputs'!$H$899,3,FALSE)</f>
        <v>#N/A</v>
      </c>
      <c r="N51" t="str">
        <f t="shared" si="1"/>
        <v/>
      </c>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5:41">
      <c r="E52" t="e">
        <f>VLOOKUP($C52,'Event Inputs'!$D$4:'Event Inputs'!$H$899,2,FALSE)</f>
        <v>#N/A</v>
      </c>
      <c r="F52" t="e">
        <f>VLOOKUP($D52,'Event Inputs'!$D$4:'Event Inputs'!$H$899,3,FALSE)</f>
        <v>#N/A</v>
      </c>
      <c r="G52" t="str">
        <f t="shared" si="0"/>
        <v/>
      </c>
      <c r="L52" t="e">
        <f>VLOOKUP($J52,'Event Inputs'!$D$4:'Event Inputs'!$H$899,2,FALSE)</f>
        <v>#N/A</v>
      </c>
      <c r="M52" t="e">
        <f>VLOOKUP($K52,'Event Inputs'!$D$4:'Event Inputs'!$H$899,3,FALSE)</f>
        <v>#N/A</v>
      </c>
      <c r="N52" t="str">
        <f t="shared" si="1"/>
        <v/>
      </c>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5:41">
      <c r="E53" t="e">
        <f>VLOOKUP($C53,'Event Inputs'!$D$4:'Event Inputs'!$H$899,2,FALSE)</f>
        <v>#N/A</v>
      </c>
      <c r="F53" t="e">
        <f>VLOOKUP($D53,'Event Inputs'!$D$4:'Event Inputs'!$H$899,3,FALSE)</f>
        <v>#N/A</v>
      </c>
      <c r="G53" t="str">
        <f t="shared" si="0"/>
        <v/>
      </c>
      <c r="L53" t="e">
        <f>VLOOKUP($J53,'Event Inputs'!$D$4:'Event Inputs'!$H$899,2,FALSE)</f>
        <v>#N/A</v>
      </c>
      <c r="M53" t="e">
        <f>VLOOKUP($K53,'Event Inputs'!$D$4:'Event Inputs'!$H$899,3,FALSE)</f>
        <v>#N/A</v>
      </c>
      <c r="N53" t="str">
        <f t="shared" si="1"/>
        <v/>
      </c>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5:41">
      <c r="E54" t="e">
        <f>VLOOKUP($C54,'Event Inputs'!$D$4:'Event Inputs'!$H$899,2,FALSE)</f>
        <v>#N/A</v>
      </c>
      <c r="F54" t="e">
        <f>VLOOKUP($D54,'Event Inputs'!$D$4:'Event Inputs'!$H$899,3,FALSE)</f>
        <v>#N/A</v>
      </c>
      <c r="G54" t="str">
        <f t="shared" si="0"/>
        <v/>
      </c>
      <c r="L54" t="e">
        <f>VLOOKUP($J54,'Event Inputs'!$D$4:'Event Inputs'!$H$899,2,FALSE)</f>
        <v>#N/A</v>
      </c>
      <c r="M54" t="e">
        <f>VLOOKUP($K54,'Event Inputs'!$D$4:'Event Inputs'!$H$899,3,FALSE)</f>
        <v>#N/A</v>
      </c>
      <c r="N54" t="str">
        <f t="shared" si="1"/>
        <v/>
      </c>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5:41">
      <c r="E55" t="e">
        <f>VLOOKUP($C55,'Event Inputs'!$D$4:'Event Inputs'!$H$899,2,FALSE)</f>
        <v>#N/A</v>
      </c>
      <c r="F55" t="e">
        <f>VLOOKUP($D55,'Event Inputs'!$D$4:'Event Inputs'!$H$899,3,FALSE)</f>
        <v>#N/A</v>
      </c>
      <c r="G55" t="str">
        <f t="shared" si="0"/>
        <v/>
      </c>
      <c r="L55" t="e">
        <f>VLOOKUP($J55,'Event Inputs'!$D$4:'Event Inputs'!$H$899,2,FALSE)</f>
        <v>#N/A</v>
      </c>
      <c r="M55" t="e">
        <f>VLOOKUP($K55,'Event Inputs'!$D$4:'Event Inputs'!$H$899,3,FALSE)</f>
        <v>#N/A</v>
      </c>
      <c r="N55" t="str">
        <f t="shared" si="1"/>
        <v/>
      </c>
    </row>
    <row r="56" spans="5:41">
      <c r="E56" t="e">
        <f>VLOOKUP($C56,'Event Inputs'!$D$4:'Event Inputs'!$H$899,2,FALSE)</f>
        <v>#N/A</v>
      </c>
      <c r="F56" t="e">
        <f>VLOOKUP($D56,'Event Inputs'!$D$4:'Event Inputs'!$H$899,3,FALSE)</f>
        <v>#N/A</v>
      </c>
      <c r="G56" t="str">
        <f t="shared" si="0"/>
        <v/>
      </c>
      <c r="L56" t="e">
        <f>VLOOKUP($J56,'Event Inputs'!$D$4:'Event Inputs'!$H$899,2,FALSE)</f>
        <v>#N/A</v>
      </c>
      <c r="M56" t="e">
        <f>VLOOKUP($K56,'Event Inputs'!$D$4:'Event Inputs'!$H$899,3,FALSE)</f>
        <v>#N/A</v>
      </c>
      <c r="N56" t="str">
        <f t="shared" si="1"/>
        <v/>
      </c>
    </row>
    <row r="57" spans="5:41">
      <c r="E57" t="e">
        <f>VLOOKUP($C57,'Event Inputs'!$D$4:'Event Inputs'!$H$899,2,FALSE)</f>
        <v>#N/A</v>
      </c>
      <c r="F57" t="e">
        <f>VLOOKUP($D57,'Event Inputs'!$D$4:'Event Inputs'!$H$899,3,FALSE)</f>
        <v>#N/A</v>
      </c>
      <c r="G57" t="str">
        <f t="shared" si="0"/>
        <v/>
      </c>
      <c r="L57" t="e">
        <f>VLOOKUP($J57,'Event Inputs'!$D$4:'Event Inputs'!$H$899,2,FALSE)</f>
        <v>#N/A</v>
      </c>
      <c r="M57" t="e">
        <f>VLOOKUP($K57,'Event Inputs'!$D$4:'Event Inputs'!$H$899,3,FALSE)</f>
        <v>#N/A</v>
      </c>
      <c r="N57" t="str">
        <f t="shared" si="1"/>
        <v/>
      </c>
    </row>
    <row r="58" spans="5:41">
      <c r="E58" t="e">
        <f>VLOOKUP($C58,'Event Inputs'!$D$4:'Event Inputs'!$H$899,2,FALSE)</f>
        <v>#N/A</v>
      </c>
      <c r="F58" t="e">
        <f>VLOOKUP($D58,'Event Inputs'!$D$4:'Event Inputs'!$H$899,3,FALSE)</f>
        <v>#N/A</v>
      </c>
      <c r="G58" t="str">
        <f t="shared" si="0"/>
        <v/>
      </c>
      <c r="L58" t="e">
        <f>VLOOKUP($J58,'Event Inputs'!$D$4:'Event Inputs'!$H$899,2,FALSE)</f>
        <v>#N/A</v>
      </c>
      <c r="M58" t="e">
        <f>VLOOKUP($K58,'Event Inputs'!$D$4:'Event Inputs'!$H$899,3,FALSE)</f>
        <v>#N/A</v>
      </c>
      <c r="N58" t="str">
        <f t="shared" si="1"/>
        <v/>
      </c>
    </row>
    <row r="59" spans="5:41">
      <c r="E59" t="e">
        <f>VLOOKUP($C59,'Event Inputs'!$D$4:'Event Inputs'!$H$899,2,FALSE)</f>
        <v>#N/A</v>
      </c>
      <c r="F59" t="e">
        <f>VLOOKUP($D59,'Event Inputs'!$D$4:'Event Inputs'!$H$899,3,FALSE)</f>
        <v>#N/A</v>
      </c>
      <c r="G59" t="str">
        <f t="shared" si="0"/>
        <v/>
      </c>
      <c r="L59" t="e">
        <f>VLOOKUP($J59,'Event Inputs'!$D$4:'Event Inputs'!$H$899,2,FALSE)</f>
        <v>#N/A</v>
      </c>
      <c r="M59" t="e">
        <f>VLOOKUP($K59,'Event Inputs'!$D$4:'Event Inputs'!$H$899,3,FALSE)</f>
        <v>#N/A</v>
      </c>
      <c r="N59" t="str">
        <f t="shared" si="1"/>
        <v/>
      </c>
    </row>
    <row r="60" spans="5:41">
      <c r="E60" t="e">
        <f>VLOOKUP($C60,'Event Inputs'!$D$4:'Event Inputs'!$H$899,2,FALSE)</f>
        <v>#N/A</v>
      </c>
      <c r="F60" t="e">
        <f>VLOOKUP($D60,'Event Inputs'!$D$4:'Event Inputs'!$H$899,3,FALSE)</f>
        <v>#N/A</v>
      </c>
      <c r="G60" t="str">
        <f t="shared" si="0"/>
        <v/>
      </c>
      <c r="L60" t="e">
        <f>VLOOKUP($J60,'Event Inputs'!$D$4:'Event Inputs'!$H$899,2,FALSE)</f>
        <v>#N/A</v>
      </c>
      <c r="M60" t="e">
        <f>VLOOKUP($K60,'Event Inputs'!$D$4:'Event Inputs'!$H$899,3,FALSE)</f>
        <v>#N/A</v>
      </c>
      <c r="N60" t="str">
        <f t="shared" si="1"/>
        <v/>
      </c>
    </row>
    <row r="61" spans="5:41">
      <c r="E61" t="e">
        <f>VLOOKUP($C61,'Event Inputs'!$D$4:'Event Inputs'!$H$899,2,FALSE)</f>
        <v>#N/A</v>
      </c>
      <c r="F61" t="e">
        <f>VLOOKUP($D61,'Event Inputs'!$D$4:'Event Inputs'!$H$899,3,FALSE)</f>
        <v>#N/A</v>
      </c>
      <c r="G61" t="str">
        <f t="shared" si="0"/>
        <v/>
      </c>
      <c r="L61" t="e">
        <f>VLOOKUP($J61,'Event Inputs'!$D$4:'Event Inputs'!$H$899,2,FALSE)</f>
        <v>#N/A</v>
      </c>
      <c r="M61" t="e">
        <f>VLOOKUP($K61,'Event Inputs'!$D$4:'Event Inputs'!$H$899,3,FALSE)</f>
        <v>#N/A</v>
      </c>
      <c r="N61" t="str">
        <f t="shared" si="1"/>
        <v/>
      </c>
    </row>
    <row r="62" spans="5:41">
      <c r="E62" t="e">
        <f>VLOOKUP($C62,'Event Inputs'!$D$4:'Event Inputs'!$H$899,2,FALSE)</f>
        <v>#N/A</v>
      </c>
      <c r="F62" t="e">
        <f>VLOOKUP($D62,'Event Inputs'!$D$4:'Event Inputs'!$H$899,3,FALSE)</f>
        <v>#N/A</v>
      </c>
      <c r="G62" t="str">
        <f t="shared" si="0"/>
        <v/>
      </c>
      <c r="L62" t="e">
        <f>VLOOKUP($J62,'Event Inputs'!$D$4:'Event Inputs'!$H$899,2,FALSE)</f>
        <v>#N/A</v>
      </c>
      <c r="M62" t="e">
        <f>VLOOKUP($K62,'Event Inputs'!$D$4:'Event Inputs'!$H$899,3,FALSE)</f>
        <v>#N/A</v>
      </c>
      <c r="N62" t="str">
        <f t="shared" si="1"/>
        <v/>
      </c>
    </row>
    <row r="63" spans="5:41">
      <c r="E63" t="e">
        <f>VLOOKUP($C63,'Event Inputs'!$D$4:'Event Inputs'!$H$899,2,FALSE)</f>
        <v>#N/A</v>
      </c>
      <c r="F63" t="e">
        <f>VLOOKUP($D63,'Event Inputs'!$D$4:'Event Inputs'!$H$899,3,FALSE)</f>
        <v>#N/A</v>
      </c>
      <c r="G63" t="str">
        <f t="shared" si="0"/>
        <v/>
      </c>
      <c r="L63" t="e">
        <f>VLOOKUP($J63,'Event Inputs'!$D$4:'Event Inputs'!$H$899,2,FALSE)</f>
        <v>#N/A</v>
      </c>
      <c r="M63" t="e">
        <f>VLOOKUP($K63,'Event Inputs'!$D$4:'Event Inputs'!$H$899,3,FALSE)</f>
        <v>#N/A</v>
      </c>
      <c r="N63" t="str">
        <f t="shared" si="1"/>
        <v/>
      </c>
    </row>
    <row r="64" spans="5:41">
      <c r="E64" t="e">
        <f>VLOOKUP($C64,'Event Inputs'!$D$4:'Event Inputs'!$H$899,2,FALSE)</f>
        <v>#N/A</v>
      </c>
      <c r="F64" t="e">
        <f>VLOOKUP($D64,'Event Inputs'!$D$4:'Event Inputs'!$H$899,3,FALSE)</f>
        <v>#N/A</v>
      </c>
      <c r="G64" t="str">
        <f t="shared" si="0"/>
        <v/>
      </c>
      <c r="L64" t="e">
        <f>VLOOKUP($J64,'Event Inputs'!$D$4:'Event Inputs'!$H$899,2,FALSE)</f>
        <v>#N/A</v>
      </c>
      <c r="M64" t="e">
        <f>VLOOKUP($K64,'Event Inputs'!$D$4:'Event Inputs'!$H$899,3,FALSE)</f>
        <v>#N/A</v>
      </c>
      <c r="N64" t="str">
        <f t="shared" si="1"/>
        <v/>
      </c>
    </row>
    <row r="65" spans="5:14">
      <c r="E65" t="e">
        <f>VLOOKUP($C65,'Event Inputs'!$D$4:'Event Inputs'!$H$899,2,FALSE)</f>
        <v>#N/A</v>
      </c>
      <c r="F65" t="e">
        <f>VLOOKUP($D65,'Event Inputs'!$D$4:'Event Inputs'!$H$899,3,FALSE)</f>
        <v>#N/A</v>
      </c>
      <c r="G65" t="str">
        <f t="shared" si="0"/>
        <v/>
      </c>
      <c r="L65" t="e">
        <f>VLOOKUP($J65,'Event Inputs'!$D$4:'Event Inputs'!$H$899,2,FALSE)</f>
        <v>#N/A</v>
      </c>
      <c r="M65" t="e">
        <f>VLOOKUP($K65,'Event Inputs'!$D$4:'Event Inputs'!$H$899,3,FALSE)</f>
        <v>#N/A</v>
      </c>
      <c r="N65" t="str">
        <f t="shared" si="1"/>
        <v/>
      </c>
    </row>
    <row r="66" spans="5:14">
      <c r="E66" t="e">
        <f>VLOOKUP($C66,'Event Inputs'!$D$4:'Event Inputs'!$H$899,2,FALSE)</f>
        <v>#N/A</v>
      </c>
      <c r="F66" t="e">
        <f>VLOOKUP($D66,'Event Inputs'!$D$4:'Event Inputs'!$H$899,3,FALSE)</f>
        <v>#N/A</v>
      </c>
      <c r="G66" t="str">
        <f t="shared" si="0"/>
        <v/>
      </c>
      <c r="L66" t="e">
        <f>VLOOKUP($J66,'Event Inputs'!$D$4:'Event Inputs'!$H$899,2,FALSE)</f>
        <v>#N/A</v>
      </c>
      <c r="M66" t="e">
        <f>VLOOKUP($K66,'Event Inputs'!$D$4:'Event Inputs'!$H$899,3,FALSE)</f>
        <v>#N/A</v>
      </c>
      <c r="N66" t="str">
        <f t="shared" si="1"/>
        <v/>
      </c>
    </row>
    <row r="67" spans="5:14">
      <c r="E67" t="e">
        <f>VLOOKUP($C67,'Event Inputs'!$D$4:'Event Inputs'!$H$899,2,FALSE)</f>
        <v>#N/A</v>
      </c>
      <c r="F67" t="e">
        <f>VLOOKUP($D67,'Event Inputs'!$D$4:'Event Inputs'!$H$899,3,FALSE)</f>
        <v>#N/A</v>
      </c>
      <c r="G67" t="str">
        <f t="shared" si="0"/>
        <v/>
      </c>
      <c r="L67" t="e">
        <f>VLOOKUP($J67,'Event Inputs'!$D$4:'Event Inputs'!$H$899,2,FALSE)</f>
        <v>#N/A</v>
      </c>
      <c r="M67" t="e">
        <f>VLOOKUP($K67,'Event Inputs'!$D$4:'Event Inputs'!$H$899,3,FALSE)</f>
        <v>#N/A</v>
      </c>
      <c r="N67" t="str">
        <f t="shared" si="1"/>
        <v/>
      </c>
    </row>
    <row r="68" spans="5:14">
      <c r="E68" t="e">
        <f>VLOOKUP($C68,'Event Inputs'!$D$4:'Event Inputs'!$H$899,2,FALSE)</f>
        <v>#N/A</v>
      </c>
      <c r="F68" t="e">
        <f>VLOOKUP($D68,'Event Inputs'!$D$4:'Event Inputs'!$H$899,3,FALSE)</f>
        <v>#N/A</v>
      </c>
      <c r="G68" t="str">
        <f t="shared" si="0"/>
        <v/>
      </c>
      <c r="L68" t="e">
        <f>VLOOKUP($J68,'Event Inputs'!$D$4:'Event Inputs'!$H$899,2,FALSE)</f>
        <v>#N/A</v>
      </c>
      <c r="M68" t="e">
        <f>VLOOKUP($K68,'Event Inputs'!$D$4:'Event Inputs'!$H$899,3,FALSE)</f>
        <v>#N/A</v>
      </c>
      <c r="N68" t="str">
        <f t="shared" si="1"/>
        <v/>
      </c>
    </row>
    <row r="69" spans="5:14">
      <c r="E69" t="e">
        <f>VLOOKUP($C69,'Event Inputs'!$D$4:'Event Inputs'!$H$899,2,FALSE)</f>
        <v>#N/A</v>
      </c>
      <c r="F69" t="e">
        <f>VLOOKUP($D69,'Event Inputs'!$D$4:'Event Inputs'!$H$899,3,FALSE)</f>
        <v>#N/A</v>
      </c>
      <c r="G69" t="str">
        <f t="shared" ref="G69:G99" si="59">LEFT(C69,2)</f>
        <v/>
      </c>
      <c r="L69" t="e">
        <f>VLOOKUP($J69,'Event Inputs'!$D$4:'Event Inputs'!$H$899,2,FALSE)</f>
        <v>#N/A</v>
      </c>
      <c r="M69" t="e">
        <f>VLOOKUP($K69,'Event Inputs'!$D$4:'Event Inputs'!$H$899,3,FALSE)</f>
        <v>#N/A</v>
      </c>
      <c r="N69" t="str">
        <f t="shared" ref="N69:N99" si="60">LEFT(J69,2)</f>
        <v/>
      </c>
    </row>
    <row r="70" spans="5:14">
      <c r="E70" t="e">
        <f>VLOOKUP($C70,'Event Inputs'!$D$4:'Event Inputs'!$H$899,2,FALSE)</f>
        <v>#N/A</v>
      </c>
      <c r="F70" t="e">
        <f>VLOOKUP($D70,'Event Inputs'!$D$4:'Event Inputs'!$H$899,3,FALSE)</f>
        <v>#N/A</v>
      </c>
      <c r="G70" t="str">
        <f t="shared" si="59"/>
        <v/>
      </c>
      <c r="L70" t="e">
        <f>VLOOKUP($J70,'Event Inputs'!$D$4:'Event Inputs'!$H$899,2,FALSE)</f>
        <v>#N/A</v>
      </c>
      <c r="M70" t="e">
        <f>VLOOKUP($K70,'Event Inputs'!$D$4:'Event Inputs'!$H$899,3,FALSE)</f>
        <v>#N/A</v>
      </c>
      <c r="N70" t="str">
        <f t="shared" si="60"/>
        <v/>
      </c>
    </row>
    <row r="71" spans="5:14">
      <c r="E71" t="e">
        <f>VLOOKUP($C71,'Event Inputs'!$D$4:'Event Inputs'!$H$899,2,FALSE)</f>
        <v>#N/A</v>
      </c>
      <c r="F71" t="e">
        <f>VLOOKUP($D71,'Event Inputs'!$D$4:'Event Inputs'!$H$899,3,FALSE)</f>
        <v>#N/A</v>
      </c>
      <c r="G71" t="str">
        <f t="shared" si="59"/>
        <v/>
      </c>
      <c r="L71" t="e">
        <f>VLOOKUP($J71,'Event Inputs'!$D$4:'Event Inputs'!$H$899,2,FALSE)</f>
        <v>#N/A</v>
      </c>
      <c r="M71" t="e">
        <f>VLOOKUP($K71,'Event Inputs'!$D$4:'Event Inputs'!$H$899,3,FALSE)</f>
        <v>#N/A</v>
      </c>
      <c r="N71" t="str">
        <f t="shared" si="60"/>
        <v/>
      </c>
    </row>
    <row r="72" spans="5:14">
      <c r="E72" t="e">
        <f>VLOOKUP($C72,'Event Inputs'!$D$4:'Event Inputs'!$H$899,2,FALSE)</f>
        <v>#N/A</v>
      </c>
      <c r="F72" t="e">
        <f>VLOOKUP($D72,'Event Inputs'!$D$4:'Event Inputs'!$H$899,3,FALSE)</f>
        <v>#N/A</v>
      </c>
      <c r="G72" t="str">
        <f t="shared" si="59"/>
        <v/>
      </c>
      <c r="L72" t="e">
        <f>VLOOKUP($J72,'Event Inputs'!$D$4:'Event Inputs'!$H$899,2,FALSE)</f>
        <v>#N/A</v>
      </c>
      <c r="M72" t="e">
        <f>VLOOKUP($K72,'Event Inputs'!$D$4:'Event Inputs'!$H$899,3,FALSE)</f>
        <v>#N/A</v>
      </c>
      <c r="N72" t="str">
        <f t="shared" si="60"/>
        <v/>
      </c>
    </row>
    <row r="73" spans="5:14">
      <c r="E73" t="e">
        <f>VLOOKUP($C73,'Event Inputs'!$D$4:'Event Inputs'!$H$899,2,FALSE)</f>
        <v>#N/A</v>
      </c>
      <c r="F73" t="e">
        <f>VLOOKUP($D73,'Event Inputs'!$D$4:'Event Inputs'!$H$899,3,FALSE)</f>
        <v>#N/A</v>
      </c>
      <c r="G73" t="str">
        <f t="shared" si="59"/>
        <v/>
      </c>
      <c r="L73" t="e">
        <f>VLOOKUP($J73,'Event Inputs'!$D$4:'Event Inputs'!$H$899,2,FALSE)</f>
        <v>#N/A</v>
      </c>
      <c r="M73" t="e">
        <f>VLOOKUP($K73,'Event Inputs'!$D$4:'Event Inputs'!$H$899,3,FALSE)</f>
        <v>#N/A</v>
      </c>
      <c r="N73" t="str">
        <f t="shared" si="60"/>
        <v/>
      </c>
    </row>
    <row r="74" spans="5:14">
      <c r="E74" t="e">
        <f>VLOOKUP($C74,'Event Inputs'!$D$4:'Event Inputs'!$H$899,2,FALSE)</f>
        <v>#N/A</v>
      </c>
      <c r="F74" t="e">
        <f>VLOOKUP($D74,'Event Inputs'!$D$4:'Event Inputs'!$H$899,3,FALSE)</f>
        <v>#N/A</v>
      </c>
      <c r="G74" t="str">
        <f t="shared" si="59"/>
        <v/>
      </c>
      <c r="L74" t="e">
        <f>VLOOKUP($J74,'Event Inputs'!$D$4:'Event Inputs'!$H$899,2,FALSE)</f>
        <v>#N/A</v>
      </c>
      <c r="M74" t="e">
        <f>VLOOKUP($K74,'Event Inputs'!$D$4:'Event Inputs'!$H$899,3,FALSE)</f>
        <v>#N/A</v>
      </c>
      <c r="N74" t="str">
        <f t="shared" si="60"/>
        <v/>
      </c>
    </row>
    <row r="75" spans="5:14">
      <c r="E75" t="e">
        <f>VLOOKUP($C75,'Event Inputs'!$D$4:'Event Inputs'!$H$899,2,FALSE)</f>
        <v>#N/A</v>
      </c>
      <c r="F75" t="e">
        <f>VLOOKUP($D75,'Event Inputs'!$D$4:'Event Inputs'!$H$899,3,FALSE)</f>
        <v>#N/A</v>
      </c>
      <c r="G75" t="str">
        <f t="shared" si="59"/>
        <v/>
      </c>
      <c r="L75" t="e">
        <f>VLOOKUP($J75,'Event Inputs'!$D$4:'Event Inputs'!$H$899,2,FALSE)</f>
        <v>#N/A</v>
      </c>
      <c r="M75" t="e">
        <f>VLOOKUP($K75,'Event Inputs'!$D$4:'Event Inputs'!$H$899,3,FALSE)</f>
        <v>#N/A</v>
      </c>
      <c r="N75" t="str">
        <f t="shared" si="60"/>
        <v/>
      </c>
    </row>
    <row r="76" spans="5:14">
      <c r="E76" t="e">
        <f>VLOOKUP($C76,'Event Inputs'!$D$4:'Event Inputs'!$H$899,2,FALSE)</f>
        <v>#N/A</v>
      </c>
      <c r="F76" t="e">
        <f>VLOOKUP($D76,'Event Inputs'!$D$4:'Event Inputs'!$H$899,3,FALSE)</f>
        <v>#N/A</v>
      </c>
      <c r="G76" t="str">
        <f t="shared" si="59"/>
        <v/>
      </c>
      <c r="L76" t="e">
        <f>VLOOKUP($J76,'Event Inputs'!$D$4:'Event Inputs'!$H$899,2,FALSE)</f>
        <v>#N/A</v>
      </c>
      <c r="M76" t="e">
        <f>VLOOKUP($K76,'Event Inputs'!$D$4:'Event Inputs'!$H$899,3,FALSE)</f>
        <v>#N/A</v>
      </c>
      <c r="N76" t="str">
        <f t="shared" si="60"/>
        <v/>
      </c>
    </row>
    <row r="77" spans="5:14">
      <c r="E77" t="e">
        <f>VLOOKUP($C77,'Event Inputs'!$D$4:'Event Inputs'!$H$899,2,FALSE)</f>
        <v>#N/A</v>
      </c>
      <c r="F77" t="e">
        <f>VLOOKUP($D77,'Event Inputs'!$D$4:'Event Inputs'!$H$899,3,FALSE)</f>
        <v>#N/A</v>
      </c>
      <c r="G77" t="str">
        <f t="shared" si="59"/>
        <v/>
      </c>
      <c r="L77" t="e">
        <f>VLOOKUP($J77,'Event Inputs'!$D$4:'Event Inputs'!$H$899,2,FALSE)</f>
        <v>#N/A</v>
      </c>
      <c r="M77" t="e">
        <f>VLOOKUP($K77,'Event Inputs'!$D$4:'Event Inputs'!$H$899,3,FALSE)</f>
        <v>#N/A</v>
      </c>
      <c r="N77" t="str">
        <f t="shared" si="60"/>
        <v/>
      </c>
    </row>
    <row r="78" spans="5:14">
      <c r="E78" t="e">
        <f>VLOOKUP($C78,'Event Inputs'!$D$4:'Event Inputs'!$H$899,2,FALSE)</f>
        <v>#N/A</v>
      </c>
      <c r="F78" t="e">
        <f>VLOOKUP($D78,'Event Inputs'!$D$4:'Event Inputs'!$H$899,3,FALSE)</f>
        <v>#N/A</v>
      </c>
      <c r="G78" t="str">
        <f t="shared" si="59"/>
        <v/>
      </c>
      <c r="L78" t="e">
        <f>VLOOKUP($J78,'Event Inputs'!$D$4:'Event Inputs'!$H$899,2,FALSE)</f>
        <v>#N/A</v>
      </c>
      <c r="M78" t="e">
        <f>VLOOKUP($K78,'Event Inputs'!$D$4:'Event Inputs'!$H$899,3,FALSE)</f>
        <v>#N/A</v>
      </c>
      <c r="N78" t="str">
        <f t="shared" si="60"/>
        <v/>
      </c>
    </row>
    <row r="79" spans="5:14">
      <c r="E79" t="e">
        <f>VLOOKUP($C79,'Event Inputs'!$D$4:'Event Inputs'!$H$899,2,FALSE)</f>
        <v>#N/A</v>
      </c>
      <c r="F79" t="e">
        <f>VLOOKUP($D79,'Event Inputs'!$D$4:'Event Inputs'!$H$899,3,FALSE)</f>
        <v>#N/A</v>
      </c>
      <c r="G79" t="str">
        <f t="shared" si="59"/>
        <v/>
      </c>
      <c r="L79" t="e">
        <f>VLOOKUP($J79,'Event Inputs'!$D$4:'Event Inputs'!$H$899,2,FALSE)</f>
        <v>#N/A</v>
      </c>
      <c r="M79" t="e">
        <f>VLOOKUP($K79,'Event Inputs'!$D$4:'Event Inputs'!$H$899,3,FALSE)</f>
        <v>#N/A</v>
      </c>
      <c r="N79" t="str">
        <f t="shared" si="60"/>
        <v/>
      </c>
    </row>
    <row r="80" spans="5:14">
      <c r="E80" t="e">
        <f>VLOOKUP($C80,'Event Inputs'!$D$4:'Event Inputs'!$H$899,2,FALSE)</f>
        <v>#N/A</v>
      </c>
      <c r="F80" t="e">
        <f>VLOOKUP($D80,'Event Inputs'!$D$4:'Event Inputs'!$H$899,3,FALSE)</f>
        <v>#N/A</v>
      </c>
      <c r="G80" t="str">
        <f t="shared" si="59"/>
        <v/>
      </c>
      <c r="L80" t="e">
        <f>VLOOKUP($J80,'Event Inputs'!$D$4:'Event Inputs'!$H$899,2,FALSE)</f>
        <v>#N/A</v>
      </c>
      <c r="M80" t="e">
        <f>VLOOKUP($K80,'Event Inputs'!$D$4:'Event Inputs'!$H$899,3,FALSE)</f>
        <v>#N/A</v>
      </c>
      <c r="N80" t="str">
        <f t="shared" si="60"/>
        <v/>
      </c>
    </row>
    <row r="81" spans="5:14">
      <c r="E81" t="e">
        <f>VLOOKUP($C81,'Event Inputs'!$D$4:'Event Inputs'!$H$899,2,FALSE)</f>
        <v>#N/A</v>
      </c>
      <c r="F81" t="e">
        <f>VLOOKUP($D81,'Event Inputs'!$D$4:'Event Inputs'!$H$899,3,FALSE)</f>
        <v>#N/A</v>
      </c>
      <c r="G81" t="str">
        <f t="shared" si="59"/>
        <v/>
      </c>
      <c r="L81" t="e">
        <f>VLOOKUP($J81,'Event Inputs'!$D$4:'Event Inputs'!$H$899,2,FALSE)</f>
        <v>#N/A</v>
      </c>
      <c r="M81" t="e">
        <f>VLOOKUP($K81,'Event Inputs'!$D$4:'Event Inputs'!$H$899,3,FALSE)</f>
        <v>#N/A</v>
      </c>
      <c r="N81" t="str">
        <f t="shared" si="60"/>
        <v/>
      </c>
    </row>
    <row r="82" spans="5:14">
      <c r="E82" t="e">
        <f>VLOOKUP($C82,'Event Inputs'!$D$4:'Event Inputs'!$H$899,2,FALSE)</f>
        <v>#N/A</v>
      </c>
      <c r="F82" t="e">
        <f>VLOOKUP($D82,'Event Inputs'!$D$4:'Event Inputs'!$H$899,3,FALSE)</f>
        <v>#N/A</v>
      </c>
      <c r="G82" t="str">
        <f t="shared" si="59"/>
        <v/>
      </c>
      <c r="L82" t="e">
        <f>VLOOKUP($J82,'Event Inputs'!$D$4:'Event Inputs'!$H$899,2,FALSE)</f>
        <v>#N/A</v>
      </c>
      <c r="M82" t="e">
        <f>VLOOKUP($K82,'Event Inputs'!$D$4:'Event Inputs'!$H$899,3,FALSE)</f>
        <v>#N/A</v>
      </c>
      <c r="N82" t="str">
        <f t="shared" si="60"/>
        <v/>
      </c>
    </row>
    <row r="83" spans="5:14">
      <c r="E83" t="e">
        <f>VLOOKUP($C83,'Event Inputs'!$D$4:'Event Inputs'!$H$899,2,FALSE)</f>
        <v>#N/A</v>
      </c>
      <c r="F83" t="e">
        <f>VLOOKUP($D83,'Event Inputs'!$D$4:'Event Inputs'!$H$899,3,FALSE)</f>
        <v>#N/A</v>
      </c>
      <c r="G83" t="str">
        <f t="shared" si="59"/>
        <v/>
      </c>
      <c r="L83" t="e">
        <f>VLOOKUP($J83,'Event Inputs'!$D$4:'Event Inputs'!$H$899,2,FALSE)</f>
        <v>#N/A</v>
      </c>
      <c r="M83" t="e">
        <f>VLOOKUP($K83,'Event Inputs'!$D$4:'Event Inputs'!$H$899,3,FALSE)</f>
        <v>#N/A</v>
      </c>
      <c r="N83" t="str">
        <f t="shared" si="60"/>
        <v/>
      </c>
    </row>
    <row r="84" spans="5:14">
      <c r="E84" t="e">
        <f>VLOOKUP($C84,'Event Inputs'!$D$4:'Event Inputs'!$H$899,2,FALSE)</f>
        <v>#N/A</v>
      </c>
      <c r="F84" t="e">
        <f>VLOOKUP($D84,'Event Inputs'!$D$4:'Event Inputs'!$H$899,3,FALSE)</f>
        <v>#N/A</v>
      </c>
      <c r="G84" t="str">
        <f t="shared" si="59"/>
        <v/>
      </c>
      <c r="L84" t="e">
        <f>VLOOKUP($J84,'Event Inputs'!$D$4:'Event Inputs'!$H$899,2,FALSE)</f>
        <v>#N/A</v>
      </c>
      <c r="M84" t="e">
        <f>VLOOKUP($K84,'Event Inputs'!$D$4:'Event Inputs'!$H$899,3,FALSE)</f>
        <v>#N/A</v>
      </c>
      <c r="N84" t="str">
        <f t="shared" si="60"/>
        <v/>
      </c>
    </row>
    <row r="85" spans="5:14">
      <c r="E85" t="e">
        <f>VLOOKUP($C85,'Event Inputs'!$D$4:'Event Inputs'!$H$899,2,FALSE)</f>
        <v>#N/A</v>
      </c>
      <c r="F85" t="e">
        <f>VLOOKUP($D85,'Event Inputs'!$D$4:'Event Inputs'!$H$899,3,FALSE)</f>
        <v>#N/A</v>
      </c>
      <c r="G85" t="str">
        <f t="shared" si="59"/>
        <v/>
      </c>
      <c r="L85" t="e">
        <f>VLOOKUP($J85,'Event Inputs'!$D$4:'Event Inputs'!$H$899,2,FALSE)</f>
        <v>#N/A</v>
      </c>
      <c r="M85" t="e">
        <f>VLOOKUP($K85,'Event Inputs'!$D$4:'Event Inputs'!$H$899,3,FALSE)</f>
        <v>#N/A</v>
      </c>
      <c r="N85" t="str">
        <f t="shared" si="60"/>
        <v/>
      </c>
    </row>
    <row r="86" spans="5:14">
      <c r="E86" t="e">
        <f>VLOOKUP($C86,'Event Inputs'!$D$4:'Event Inputs'!$H$899,2,FALSE)</f>
        <v>#N/A</v>
      </c>
      <c r="F86" t="e">
        <f>VLOOKUP($D86,'Event Inputs'!$D$4:'Event Inputs'!$H$899,3,FALSE)</f>
        <v>#N/A</v>
      </c>
      <c r="G86" t="str">
        <f t="shared" si="59"/>
        <v/>
      </c>
      <c r="L86" t="e">
        <f>VLOOKUP($J86,'Event Inputs'!$D$4:'Event Inputs'!$H$899,2,FALSE)</f>
        <v>#N/A</v>
      </c>
      <c r="M86" t="e">
        <f>VLOOKUP($K86,'Event Inputs'!$D$4:'Event Inputs'!$H$899,3,FALSE)</f>
        <v>#N/A</v>
      </c>
      <c r="N86" t="str">
        <f t="shared" si="60"/>
        <v/>
      </c>
    </row>
    <row r="87" spans="5:14">
      <c r="E87" t="e">
        <f>VLOOKUP($C87,'Event Inputs'!$D$4:'Event Inputs'!$H$899,2,FALSE)</f>
        <v>#N/A</v>
      </c>
      <c r="F87" t="e">
        <f>VLOOKUP($D87,'Event Inputs'!$D$4:'Event Inputs'!$H$899,3,FALSE)</f>
        <v>#N/A</v>
      </c>
      <c r="G87" t="str">
        <f t="shared" si="59"/>
        <v/>
      </c>
      <c r="L87" t="e">
        <f>VLOOKUP($J87,'Event Inputs'!$D$4:'Event Inputs'!$H$899,2,FALSE)</f>
        <v>#N/A</v>
      </c>
      <c r="M87" t="e">
        <f>VLOOKUP($K87,'Event Inputs'!$D$4:'Event Inputs'!$H$899,3,FALSE)</f>
        <v>#N/A</v>
      </c>
      <c r="N87" t="str">
        <f t="shared" si="60"/>
        <v/>
      </c>
    </row>
    <row r="88" spans="5:14">
      <c r="E88" t="e">
        <f>VLOOKUP($C88,'Event Inputs'!$D$4:'Event Inputs'!$H$899,2,FALSE)</f>
        <v>#N/A</v>
      </c>
      <c r="F88" t="e">
        <f>VLOOKUP($D88,'Event Inputs'!$D$4:'Event Inputs'!$H$899,3,FALSE)</f>
        <v>#N/A</v>
      </c>
      <c r="G88" t="str">
        <f t="shared" si="59"/>
        <v/>
      </c>
      <c r="L88" t="e">
        <f>VLOOKUP($J88,'Event Inputs'!$D$4:'Event Inputs'!$H$899,2,FALSE)</f>
        <v>#N/A</v>
      </c>
      <c r="M88" t="e">
        <f>VLOOKUP($K88,'Event Inputs'!$D$4:'Event Inputs'!$H$899,3,FALSE)</f>
        <v>#N/A</v>
      </c>
      <c r="N88" t="str">
        <f t="shared" si="60"/>
        <v/>
      </c>
    </row>
    <row r="89" spans="5:14">
      <c r="E89" t="e">
        <f>VLOOKUP($C89,'Event Inputs'!$D$4:'Event Inputs'!$H$899,2,FALSE)</f>
        <v>#N/A</v>
      </c>
      <c r="F89" t="e">
        <f>VLOOKUP($D89,'Event Inputs'!$D$4:'Event Inputs'!$H$899,3,FALSE)</f>
        <v>#N/A</v>
      </c>
      <c r="G89" t="str">
        <f t="shared" si="59"/>
        <v/>
      </c>
      <c r="L89" t="e">
        <f>VLOOKUP($J89,'Event Inputs'!$D$4:'Event Inputs'!$H$899,2,FALSE)</f>
        <v>#N/A</v>
      </c>
      <c r="M89" t="e">
        <f>VLOOKUP($K89,'Event Inputs'!$D$4:'Event Inputs'!$H$899,3,FALSE)</f>
        <v>#N/A</v>
      </c>
      <c r="N89" t="str">
        <f t="shared" si="60"/>
        <v/>
      </c>
    </row>
    <row r="90" spans="5:14">
      <c r="E90" t="e">
        <f>VLOOKUP($C90,'Event Inputs'!$D$4:'Event Inputs'!$H$899,2,FALSE)</f>
        <v>#N/A</v>
      </c>
      <c r="F90" t="e">
        <f>VLOOKUP($D90,'Event Inputs'!$D$4:'Event Inputs'!$H$899,3,FALSE)</f>
        <v>#N/A</v>
      </c>
      <c r="G90" t="str">
        <f t="shared" si="59"/>
        <v/>
      </c>
      <c r="L90" t="e">
        <f>VLOOKUP($J90,'Event Inputs'!$D$4:'Event Inputs'!$H$899,2,FALSE)</f>
        <v>#N/A</v>
      </c>
      <c r="M90" t="e">
        <f>VLOOKUP($K90,'Event Inputs'!$D$4:'Event Inputs'!$H$899,3,FALSE)</f>
        <v>#N/A</v>
      </c>
      <c r="N90" t="str">
        <f t="shared" si="60"/>
        <v/>
      </c>
    </row>
    <row r="91" spans="5:14">
      <c r="E91" t="e">
        <f>VLOOKUP($C91,'Event Inputs'!$D$4:'Event Inputs'!$H$899,2,FALSE)</f>
        <v>#N/A</v>
      </c>
      <c r="F91" t="e">
        <f>VLOOKUP($D91,'Event Inputs'!$D$4:'Event Inputs'!$H$899,3,FALSE)</f>
        <v>#N/A</v>
      </c>
      <c r="G91" t="str">
        <f t="shared" si="59"/>
        <v/>
      </c>
      <c r="L91" t="e">
        <f>VLOOKUP($J91,'Event Inputs'!$D$4:'Event Inputs'!$H$899,2,FALSE)</f>
        <v>#N/A</v>
      </c>
      <c r="M91" t="e">
        <f>VLOOKUP($K91,'Event Inputs'!$D$4:'Event Inputs'!$H$899,3,FALSE)</f>
        <v>#N/A</v>
      </c>
      <c r="N91" t="str">
        <f t="shared" si="60"/>
        <v/>
      </c>
    </row>
    <row r="92" spans="5:14">
      <c r="E92" t="e">
        <f>VLOOKUP($C92,'Event Inputs'!$D$4:'Event Inputs'!$H$899,2,FALSE)</f>
        <v>#N/A</v>
      </c>
      <c r="F92" t="e">
        <f>VLOOKUP($D92,'Event Inputs'!$D$4:'Event Inputs'!$H$899,3,FALSE)</f>
        <v>#N/A</v>
      </c>
      <c r="G92" t="str">
        <f t="shared" si="59"/>
        <v/>
      </c>
      <c r="L92" t="e">
        <f>VLOOKUP($J92,'Event Inputs'!$D$4:'Event Inputs'!$H$899,2,FALSE)</f>
        <v>#N/A</v>
      </c>
      <c r="M92" t="e">
        <f>VLOOKUP($K92,'Event Inputs'!$D$4:'Event Inputs'!$H$899,3,FALSE)</f>
        <v>#N/A</v>
      </c>
      <c r="N92" t="str">
        <f t="shared" si="60"/>
        <v/>
      </c>
    </row>
    <row r="93" spans="5:14">
      <c r="E93" t="e">
        <f>VLOOKUP($C93,'Event Inputs'!$D$4:'Event Inputs'!$H$899,2,FALSE)</f>
        <v>#N/A</v>
      </c>
      <c r="F93" t="e">
        <f>VLOOKUP($D93,'Event Inputs'!$D$4:'Event Inputs'!$H$899,3,FALSE)</f>
        <v>#N/A</v>
      </c>
      <c r="G93" t="str">
        <f t="shared" si="59"/>
        <v/>
      </c>
      <c r="L93" t="e">
        <f>VLOOKUP($J93,'Event Inputs'!$D$4:'Event Inputs'!$H$899,2,FALSE)</f>
        <v>#N/A</v>
      </c>
      <c r="M93" t="e">
        <f>VLOOKUP($K93,'Event Inputs'!$D$4:'Event Inputs'!$H$899,3,FALSE)</f>
        <v>#N/A</v>
      </c>
      <c r="N93" t="str">
        <f t="shared" si="60"/>
        <v/>
      </c>
    </row>
    <row r="94" spans="5:14">
      <c r="E94" t="e">
        <f>VLOOKUP($C94,'Event Inputs'!$D$4:'Event Inputs'!$H$899,2,FALSE)</f>
        <v>#N/A</v>
      </c>
      <c r="F94" t="e">
        <f>VLOOKUP($D94,'Event Inputs'!$D$4:'Event Inputs'!$H$899,3,FALSE)</f>
        <v>#N/A</v>
      </c>
      <c r="G94" t="str">
        <f t="shared" si="59"/>
        <v/>
      </c>
      <c r="L94" t="e">
        <f>VLOOKUP($J94,'Event Inputs'!$D$4:'Event Inputs'!$H$899,2,FALSE)</f>
        <v>#N/A</v>
      </c>
      <c r="M94" t="e">
        <f>VLOOKUP($K94,'Event Inputs'!$D$4:'Event Inputs'!$H$899,3,FALSE)</f>
        <v>#N/A</v>
      </c>
      <c r="N94" t="str">
        <f t="shared" si="60"/>
        <v/>
      </c>
    </row>
    <row r="95" spans="5:14">
      <c r="E95" t="e">
        <f>VLOOKUP($C95,'Event Inputs'!$D$4:'Event Inputs'!$H$899,2,FALSE)</f>
        <v>#N/A</v>
      </c>
      <c r="F95" t="e">
        <f>VLOOKUP($D95,'Event Inputs'!$D$4:'Event Inputs'!$H$899,3,FALSE)</f>
        <v>#N/A</v>
      </c>
      <c r="G95" t="str">
        <f t="shared" si="59"/>
        <v/>
      </c>
      <c r="L95" t="e">
        <f>VLOOKUP($J95,'Event Inputs'!$D$4:'Event Inputs'!$H$899,2,FALSE)</f>
        <v>#N/A</v>
      </c>
      <c r="M95" t="e">
        <f>VLOOKUP($K95,'Event Inputs'!$D$4:'Event Inputs'!$H$899,3,FALSE)</f>
        <v>#N/A</v>
      </c>
      <c r="N95" t="str">
        <f t="shared" si="60"/>
        <v/>
      </c>
    </row>
    <row r="96" spans="5:14">
      <c r="E96" t="e">
        <f>VLOOKUP($C96,'Event Inputs'!$D$4:'Event Inputs'!$H$899,2,FALSE)</f>
        <v>#N/A</v>
      </c>
      <c r="F96" t="e">
        <f>VLOOKUP($D96,'Event Inputs'!$D$4:'Event Inputs'!$H$899,3,FALSE)</f>
        <v>#N/A</v>
      </c>
      <c r="G96" t="str">
        <f t="shared" si="59"/>
        <v/>
      </c>
      <c r="L96" t="e">
        <f>VLOOKUP($J96,'Event Inputs'!$D$4:'Event Inputs'!$H$899,2,FALSE)</f>
        <v>#N/A</v>
      </c>
      <c r="M96" t="e">
        <f>VLOOKUP($K96,'Event Inputs'!$D$4:'Event Inputs'!$H$899,3,FALSE)</f>
        <v>#N/A</v>
      </c>
      <c r="N96" t="str">
        <f t="shared" si="60"/>
        <v/>
      </c>
    </row>
    <row r="97" spans="5:14">
      <c r="E97" t="e">
        <f>VLOOKUP($C97,'Event Inputs'!$D$4:'Event Inputs'!$H$899,2,FALSE)</f>
        <v>#N/A</v>
      </c>
      <c r="F97" t="e">
        <f>VLOOKUP($D97,'Event Inputs'!$D$4:'Event Inputs'!$H$899,3,FALSE)</f>
        <v>#N/A</v>
      </c>
      <c r="G97" t="str">
        <f t="shared" si="59"/>
        <v/>
      </c>
      <c r="L97" t="e">
        <f>VLOOKUP($J97,'Event Inputs'!$D$4:'Event Inputs'!$H$899,2,FALSE)</f>
        <v>#N/A</v>
      </c>
      <c r="M97" t="e">
        <f>VLOOKUP($K97,'Event Inputs'!$D$4:'Event Inputs'!$H$899,3,FALSE)</f>
        <v>#N/A</v>
      </c>
      <c r="N97" t="str">
        <f t="shared" si="60"/>
        <v/>
      </c>
    </row>
    <row r="98" spans="5:14">
      <c r="E98" t="e">
        <f>VLOOKUP($C98,'Event Inputs'!$D$4:'Event Inputs'!$H$899,2,FALSE)</f>
        <v>#N/A</v>
      </c>
      <c r="F98" t="e">
        <f>VLOOKUP($D98,'Event Inputs'!$D$4:'Event Inputs'!$H$899,3,FALSE)</f>
        <v>#N/A</v>
      </c>
      <c r="G98" t="str">
        <f t="shared" si="59"/>
        <v/>
      </c>
      <c r="L98" t="e">
        <f>VLOOKUP($J98,'Event Inputs'!$D$4:'Event Inputs'!$H$899,2,FALSE)</f>
        <v>#N/A</v>
      </c>
      <c r="M98" t="e">
        <f>VLOOKUP($K98,'Event Inputs'!$D$4:'Event Inputs'!$H$899,3,FALSE)</f>
        <v>#N/A</v>
      </c>
      <c r="N98" t="str">
        <f t="shared" si="60"/>
        <v/>
      </c>
    </row>
    <row r="99" spans="5:14">
      <c r="E99" t="e">
        <f>VLOOKUP($C99,'Event Inputs'!$D$4:'Event Inputs'!$H$899,2,FALSE)</f>
        <v>#N/A</v>
      </c>
      <c r="F99" t="e">
        <f>VLOOKUP($D99,'Event Inputs'!$D$4:'Event Inputs'!$H$899,3,FALSE)</f>
        <v>#N/A</v>
      </c>
      <c r="G99" t="str">
        <f t="shared" si="59"/>
        <v/>
      </c>
      <c r="L99" t="e">
        <f>VLOOKUP($J99,'Event Inputs'!$D$4:'Event Inputs'!$H$899,2,FALSE)</f>
        <v>#N/A</v>
      </c>
      <c r="M99" t="e">
        <f>VLOOKUP($K99,'Event Inputs'!$D$4:'Event Inputs'!$H$899,3,FALSE)</f>
        <v>#N/A</v>
      </c>
      <c r="N99" t="str">
        <f t="shared" si="60"/>
        <v/>
      </c>
    </row>
  </sheetData>
  <mergeCells count="2">
    <mergeCell ref="A1:G1"/>
    <mergeCell ref="H1:N1"/>
  </mergeCells>
  <phoneticPr fontId="1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election activeCell="A4" sqref="A4:B21"/>
    </sheetView>
  </sheetViews>
  <sheetFormatPr defaultRowHeight="14.5"/>
  <sheetData>
    <row r="1" spans="1:1">
      <c r="A1" t="s">
        <v>79</v>
      </c>
    </row>
  </sheetData>
  <sheetProtection sheet="1" objects="1" scenarios="1" selectLockedCells="1" selectUnlockedCells="1"/>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7"/>
  <dimension ref="A1:BU99"/>
  <sheetViews>
    <sheetView workbookViewId="0">
      <selection activeCell="H1" sqref="H1:N1"/>
    </sheetView>
  </sheetViews>
  <sheetFormatPr defaultRowHeight="14.5"/>
  <cols>
    <col min="5" max="6" width="19.26953125" customWidth="1"/>
    <col min="12" max="13" width="19.26953125" customWidth="1"/>
    <col min="15" max="73" width="0" hidden="1" customWidth="1"/>
  </cols>
  <sheetData>
    <row r="1" spans="1:73" ht="23.5">
      <c r="A1" s="192" t="s">
        <v>41</v>
      </c>
      <c r="B1" s="193"/>
      <c r="C1" s="193"/>
      <c r="D1" s="193"/>
      <c r="E1" s="193"/>
      <c r="F1" s="193"/>
      <c r="G1" s="193"/>
      <c r="H1" s="194" t="s">
        <v>42</v>
      </c>
      <c r="I1" s="195"/>
      <c r="J1" s="195"/>
      <c r="K1" s="195"/>
      <c r="L1" s="195"/>
      <c r="M1" s="195"/>
      <c r="N1" s="195"/>
      <c r="O1" s="1"/>
      <c r="P1" s="5"/>
      <c r="Q1" s="5"/>
      <c r="R1" s="5"/>
      <c r="S1" s="5"/>
      <c r="T1" s="5"/>
      <c r="U1" s="5"/>
      <c r="V1" s="5"/>
      <c r="W1" s="5"/>
      <c r="X1" s="5"/>
      <c r="Y1" s="5"/>
      <c r="Z1" s="5"/>
      <c r="AA1" s="5"/>
      <c r="AB1" s="5"/>
      <c r="AC1" s="5"/>
      <c r="AD1" s="5"/>
      <c r="AE1" s="5"/>
      <c r="AF1" s="5"/>
      <c r="AG1" s="5"/>
      <c r="AH1" s="5"/>
      <c r="AI1" s="5"/>
      <c r="AJ1" s="5"/>
      <c r="AK1" s="5"/>
      <c r="AL1" s="5"/>
      <c r="AM1" s="5"/>
      <c r="AN1" s="5"/>
      <c r="AO1" s="5"/>
    </row>
    <row r="2" spans="1:73">
      <c r="O2" s="16" t="s">
        <v>8</v>
      </c>
      <c r="P2" s="10" t="s">
        <v>12</v>
      </c>
      <c r="Q2" s="19" t="s">
        <v>13</v>
      </c>
      <c r="R2" s="22" t="s">
        <v>14</v>
      </c>
      <c r="S2" s="28"/>
      <c r="T2" s="28"/>
      <c r="U2" s="28"/>
      <c r="V2" s="28"/>
      <c r="W2" s="28"/>
      <c r="X2" s="28"/>
      <c r="Y2" s="28"/>
      <c r="Z2" s="28"/>
      <c r="AA2" s="28"/>
      <c r="AB2" s="28"/>
      <c r="AC2" s="28"/>
      <c r="AD2" s="28"/>
      <c r="AE2" s="28"/>
      <c r="AF2" s="28"/>
      <c r="AG2" s="28"/>
      <c r="AH2" s="28"/>
      <c r="AI2" s="28"/>
      <c r="AJ2" s="28"/>
      <c r="AK2" s="28"/>
      <c r="AL2" s="28"/>
      <c r="AM2" s="28"/>
      <c r="AN2" s="28"/>
      <c r="AO2" s="28"/>
      <c r="AP2" s="29"/>
      <c r="AQ2" s="29"/>
      <c r="AR2" s="29"/>
      <c r="AS2" s="29"/>
      <c r="AT2" s="33"/>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row>
    <row r="3" spans="1:73">
      <c r="A3" s="4" t="s">
        <v>2</v>
      </c>
      <c r="B3" s="4" t="s">
        <v>3</v>
      </c>
      <c r="C3" s="4" t="s">
        <v>4</v>
      </c>
      <c r="D3" s="4" t="s">
        <v>4</v>
      </c>
      <c r="E3" s="4" t="s">
        <v>6</v>
      </c>
      <c r="F3" s="4" t="s">
        <v>6</v>
      </c>
      <c r="G3" s="4" t="s">
        <v>8</v>
      </c>
      <c r="H3" s="4" t="s">
        <v>2</v>
      </c>
      <c r="I3" s="4" t="s">
        <v>3</v>
      </c>
      <c r="J3" s="4" t="s">
        <v>4</v>
      </c>
      <c r="K3" s="4" t="s">
        <v>4</v>
      </c>
      <c r="L3" s="4" t="s">
        <v>6</v>
      </c>
      <c r="M3" s="4" t="s">
        <v>6</v>
      </c>
      <c r="N3" s="4" t="s">
        <v>8</v>
      </c>
      <c r="O3" s="17" t="s">
        <v>4</v>
      </c>
      <c r="P3" s="14" t="s">
        <v>11</v>
      </c>
      <c r="Q3" s="20" t="s">
        <v>11</v>
      </c>
      <c r="R3" s="23" t="s">
        <v>11</v>
      </c>
      <c r="S3" s="30" t="s">
        <v>13</v>
      </c>
      <c r="T3" s="31"/>
      <c r="U3" s="31"/>
      <c r="V3" s="31"/>
      <c r="W3" s="31"/>
      <c r="X3" s="31"/>
      <c r="Y3" s="31"/>
      <c r="Z3" s="31"/>
      <c r="AA3" s="31"/>
      <c r="AB3" s="31"/>
      <c r="AC3" s="31"/>
      <c r="AD3" s="31"/>
      <c r="AE3" s="31"/>
      <c r="AF3" s="31"/>
      <c r="AG3" s="31"/>
      <c r="AH3" s="31"/>
      <c r="AI3" s="31"/>
      <c r="AJ3" s="31"/>
      <c r="AK3" s="31"/>
      <c r="AL3" s="31"/>
      <c r="AM3" s="31"/>
      <c r="AN3" s="31"/>
      <c r="AO3" s="31"/>
      <c r="AP3" s="32"/>
      <c r="AQ3" s="32"/>
      <c r="AR3" s="32"/>
      <c r="AS3" s="32"/>
      <c r="AT3" s="34"/>
      <c r="AU3" s="36" t="s">
        <v>14</v>
      </c>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row>
    <row r="4" spans="1:73">
      <c r="A4" s="2">
        <v>1</v>
      </c>
      <c r="B4" s="6">
        <v>30</v>
      </c>
      <c r="E4" t="e">
        <f>VLOOKUP($C4,'Event Inputs'!$D$4:'Event Inputs'!$H$899,3,FALSE)</f>
        <v>#N/A</v>
      </c>
      <c r="F4" t="e">
        <f>VLOOKUP($D4,'Event Inputs'!$D$4:'Event Inputs'!$H$899,3,FALSE)</f>
        <v>#N/A</v>
      </c>
      <c r="G4" t="str">
        <f>LEFT(C4,2)</f>
        <v/>
      </c>
      <c r="H4" s="2">
        <v>1</v>
      </c>
      <c r="I4" s="6">
        <v>30</v>
      </c>
      <c r="L4" t="e">
        <f>VLOOKUP($J4,'Event Inputs'!$D$4:'Event Inputs'!$H$899,3,FALSE)</f>
        <v>#N/A</v>
      </c>
      <c r="M4" t="e">
        <f>VLOOKUP($K4,'Event Inputs'!$D$4:'Event Inputs'!$H$899,3,FALSE)</f>
        <v>#N/A</v>
      </c>
      <c r="N4" t="str">
        <f>LEFT(J4,2)</f>
        <v/>
      </c>
      <c r="O4" s="18" t="str">
        <f>'Event Inputs'!A4</f>
        <v>PT</v>
      </c>
      <c r="P4" s="15">
        <f>Q4+R4</f>
        <v>0</v>
      </c>
      <c r="Q4" s="21">
        <f>SUM(S4:AS4)</f>
        <v>0</v>
      </c>
      <c r="R4" s="24">
        <f>SUM(AU4:BU4)</f>
        <v>0</v>
      </c>
      <c r="S4" s="21">
        <f>IF($G$4=$O4,$B$4,0)</f>
        <v>0</v>
      </c>
      <c r="T4" s="21">
        <f>IF($G$5=$O4,$B$5,0)</f>
        <v>0</v>
      </c>
      <c r="U4" s="21">
        <f>IF($G$6=$O4,$B$6,0)</f>
        <v>0</v>
      </c>
      <c r="V4" s="21">
        <f>IF($G$7=$O4,$B$7,0)</f>
        <v>0</v>
      </c>
      <c r="W4" s="21">
        <f>IF($G$8=$O4,$B$8,0)</f>
        <v>0</v>
      </c>
      <c r="X4" s="21">
        <f>IF($G$9=$O4,$B$9,0)</f>
        <v>0</v>
      </c>
      <c r="Y4" s="21">
        <f>IF($G$10=$O4,$B$10,0)</f>
        <v>0</v>
      </c>
      <c r="Z4" s="21">
        <f>IF($G$11=$O4,$B$11,0)</f>
        <v>0</v>
      </c>
      <c r="AA4" s="21">
        <f>IF($G$12=$O4,$B$12,0)</f>
        <v>0</v>
      </c>
      <c r="AB4" s="21">
        <f>IF($G$13=$O4,$B$13,0)</f>
        <v>0</v>
      </c>
      <c r="AC4" s="21">
        <f>IF($G$14=$O4,$B$14,0)</f>
        <v>0</v>
      </c>
      <c r="AD4" s="21">
        <f>IF($G$15=$O4,$B$15,0)</f>
        <v>0</v>
      </c>
      <c r="AE4" s="21">
        <f>IF($G$16=$O4,$B$16,0)</f>
        <v>0</v>
      </c>
      <c r="AF4" s="21">
        <f>IF($G$17=$O4,$B$17,0)</f>
        <v>0</v>
      </c>
      <c r="AG4" s="21">
        <f>IF($G$18=$O4,$B$18,0)</f>
        <v>0</v>
      </c>
      <c r="AH4" s="21">
        <f>IF($G$19=$O4,$B$19,0)</f>
        <v>0</v>
      </c>
      <c r="AI4" s="21">
        <f>IF($G$20=$O4,$B$20,0)</f>
        <v>0</v>
      </c>
      <c r="AJ4" s="21">
        <f>IF($G$21=$O4,$B$21,0)</f>
        <v>0</v>
      </c>
      <c r="AK4" s="21">
        <f>IF($G$22=$O4,$B$22,0)</f>
        <v>0</v>
      </c>
      <c r="AL4" s="21">
        <f>IF($G$23=$O4,$B$23,0)</f>
        <v>0</v>
      </c>
      <c r="AM4" s="21">
        <f>IF($G$24=$O4,$B$24,0)</f>
        <v>0</v>
      </c>
      <c r="AN4" s="21">
        <f>IF($G$25=$O4,$B$25,0)</f>
        <v>0</v>
      </c>
      <c r="AO4" s="21">
        <f>IF($G$26=$O4,$B$26,0)</f>
        <v>0</v>
      </c>
      <c r="AP4" s="21">
        <f>IF($G$27=$O4,$B$27,0)</f>
        <v>0</v>
      </c>
      <c r="AQ4" s="21">
        <f>IF($G$28=$O4,$B$28,0)</f>
        <v>0</v>
      </c>
      <c r="AR4" s="21">
        <f>IF($G$29=$O4,$B$29,0)</f>
        <v>0</v>
      </c>
      <c r="AS4" s="21">
        <f>IF($G$30=$O4,$B$30,0)</f>
        <v>0</v>
      </c>
      <c r="AT4" s="35"/>
      <c r="AU4" s="27">
        <f>IF($N$4=$O4,$I$4,0)</f>
        <v>0</v>
      </c>
      <c r="AV4" s="27">
        <f>IF($N$5=$O4,$I$5,0)</f>
        <v>0</v>
      </c>
      <c r="AW4" s="27">
        <f>IF($N$6=$O4,$I$6,0)</f>
        <v>0</v>
      </c>
      <c r="AX4" s="27">
        <f>IF($N$7=$O4,$I$7,0)</f>
        <v>0</v>
      </c>
      <c r="AY4" s="27">
        <f>IF($N$8=$O4,$I$8,0)</f>
        <v>0</v>
      </c>
      <c r="AZ4" s="27">
        <f>IF($N$9=$O4,$I$9,0)</f>
        <v>0</v>
      </c>
      <c r="BA4" s="27">
        <f>IF($N$10=$O4,$I$10,0)</f>
        <v>0</v>
      </c>
      <c r="BB4" s="27">
        <f>IF($N$11=$O4,$I$11,0)</f>
        <v>0</v>
      </c>
      <c r="BC4" s="27">
        <f>IF($N$12=$O4,$I$12,0)</f>
        <v>0</v>
      </c>
      <c r="BD4" s="27">
        <f>IF($N$13=$O4,$I$13,0)</f>
        <v>0</v>
      </c>
      <c r="BE4" s="27">
        <f>IF($N$14=$O4,$I$14,0)</f>
        <v>0</v>
      </c>
      <c r="BF4" s="27">
        <f>IF($N$15=$O4,$I$15,0)</f>
        <v>0</v>
      </c>
      <c r="BG4" s="27">
        <f>IF($N$16=$O4,$I$16,0)</f>
        <v>0</v>
      </c>
      <c r="BH4" s="27">
        <f>IF($N$17=$O4,$I$17,0)</f>
        <v>0</v>
      </c>
      <c r="BI4" s="27">
        <f>IF($N$18=$O4,$I$18,0)</f>
        <v>0</v>
      </c>
      <c r="BJ4" s="27">
        <f>IF($N$19=$O4,$I$19,0)</f>
        <v>0</v>
      </c>
      <c r="BK4" s="27">
        <f>IF($N$20=$O4,$I$20,0)</f>
        <v>0</v>
      </c>
      <c r="BL4" s="27">
        <f>IF($N$21=$O4,$I$21,0)</f>
        <v>0</v>
      </c>
      <c r="BM4" s="27">
        <f>IF($N$22=$O4,$I$22,0)</f>
        <v>0</v>
      </c>
      <c r="BN4" s="27">
        <f>IF($N$23=$O4,$I$23,0)</f>
        <v>0</v>
      </c>
      <c r="BO4" s="27">
        <f>IF($N$24=$O4,$I$24,0)</f>
        <v>0</v>
      </c>
      <c r="BP4" s="27">
        <f>IF($N$25=$O4,$I$25,0)</f>
        <v>0</v>
      </c>
      <c r="BQ4" s="27">
        <f>IF($N$26=$O4,$I$26,0)</f>
        <v>0</v>
      </c>
      <c r="BR4" s="27">
        <f>IF($N$27=$O4,$I$27,0)</f>
        <v>0</v>
      </c>
      <c r="BS4" s="27">
        <f>IF($N$28=$O4,$I$28,0)</f>
        <v>0</v>
      </c>
      <c r="BT4" s="27">
        <f>IF($N$29=$O4,$I$29,0)</f>
        <v>0</v>
      </c>
      <c r="BU4" s="27">
        <f>IF($N$30=$O4,$I$30,0)</f>
        <v>0</v>
      </c>
    </row>
    <row r="5" spans="1:73">
      <c r="A5" s="2">
        <v>2</v>
      </c>
      <c r="B5" s="6">
        <v>27</v>
      </c>
      <c r="E5" t="e">
        <f>VLOOKUP($C5,'Event Inputs'!$D$4:'Event Inputs'!$H$899,2,FALSE)</f>
        <v>#N/A</v>
      </c>
      <c r="F5" t="e">
        <f>VLOOKUP($D5,'Event Inputs'!$D$4:'Event Inputs'!$H$899,3,FALSE)</f>
        <v>#N/A</v>
      </c>
      <c r="G5" t="str">
        <f t="shared" ref="G5:G68" si="0">LEFT(C5,2)</f>
        <v/>
      </c>
      <c r="H5" s="2">
        <v>2</v>
      </c>
      <c r="I5" s="6">
        <v>27</v>
      </c>
      <c r="L5" t="e">
        <f>VLOOKUP($J5,'Event Inputs'!$D$4:'Event Inputs'!$H$899,2,FALSE)</f>
        <v>#N/A</v>
      </c>
      <c r="M5" t="e">
        <f>VLOOKUP($K5,'Event Inputs'!$D$4:'Event Inputs'!$H$899,3,FALSE)</f>
        <v>#N/A</v>
      </c>
      <c r="N5" t="str">
        <f t="shared" ref="N5:N68" si="1">LEFT(J5,2)</f>
        <v/>
      </c>
      <c r="O5" s="18" t="str">
        <f>'Event Inputs'!A5</f>
        <v>BU</v>
      </c>
      <c r="P5" s="15">
        <f t="shared" ref="P5:P44" si="2">Q5+R5</f>
        <v>0</v>
      </c>
      <c r="Q5" s="21">
        <f t="shared" ref="Q5:Q44" si="3">SUM(S5:AS5)</f>
        <v>0</v>
      </c>
      <c r="R5" s="24">
        <f t="shared" ref="R5:R44" si="4">SUM(AU5:BU5)</f>
        <v>0</v>
      </c>
      <c r="S5" s="21">
        <f t="shared" ref="S5:S44" si="5">IF($G$4=$O5,$B$4,0)</f>
        <v>0</v>
      </c>
      <c r="T5" s="21">
        <f t="shared" ref="T5:T44" si="6">IF($G$5=$O5,$B$5,0)</f>
        <v>0</v>
      </c>
      <c r="U5" s="21">
        <f t="shared" ref="U5:U44" si="7">IF($G$6=$O5,$B$6,0)</f>
        <v>0</v>
      </c>
      <c r="V5" s="21">
        <f t="shared" ref="V5:V44" si="8">IF($G$7=$O5,$B$7,0)</f>
        <v>0</v>
      </c>
      <c r="W5" s="21">
        <f t="shared" ref="W5:W44" si="9">IF($G$8=$O5,$B$8,0)</f>
        <v>0</v>
      </c>
      <c r="X5" s="21">
        <f t="shared" ref="X5:X44" si="10">IF($G$9=$O5,$B$9,0)</f>
        <v>0</v>
      </c>
      <c r="Y5" s="21">
        <f t="shared" ref="Y5:Y44" si="11">IF($G$10=$O5,$B$10,0)</f>
        <v>0</v>
      </c>
      <c r="Z5" s="21">
        <f t="shared" ref="Z5:Z44" si="12">IF($G$11=$O5,$B$11,0)</f>
        <v>0</v>
      </c>
      <c r="AA5" s="21">
        <f t="shared" ref="AA5:AA44" si="13">IF($G$12=$O5,$B$12,0)</f>
        <v>0</v>
      </c>
      <c r="AB5" s="21">
        <f t="shared" ref="AB5:AB44" si="14">IF($G$13=$O5,$B$13,0)</f>
        <v>0</v>
      </c>
      <c r="AC5" s="21">
        <f t="shared" ref="AC5:AC44" si="15">IF($G$14=$O5,$B$14,0)</f>
        <v>0</v>
      </c>
      <c r="AD5" s="21">
        <f t="shared" ref="AD5:AD44" si="16">IF($G$15=$O5,$B$15,0)</f>
        <v>0</v>
      </c>
      <c r="AE5" s="21">
        <f t="shared" ref="AE5:AE44" si="17">IF($G$16=$O5,$B$16,0)</f>
        <v>0</v>
      </c>
      <c r="AF5" s="21">
        <f t="shared" ref="AF5:AF44" si="18">IF($G$17=$O5,$B$17,0)</f>
        <v>0</v>
      </c>
      <c r="AG5" s="21">
        <f t="shared" ref="AG5:AG44" si="19">IF($G$18=$O5,$B$18,0)</f>
        <v>0</v>
      </c>
      <c r="AH5" s="21">
        <f t="shared" ref="AH5:AH44" si="20">IF($G$19=$O5,$B$19,0)</f>
        <v>0</v>
      </c>
      <c r="AI5" s="21">
        <f t="shared" ref="AI5:AI44" si="21">IF($G$20=$O5,$B$20,0)</f>
        <v>0</v>
      </c>
      <c r="AJ5" s="21">
        <f t="shared" ref="AJ5:AJ44" si="22">IF($G$21=$O5,$B$21,0)</f>
        <v>0</v>
      </c>
      <c r="AK5" s="21">
        <f t="shared" ref="AK5:AK44" si="23">IF($G$22=$O5,$B$22,0)</f>
        <v>0</v>
      </c>
      <c r="AL5" s="21">
        <f t="shared" ref="AL5:AL44" si="24">IF($G$23=$O5,$B$23,0)</f>
        <v>0</v>
      </c>
      <c r="AM5" s="21">
        <f t="shared" ref="AM5:AM44" si="25">IF($G$24=$O5,$B$24,0)</f>
        <v>0</v>
      </c>
      <c r="AN5" s="21">
        <f t="shared" ref="AN5:AN44" si="26">IF($G$25=$O5,$B$25,0)</f>
        <v>0</v>
      </c>
      <c r="AO5" s="21">
        <f t="shared" ref="AO5:AO44" si="27">IF($G$26=$O5,$B$26,0)</f>
        <v>0</v>
      </c>
      <c r="AP5" s="21">
        <f t="shared" ref="AP5:AP44" si="28">IF($G$27=$O5,$B$27,0)</f>
        <v>0</v>
      </c>
      <c r="AQ5" s="21">
        <f t="shared" ref="AQ5:AQ44" si="29">IF($G$28=$O5,$B$28,0)</f>
        <v>0</v>
      </c>
      <c r="AR5" s="21">
        <f t="shared" ref="AR5:AR44" si="30">IF($G$29=$O5,$B$29,0)</f>
        <v>0</v>
      </c>
      <c r="AS5" s="21">
        <f t="shared" ref="AS5:AS44" si="31">IF($G$30=$O5,$B$30,0)</f>
        <v>0</v>
      </c>
      <c r="AT5" s="35"/>
      <c r="AU5" s="27">
        <f t="shared" ref="AU5:AU44" si="32">IF($N$4=$O5,$I$4,0)</f>
        <v>0</v>
      </c>
      <c r="AV5" s="27">
        <f t="shared" ref="AV5:AV44" si="33">IF($N$5=$O5,$I$5,0)</f>
        <v>0</v>
      </c>
      <c r="AW5" s="27">
        <f t="shared" ref="AW5:AW44" si="34">IF($N$6=$O5,$I$6,0)</f>
        <v>0</v>
      </c>
      <c r="AX5" s="27">
        <f t="shared" ref="AX5:AX44" si="35">IF($N$7=$O5,$I$7,0)</f>
        <v>0</v>
      </c>
      <c r="AY5" s="27">
        <f t="shared" ref="AY5:AY44" si="36">IF($N$8=$O5,$I$8,0)</f>
        <v>0</v>
      </c>
      <c r="AZ5" s="27">
        <f t="shared" ref="AZ5:AZ44" si="37">IF($N$9=$O5,$I$9,0)</f>
        <v>0</v>
      </c>
      <c r="BA5" s="27">
        <f t="shared" ref="BA5:BA44" si="38">IF($N$10=$O5,$I$10,0)</f>
        <v>0</v>
      </c>
      <c r="BB5" s="27">
        <f t="shared" ref="BB5:BB44" si="39">IF($N$11=$O5,$I$11,0)</f>
        <v>0</v>
      </c>
      <c r="BC5" s="27">
        <f t="shared" ref="BC5:BC44" si="40">IF($N$12=$O5,$I$12,0)</f>
        <v>0</v>
      </c>
      <c r="BD5" s="27">
        <f t="shared" ref="BD5:BD44" si="41">IF($N$13=$O5,$I$13,0)</f>
        <v>0</v>
      </c>
      <c r="BE5" s="27">
        <f t="shared" ref="BE5:BE44" si="42">IF($N$14=$O5,$I$14,0)</f>
        <v>0</v>
      </c>
      <c r="BF5" s="27">
        <f t="shared" ref="BF5:BF44" si="43">IF($N$15=$O5,$I$15,0)</f>
        <v>0</v>
      </c>
      <c r="BG5" s="27">
        <f t="shared" ref="BG5:BG44" si="44">IF($N$16=$O5,$I$16,0)</f>
        <v>0</v>
      </c>
      <c r="BH5" s="27">
        <f t="shared" ref="BH5:BH44" si="45">IF($N$17=$O5,$I$17,0)</f>
        <v>0</v>
      </c>
      <c r="BI5" s="27">
        <f t="shared" ref="BI5:BI44" si="46">IF($N$18=$O5,$I$18,0)</f>
        <v>0</v>
      </c>
      <c r="BJ5" s="27">
        <f t="shared" ref="BJ5:BJ44" si="47">IF($N$19=$O5,$I$19,0)</f>
        <v>0</v>
      </c>
      <c r="BK5" s="27">
        <f t="shared" ref="BK5:BK44" si="48">IF($N$20=$O5,$I$20,0)</f>
        <v>0</v>
      </c>
      <c r="BL5" s="27">
        <f t="shared" ref="BL5:BL44" si="49">IF($N$21=$O5,$I$21,0)</f>
        <v>0</v>
      </c>
      <c r="BM5" s="27">
        <f t="shared" ref="BM5:BM44" si="50">IF($N$22=$O5,$I$22,0)</f>
        <v>0</v>
      </c>
      <c r="BN5" s="27">
        <f t="shared" ref="BN5:BN44" si="51">IF($N$23=$O5,$I$23,0)</f>
        <v>0</v>
      </c>
      <c r="BO5" s="27">
        <f t="shared" ref="BO5:BO44" si="52">IF($N$24=$O5,$I$24,0)</f>
        <v>0</v>
      </c>
      <c r="BP5" s="27">
        <f t="shared" ref="BP5:BP44" si="53">IF($N$25=$O5,$I$25,0)</f>
        <v>0</v>
      </c>
      <c r="BQ5" s="27">
        <f t="shared" ref="BQ5:BQ44" si="54">IF($N$26=$O5,$I$26,0)</f>
        <v>0</v>
      </c>
      <c r="BR5" s="27">
        <f t="shared" ref="BR5:BR44" si="55">IF($N$27=$O5,$I$27,0)</f>
        <v>0</v>
      </c>
      <c r="BS5" s="27">
        <f t="shared" ref="BS5:BS44" si="56">IF($N$28=$O5,$I$28,0)</f>
        <v>0</v>
      </c>
      <c r="BT5" s="27">
        <f t="shared" ref="BT5:BT44" si="57">IF($N$29=$O5,$I$29,0)</f>
        <v>0</v>
      </c>
      <c r="BU5" s="27">
        <f t="shared" ref="BU5:BU44" si="58">IF($N$30=$O5,$I$30,0)</f>
        <v>0</v>
      </c>
    </row>
    <row r="6" spans="1:73">
      <c r="A6" s="2">
        <v>3</v>
      </c>
      <c r="B6" s="6">
        <v>24</v>
      </c>
      <c r="E6" t="e">
        <f>VLOOKUP($C6,'Event Inputs'!$D$4:'Event Inputs'!$H$899,2,FALSE)</f>
        <v>#N/A</v>
      </c>
      <c r="F6" t="e">
        <f>VLOOKUP($D6,'Event Inputs'!$D$4:'Event Inputs'!$H$899,3,FALSE)</f>
        <v>#N/A</v>
      </c>
      <c r="G6" t="str">
        <f t="shared" si="0"/>
        <v/>
      </c>
      <c r="H6" s="2">
        <v>3</v>
      </c>
      <c r="I6" s="6">
        <v>24</v>
      </c>
      <c r="L6" t="e">
        <f>VLOOKUP($J6,'Event Inputs'!$D$4:'Event Inputs'!$H$899,2,FALSE)</f>
        <v>#N/A</v>
      </c>
      <c r="M6" t="e">
        <f>VLOOKUP($K6,'Event Inputs'!$D$4:'Event Inputs'!$H$899,3,FALSE)</f>
        <v>#N/A</v>
      </c>
      <c r="N6" t="str">
        <f t="shared" si="1"/>
        <v/>
      </c>
      <c r="O6" s="18" t="str">
        <f>'Event Inputs'!A6</f>
        <v>GY</v>
      </c>
      <c r="P6" s="15">
        <f t="shared" si="2"/>
        <v>0</v>
      </c>
      <c r="Q6" s="21">
        <f t="shared" si="3"/>
        <v>0</v>
      </c>
      <c r="R6" s="24">
        <f t="shared" si="4"/>
        <v>0</v>
      </c>
      <c r="S6" s="21">
        <f t="shared" si="5"/>
        <v>0</v>
      </c>
      <c r="T6" s="21">
        <f t="shared" si="6"/>
        <v>0</v>
      </c>
      <c r="U6" s="21">
        <f t="shared" si="7"/>
        <v>0</v>
      </c>
      <c r="V6" s="21">
        <f t="shared" si="8"/>
        <v>0</v>
      </c>
      <c r="W6" s="21">
        <f t="shared" si="9"/>
        <v>0</v>
      </c>
      <c r="X6" s="21">
        <f t="shared" si="10"/>
        <v>0</v>
      </c>
      <c r="Y6" s="21">
        <f t="shared" si="11"/>
        <v>0</v>
      </c>
      <c r="Z6" s="21">
        <f t="shared" si="12"/>
        <v>0</v>
      </c>
      <c r="AA6" s="21">
        <f t="shared" si="13"/>
        <v>0</v>
      </c>
      <c r="AB6" s="21">
        <f t="shared" si="14"/>
        <v>0</v>
      </c>
      <c r="AC6" s="21">
        <f t="shared" si="15"/>
        <v>0</v>
      </c>
      <c r="AD6" s="21">
        <f t="shared" si="16"/>
        <v>0</v>
      </c>
      <c r="AE6" s="21">
        <f t="shared" si="17"/>
        <v>0</v>
      </c>
      <c r="AF6" s="21">
        <f t="shared" si="18"/>
        <v>0</v>
      </c>
      <c r="AG6" s="21">
        <f t="shared" si="19"/>
        <v>0</v>
      </c>
      <c r="AH6" s="21">
        <f t="shared" si="20"/>
        <v>0</v>
      </c>
      <c r="AI6" s="21">
        <f t="shared" si="21"/>
        <v>0</v>
      </c>
      <c r="AJ6" s="21">
        <f t="shared" si="22"/>
        <v>0</v>
      </c>
      <c r="AK6" s="21">
        <f t="shared" si="23"/>
        <v>0</v>
      </c>
      <c r="AL6" s="21">
        <f t="shared" si="24"/>
        <v>0</v>
      </c>
      <c r="AM6" s="21">
        <f t="shared" si="25"/>
        <v>0</v>
      </c>
      <c r="AN6" s="21">
        <f t="shared" si="26"/>
        <v>0</v>
      </c>
      <c r="AO6" s="21">
        <f t="shared" si="27"/>
        <v>0</v>
      </c>
      <c r="AP6" s="21">
        <f t="shared" si="28"/>
        <v>0</v>
      </c>
      <c r="AQ6" s="21">
        <f t="shared" si="29"/>
        <v>0</v>
      </c>
      <c r="AR6" s="21">
        <f t="shared" si="30"/>
        <v>0</v>
      </c>
      <c r="AS6" s="21">
        <f t="shared" si="31"/>
        <v>0</v>
      </c>
      <c r="AT6" s="35"/>
      <c r="AU6" s="27">
        <f t="shared" si="32"/>
        <v>0</v>
      </c>
      <c r="AV6" s="27">
        <f t="shared" si="33"/>
        <v>0</v>
      </c>
      <c r="AW6" s="27">
        <f t="shared" si="34"/>
        <v>0</v>
      </c>
      <c r="AX6" s="27">
        <f t="shared" si="35"/>
        <v>0</v>
      </c>
      <c r="AY6" s="27">
        <f t="shared" si="36"/>
        <v>0</v>
      </c>
      <c r="AZ6" s="27">
        <f t="shared" si="37"/>
        <v>0</v>
      </c>
      <c r="BA6" s="27">
        <f t="shared" si="38"/>
        <v>0</v>
      </c>
      <c r="BB6" s="27">
        <f t="shared" si="39"/>
        <v>0</v>
      </c>
      <c r="BC6" s="27">
        <f t="shared" si="40"/>
        <v>0</v>
      </c>
      <c r="BD6" s="27">
        <f t="shared" si="41"/>
        <v>0</v>
      </c>
      <c r="BE6" s="27">
        <f t="shared" si="42"/>
        <v>0</v>
      </c>
      <c r="BF6" s="27">
        <f t="shared" si="43"/>
        <v>0</v>
      </c>
      <c r="BG6" s="27">
        <f t="shared" si="44"/>
        <v>0</v>
      </c>
      <c r="BH6" s="27">
        <f t="shared" si="45"/>
        <v>0</v>
      </c>
      <c r="BI6" s="27">
        <f t="shared" si="46"/>
        <v>0</v>
      </c>
      <c r="BJ6" s="27">
        <f t="shared" si="47"/>
        <v>0</v>
      </c>
      <c r="BK6" s="27">
        <f t="shared" si="48"/>
        <v>0</v>
      </c>
      <c r="BL6" s="27">
        <f t="shared" si="49"/>
        <v>0</v>
      </c>
      <c r="BM6" s="27">
        <f t="shared" si="50"/>
        <v>0</v>
      </c>
      <c r="BN6" s="27">
        <f t="shared" si="51"/>
        <v>0</v>
      </c>
      <c r="BO6" s="27">
        <f t="shared" si="52"/>
        <v>0</v>
      </c>
      <c r="BP6" s="27">
        <f t="shared" si="53"/>
        <v>0</v>
      </c>
      <c r="BQ6" s="27">
        <f t="shared" si="54"/>
        <v>0</v>
      </c>
      <c r="BR6" s="27">
        <f t="shared" si="55"/>
        <v>0</v>
      </c>
      <c r="BS6" s="27">
        <f t="shared" si="56"/>
        <v>0</v>
      </c>
      <c r="BT6" s="27">
        <f t="shared" si="57"/>
        <v>0</v>
      </c>
      <c r="BU6" s="27">
        <f t="shared" si="58"/>
        <v>0</v>
      </c>
    </row>
    <row r="7" spans="1:73">
      <c r="A7" s="2">
        <v>4</v>
      </c>
      <c r="B7" s="6">
        <v>21</v>
      </c>
      <c r="E7" t="e">
        <f>VLOOKUP($C7,'Event Inputs'!$D$4:'Event Inputs'!$H$899,2,FALSE)</f>
        <v>#N/A</v>
      </c>
      <c r="F7" t="e">
        <f>VLOOKUP($D7,'Event Inputs'!$D$4:'Event Inputs'!$H$899,3,FALSE)</f>
        <v>#N/A</v>
      </c>
      <c r="G7" t="str">
        <f t="shared" si="0"/>
        <v/>
      </c>
      <c r="H7" s="2">
        <v>4</v>
      </c>
      <c r="I7" s="6">
        <v>21</v>
      </c>
      <c r="L7" t="e">
        <f>VLOOKUP($J7,'Event Inputs'!$D$4:'Event Inputs'!$H$899,2,FALSE)</f>
        <v>#N/A</v>
      </c>
      <c r="M7" t="e">
        <f>VLOOKUP($K7,'Event Inputs'!$D$4:'Event Inputs'!$H$899,3,FALSE)</f>
        <v>#N/A</v>
      </c>
      <c r="N7" t="str">
        <f t="shared" si="1"/>
        <v/>
      </c>
      <c r="O7" s="18" t="str">
        <f>'Event Inputs'!A7</f>
        <v>HB</v>
      </c>
      <c r="P7" s="15">
        <f t="shared" si="2"/>
        <v>0</v>
      </c>
      <c r="Q7" s="21">
        <f t="shared" si="3"/>
        <v>0</v>
      </c>
      <c r="R7" s="24">
        <f t="shared" si="4"/>
        <v>0</v>
      </c>
      <c r="S7" s="21">
        <f t="shared" si="5"/>
        <v>0</v>
      </c>
      <c r="T7" s="21">
        <f t="shared" si="6"/>
        <v>0</v>
      </c>
      <c r="U7" s="21">
        <f t="shared" si="7"/>
        <v>0</v>
      </c>
      <c r="V7" s="21">
        <f t="shared" si="8"/>
        <v>0</v>
      </c>
      <c r="W7" s="21">
        <f t="shared" si="9"/>
        <v>0</v>
      </c>
      <c r="X7" s="21">
        <f t="shared" si="10"/>
        <v>0</v>
      </c>
      <c r="Y7" s="21">
        <f t="shared" si="11"/>
        <v>0</v>
      </c>
      <c r="Z7" s="21">
        <f t="shared" si="12"/>
        <v>0</v>
      </c>
      <c r="AA7" s="21">
        <f t="shared" si="13"/>
        <v>0</v>
      </c>
      <c r="AB7" s="21">
        <f t="shared" si="14"/>
        <v>0</v>
      </c>
      <c r="AC7" s="21">
        <f t="shared" si="15"/>
        <v>0</v>
      </c>
      <c r="AD7" s="21">
        <f t="shared" si="16"/>
        <v>0</v>
      </c>
      <c r="AE7" s="21">
        <f t="shared" si="17"/>
        <v>0</v>
      </c>
      <c r="AF7" s="21">
        <f t="shared" si="18"/>
        <v>0</v>
      </c>
      <c r="AG7" s="21">
        <f t="shared" si="19"/>
        <v>0</v>
      </c>
      <c r="AH7" s="21">
        <f t="shared" si="20"/>
        <v>0</v>
      </c>
      <c r="AI7" s="21">
        <f t="shared" si="21"/>
        <v>0</v>
      </c>
      <c r="AJ7" s="21">
        <f t="shared" si="22"/>
        <v>0</v>
      </c>
      <c r="AK7" s="21">
        <f t="shared" si="23"/>
        <v>0</v>
      </c>
      <c r="AL7" s="21">
        <f t="shared" si="24"/>
        <v>0</v>
      </c>
      <c r="AM7" s="21">
        <f t="shared" si="25"/>
        <v>0</v>
      </c>
      <c r="AN7" s="21">
        <f t="shared" si="26"/>
        <v>0</v>
      </c>
      <c r="AO7" s="21">
        <f t="shared" si="27"/>
        <v>0</v>
      </c>
      <c r="AP7" s="21">
        <f t="shared" si="28"/>
        <v>0</v>
      </c>
      <c r="AQ7" s="21">
        <f t="shared" si="29"/>
        <v>0</v>
      </c>
      <c r="AR7" s="21">
        <f t="shared" si="30"/>
        <v>0</v>
      </c>
      <c r="AS7" s="21">
        <f t="shared" si="31"/>
        <v>0</v>
      </c>
      <c r="AT7" s="35"/>
      <c r="AU7" s="27">
        <f t="shared" si="32"/>
        <v>0</v>
      </c>
      <c r="AV7" s="27">
        <f t="shared" si="33"/>
        <v>0</v>
      </c>
      <c r="AW7" s="27">
        <f t="shared" si="34"/>
        <v>0</v>
      </c>
      <c r="AX7" s="27">
        <f t="shared" si="35"/>
        <v>0</v>
      </c>
      <c r="AY7" s="27">
        <f t="shared" si="36"/>
        <v>0</v>
      </c>
      <c r="AZ7" s="27">
        <f t="shared" si="37"/>
        <v>0</v>
      </c>
      <c r="BA7" s="27">
        <f t="shared" si="38"/>
        <v>0</v>
      </c>
      <c r="BB7" s="27">
        <f t="shared" si="39"/>
        <v>0</v>
      </c>
      <c r="BC7" s="27">
        <f t="shared" si="40"/>
        <v>0</v>
      </c>
      <c r="BD7" s="27">
        <f t="shared" si="41"/>
        <v>0</v>
      </c>
      <c r="BE7" s="27">
        <f t="shared" si="42"/>
        <v>0</v>
      </c>
      <c r="BF7" s="27">
        <f t="shared" si="43"/>
        <v>0</v>
      </c>
      <c r="BG7" s="27">
        <f t="shared" si="44"/>
        <v>0</v>
      </c>
      <c r="BH7" s="27">
        <f t="shared" si="45"/>
        <v>0</v>
      </c>
      <c r="BI7" s="27">
        <f t="shared" si="46"/>
        <v>0</v>
      </c>
      <c r="BJ7" s="27">
        <f t="shared" si="47"/>
        <v>0</v>
      </c>
      <c r="BK7" s="27">
        <f t="shared" si="48"/>
        <v>0</v>
      </c>
      <c r="BL7" s="27">
        <f t="shared" si="49"/>
        <v>0</v>
      </c>
      <c r="BM7" s="27">
        <f t="shared" si="50"/>
        <v>0</v>
      </c>
      <c r="BN7" s="27">
        <f t="shared" si="51"/>
        <v>0</v>
      </c>
      <c r="BO7" s="27">
        <f t="shared" si="52"/>
        <v>0</v>
      </c>
      <c r="BP7" s="27">
        <f t="shared" si="53"/>
        <v>0</v>
      </c>
      <c r="BQ7" s="27">
        <f t="shared" si="54"/>
        <v>0</v>
      </c>
      <c r="BR7" s="27">
        <f t="shared" si="55"/>
        <v>0</v>
      </c>
      <c r="BS7" s="27">
        <f t="shared" si="56"/>
        <v>0</v>
      </c>
      <c r="BT7" s="27">
        <f t="shared" si="57"/>
        <v>0</v>
      </c>
      <c r="BU7" s="27">
        <f t="shared" si="58"/>
        <v>0</v>
      </c>
    </row>
    <row r="8" spans="1:73">
      <c r="A8" s="2">
        <v>5</v>
      </c>
      <c r="B8" s="6">
        <v>19.5</v>
      </c>
      <c r="E8" t="e">
        <f>VLOOKUP($C8,'Event Inputs'!$D$4:'Event Inputs'!$H$899,2,FALSE)</f>
        <v>#N/A</v>
      </c>
      <c r="F8" t="e">
        <f>VLOOKUP($D8,'Event Inputs'!$D$4:'Event Inputs'!$H$899,3,FALSE)</f>
        <v>#N/A</v>
      </c>
      <c r="G8" t="str">
        <f t="shared" si="0"/>
        <v/>
      </c>
      <c r="H8" s="2">
        <v>5</v>
      </c>
      <c r="I8" s="6">
        <v>19.5</v>
      </c>
      <c r="L8" t="e">
        <f>VLOOKUP($J8,'Event Inputs'!$D$4:'Event Inputs'!$H$899,2,FALSE)</f>
        <v>#N/A</v>
      </c>
      <c r="M8" t="e">
        <f>VLOOKUP($K8,'Event Inputs'!$D$4:'Event Inputs'!$H$899,3,FALSE)</f>
        <v>#N/A</v>
      </c>
      <c r="N8" t="str">
        <f t="shared" si="1"/>
        <v/>
      </c>
      <c r="O8" s="18" t="str">
        <f>'Event Inputs'!A8</f>
        <v>PZ</v>
      </c>
      <c r="P8" s="15">
        <f t="shared" si="2"/>
        <v>0</v>
      </c>
      <c r="Q8" s="21">
        <f t="shared" si="3"/>
        <v>0</v>
      </c>
      <c r="R8" s="24">
        <f t="shared" si="4"/>
        <v>0</v>
      </c>
      <c r="S8" s="21">
        <f t="shared" si="5"/>
        <v>0</v>
      </c>
      <c r="T8" s="21">
        <f t="shared" si="6"/>
        <v>0</v>
      </c>
      <c r="U8" s="21">
        <f t="shared" si="7"/>
        <v>0</v>
      </c>
      <c r="V8" s="21">
        <f t="shared" si="8"/>
        <v>0</v>
      </c>
      <c r="W8" s="21">
        <f t="shared" si="9"/>
        <v>0</v>
      </c>
      <c r="X8" s="21">
        <f t="shared" si="10"/>
        <v>0</v>
      </c>
      <c r="Y8" s="21">
        <f t="shared" si="11"/>
        <v>0</v>
      </c>
      <c r="Z8" s="21">
        <f t="shared" si="12"/>
        <v>0</v>
      </c>
      <c r="AA8" s="21">
        <f t="shared" si="13"/>
        <v>0</v>
      </c>
      <c r="AB8" s="21">
        <f t="shared" si="14"/>
        <v>0</v>
      </c>
      <c r="AC8" s="21">
        <f t="shared" si="15"/>
        <v>0</v>
      </c>
      <c r="AD8" s="21">
        <f t="shared" si="16"/>
        <v>0</v>
      </c>
      <c r="AE8" s="21">
        <f t="shared" si="17"/>
        <v>0</v>
      </c>
      <c r="AF8" s="21">
        <f t="shared" si="18"/>
        <v>0</v>
      </c>
      <c r="AG8" s="21">
        <f t="shared" si="19"/>
        <v>0</v>
      </c>
      <c r="AH8" s="21">
        <f t="shared" si="20"/>
        <v>0</v>
      </c>
      <c r="AI8" s="21">
        <f t="shared" si="21"/>
        <v>0</v>
      </c>
      <c r="AJ8" s="21">
        <f t="shared" si="22"/>
        <v>0</v>
      </c>
      <c r="AK8" s="21">
        <f t="shared" si="23"/>
        <v>0</v>
      </c>
      <c r="AL8" s="21">
        <f t="shared" si="24"/>
        <v>0</v>
      </c>
      <c r="AM8" s="21">
        <f t="shared" si="25"/>
        <v>0</v>
      </c>
      <c r="AN8" s="21">
        <f t="shared" si="26"/>
        <v>0</v>
      </c>
      <c r="AO8" s="21">
        <f t="shared" si="27"/>
        <v>0</v>
      </c>
      <c r="AP8" s="21">
        <f t="shared" si="28"/>
        <v>0</v>
      </c>
      <c r="AQ8" s="21">
        <f t="shared" si="29"/>
        <v>0</v>
      </c>
      <c r="AR8" s="21">
        <f t="shared" si="30"/>
        <v>0</v>
      </c>
      <c r="AS8" s="21">
        <f t="shared" si="31"/>
        <v>0</v>
      </c>
      <c r="AT8" s="35"/>
      <c r="AU8" s="27">
        <f t="shared" si="32"/>
        <v>0</v>
      </c>
      <c r="AV8" s="27">
        <f t="shared" si="33"/>
        <v>0</v>
      </c>
      <c r="AW8" s="27">
        <f t="shared" si="34"/>
        <v>0</v>
      </c>
      <c r="AX8" s="27">
        <f t="shared" si="35"/>
        <v>0</v>
      </c>
      <c r="AY8" s="27">
        <f t="shared" si="36"/>
        <v>0</v>
      </c>
      <c r="AZ8" s="27">
        <f t="shared" si="37"/>
        <v>0</v>
      </c>
      <c r="BA8" s="27">
        <f t="shared" si="38"/>
        <v>0</v>
      </c>
      <c r="BB8" s="27">
        <f t="shared" si="39"/>
        <v>0</v>
      </c>
      <c r="BC8" s="27">
        <f t="shared" si="40"/>
        <v>0</v>
      </c>
      <c r="BD8" s="27">
        <f t="shared" si="41"/>
        <v>0</v>
      </c>
      <c r="BE8" s="27">
        <f t="shared" si="42"/>
        <v>0</v>
      </c>
      <c r="BF8" s="27">
        <f t="shared" si="43"/>
        <v>0</v>
      </c>
      <c r="BG8" s="27">
        <f t="shared" si="44"/>
        <v>0</v>
      </c>
      <c r="BH8" s="27">
        <f t="shared" si="45"/>
        <v>0</v>
      </c>
      <c r="BI8" s="27">
        <f t="shared" si="46"/>
        <v>0</v>
      </c>
      <c r="BJ8" s="27">
        <f t="shared" si="47"/>
        <v>0</v>
      </c>
      <c r="BK8" s="27">
        <f t="shared" si="48"/>
        <v>0</v>
      </c>
      <c r="BL8" s="27">
        <f t="shared" si="49"/>
        <v>0</v>
      </c>
      <c r="BM8" s="27">
        <f t="shared" si="50"/>
        <v>0</v>
      </c>
      <c r="BN8" s="27">
        <f t="shared" si="51"/>
        <v>0</v>
      </c>
      <c r="BO8" s="27">
        <f t="shared" si="52"/>
        <v>0</v>
      </c>
      <c r="BP8" s="27">
        <f t="shared" si="53"/>
        <v>0</v>
      </c>
      <c r="BQ8" s="27">
        <f t="shared" si="54"/>
        <v>0</v>
      </c>
      <c r="BR8" s="27">
        <f t="shared" si="55"/>
        <v>0</v>
      </c>
      <c r="BS8" s="27">
        <f t="shared" si="56"/>
        <v>0</v>
      </c>
      <c r="BT8" s="27">
        <f t="shared" si="57"/>
        <v>0</v>
      </c>
      <c r="BU8" s="27">
        <f t="shared" si="58"/>
        <v>0</v>
      </c>
    </row>
    <row r="9" spans="1:73">
      <c r="A9" s="2">
        <v>6</v>
      </c>
      <c r="B9" s="6">
        <v>18</v>
      </c>
      <c r="E9" t="e">
        <f>VLOOKUP($C9,'Event Inputs'!$D$4:'Event Inputs'!$H$899,2,FALSE)</f>
        <v>#N/A</v>
      </c>
      <c r="F9" t="e">
        <f>VLOOKUP($D9,'Event Inputs'!$D$4:'Event Inputs'!$H$899,3,FALSE)</f>
        <v>#N/A</v>
      </c>
      <c r="G9" t="str">
        <f t="shared" si="0"/>
        <v/>
      </c>
      <c r="H9" s="2">
        <v>6</v>
      </c>
      <c r="I9" s="6">
        <v>18</v>
      </c>
      <c r="L9" t="e">
        <f>VLOOKUP($J9,'Event Inputs'!$D$4:'Event Inputs'!$H$899,2,FALSE)</f>
        <v>#N/A</v>
      </c>
      <c r="M9" t="e">
        <f>VLOOKUP($K9,'Event Inputs'!$D$4:'Event Inputs'!$H$899,3,FALSE)</f>
        <v>#N/A</v>
      </c>
      <c r="N9" t="str">
        <f t="shared" si="1"/>
        <v/>
      </c>
      <c r="O9" s="18" t="str">
        <f>'Event Inputs'!A9</f>
        <v>SI</v>
      </c>
      <c r="P9" s="15">
        <f t="shared" si="2"/>
        <v>0</v>
      </c>
      <c r="Q9" s="21">
        <f t="shared" si="3"/>
        <v>0</v>
      </c>
      <c r="R9" s="24">
        <f t="shared" si="4"/>
        <v>0</v>
      </c>
      <c r="S9" s="21">
        <f t="shared" si="5"/>
        <v>0</v>
      </c>
      <c r="T9" s="21">
        <f t="shared" si="6"/>
        <v>0</v>
      </c>
      <c r="U9" s="21">
        <f t="shared" si="7"/>
        <v>0</v>
      </c>
      <c r="V9" s="21">
        <f t="shared" si="8"/>
        <v>0</v>
      </c>
      <c r="W9" s="21">
        <f t="shared" si="9"/>
        <v>0</v>
      </c>
      <c r="X9" s="21">
        <f t="shared" si="10"/>
        <v>0</v>
      </c>
      <c r="Y9" s="21">
        <f t="shared" si="11"/>
        <v>0</v>
      </c>
      <c r="Z9" s="21">
        <f t="shared" si="12"/>
        <v>0</v>
      </c>
      <c r="AA9" s="21">
        <f t="shared" si="13"/>
        <v>0</v>
      </c>
      <c r="AB9" s="21">
        <f t="shared" si="14"/>
        <v>0</v>
      </c>
      <c r="AC9" s="21">
        <f t="shared" si="15"/>
        <v>0</v>
      </c>
      <c r="AD9" s="21">
        <f t="shared" si="16"/>
        <v>0</v>
      </c>
      <c r="AE9" s="21">
        <f t="shared" si="17"/>
        <v>0</v>
      </c>
      <c r="AF9" s="21">
        <f t="shared" si="18"/>
        <v>0</v>
      </c>
      <c r="AG9" s="21">
        <f t="shared" si="19"/>
        <v>0</v>
      </c>
      <c r="AH9" s="21">
        <f t="shared" si="20"/>
        <v>0</v>
      </c>
      <c r="AI9" s="21">
        <f t="shared" si="21"/>
        <v>0</v>
      </c>
      <c r="AJ9" s="21">
        <f t="shared" si="22"/>
        <v>0</v>
      </c>
      <c r="AK9" s="21">
        <f t="shared" si="23"/>
        <v>0</v>
      </c>
      <c r="AL9" s="21">
        <f t="shared" si="24"/>
        <v>0</v>
      </c>
      <c r="AM9" s="21">
        <f t="shared" si="25"/>
        <v>0</v>
      </c>
      <c r="AN9" s="21">
        <f t="shared" si="26"/>
        <v>0</v>
      </c>
      <c r="AO9" s="21">
        <f t="shared" si="27"/>
        <v>0</v>
      </c>
      <c r="AP9" s="21">
        <f t="shared" si="28"/>
        <v>0</v>
      </c>
      <c r="AQ9" s="21">
        <f t="shared" si="29"/>
        <v>0</v>
      </c>
      <c r="AR9" s="21">
        <f t="shared" si="30"/>
        <v>0</v>
      </c>
      <c r="AS9" s="21">
        <f t="shared" si="31"/>
        <v>0</v>
      </c>
      <c r="AT9" s="35"/>
      <c r="AU9" s="27">
        <f t="shared" si="32"/>
        <v>0</v>
      </c>
      <c r="AV9" s="27">
        <f t="shared" si="33"/>
        <v>0</v>
      </c>
      <c r="AW9" s="27">
        <f t="shared" si="34"/>
        <v>0</v>
      </c>
      <c r="AX9" s="27">
        <f t="shared" si="35"/>
        <v>0</v>
      </c>
      <c r="AY9" s="27">
        <f t="shared" si="36"/>
        <v>0</v>
      </c>
      <c r="AZ9" s="27">
        <f t="shared" si="37"/>
        <v>0</v>
      </c>
      <c r="BA9" s="27">
        <f t="shared" si="38"/>
        <v>0</v>
      </c>
      <c r="BB9" s="27">
        <f t="shared" si="39"/>
        <v>0</v>
      </c>
      <c r="BC9" s="27">
        <f t="shared" si="40"/>
        <v>0</v>
      </c>
      <c r="BD9" s="27">
        <f t="shared" si="41"/>
        <v>0</v>
      </c>
      <c r="BE9" s="27">
        <f t="shared" si="42"/>
        <v>0</v>
      </c>
      <c r="BF9" s="27">
        <f t="shared" si="43"/>
        <v>0</v>
      </c>
      <c r="BG9" s="27">
        <f t="shared" si="44"/>
        <v>0</v>
      </c>
      <c r="BH9" s="27">
        <f t="shared" si="45"/>
        <v>0</v>
      </c>
      <c r="BI9" s="27">
        <f t="shared" si="46"/>
        <v>0</v>
      </c>
      <c r="BJ9" s="27">
        <f t="shared" si="47"/>
        <v>0</v>
      </c>
      <c r="BK9" s="27">
        <f t="shared" si="48"/>
        <v>0</v>
      </c>
      <c r="BL9" s="27">
        <f t="shared" si="49"/>
        <v>0</v>
      </c>
      <c r="BM9" s="27">
        <f t="shared" si="50"/>
        <v>0</v>
      </c>
      <c r="BN9" s="27">
        <f t="shared" si="51"/>
        <v>0</v>
      </c>
      <c r="BO9" s="27">
        <f t="shared" si="52"/>
        <v>0</v>
      </c>
      <c r="BP9" s="27">
        <f t="shared" si="53"/>
        <v>0</v>
      </c>
      <c r="BQ9" s="27">
        <f t="shared" si="54"/>
        <v>0</v>
      </c>
      <c r="BR9" s="27">
        <f t="shared" si="55"/>
        <v>0</v>
      </c>
      <c r="BS9" s="27">
        <f t="shared" si="56"/>
        <v>0</v>
      </c>
      <c r="BT9" s="27">
        <f t="shared" si="57"/>
        <v>0</v>
      </c>
      <c r="BU9" s="27">
        <f t="shared" si="58"/>
        <v>0</v>
      </c>
    </row>
    <row r="10" spans="1:73">
      <c r="A10" s="2">
        <v>7</v>
      </c>
      <c r="B10" s="6">
        <v>16.5</v>
      </c>
      <c r="E10" t="e">
        <f>VLOOKUP($C10,'Event Inputs'!$D$4:'Event Inputs'!$H$899,2,FALSE)</f>
        <v>#N/A</v>
      </c>
      <c r="F10" t="e">
        <f>VLOOKUP($D10,'Event Inputs'!$D$4:'Event Inputs'!$H$899,3,FALSE)</f>
        <v>#N/A</v>
      </c>
      <c r="G10" t="str">
        <f t="shared" si="0"/>
        <v/>
      </c>
      <c r="H10" s="2">
        <v>7</v>
      </c>
      <c r="I10" s="6">
        <v>16.5</v>
      </c>
      <c r="L10" t="e">
        <f>VLOOKUP($J10,'Event Inputs'!$D$4:'Event Inputs'!$H$899,2,FALSE)</f>
        <v>#N/A</v>
      </c>
      <c r="M10" t="e">
        <f>VLOOKUP($K10,'Event Inputs'!$D$4:'Event Inputs'!$H$899,3,FALSE)</f>
        <v>#N/A</v>
      </c>
      <c r="N10" t="str">
        <f t="shared" si="1"/>
        <v/>
      </c>
      <c r="O10" s="18" t="str">
        <f>'Event Inputs'!A10</f>
        <v>NQ</v>
      </c>
      <c r="P10" s="15">
        <f t="shared" si="2"/>
        <v>0</v>
      </c>
      <c r="Q10" s="21">
        <f t="shared" si="3"/>
        <v>0</v>
      </c>
      <c r="R10" s="24">
        <f t="shared" si="4"/>
        <v>0</v>
      </c>
      <c r="S10" s="21">
        <f t="shared" si="5"/>
        <v>0</v>
      </c>
      <c r="T10" s="21">
        <f t="shared" si="6"/>
        <v>0</v>
      </c>
      <c r="U10" s="21">
        <f t="shared" si="7"/>
        <v>0</v>
      </c>
      <c r="V10" s="21">
        <f t="shared" si="8"/>
        <v>0</v>
      </c>
      <c r="W10" s="21">
        <f t="shared" si="9"/>
        <v>0</v>
      </c>
      <c r="X10" s="21">
        <f t="shared" si="10"/>
        <v>0</v>
      </c>
      <c r="Y10" s="21">
        <f t="shared" si="11"/>
        <v>0</v>
      </c>
      <c r="Z10" s="21">
        <f t="shared" si="12"/>
        <v>0</v>
      </c>
      <c r="AA10" s="21">
        <f t="shared" si="13"/>
        <v>0</v>
      </c>
      <c r="AB10" s="21">
        <f t="shared" si="14"/>
        <v>0</v>
      </c>
      <c r="AC10" s="21">
        <f t="shared" si="15"/>
        <v>0</v>
      </c>
      <c r="AD10" s="21">
        <f t="shared" si="16"/>
        <v>0</v>
      </c>
      <c r="AE10" s="21">
        <f t="shared" si="17"/>
        <v>0</v>
      </c>
      <c r="AF10" s="21">
        <f t="shared" si="18"/>
        <v>0</v>
      </c>
      <c r="AG10" s="21">
        <f t="shared" si="19"/>
        <v>0</v>
      </c>
      <c r="AH10" s="21">
        <f t="shared" si="20"/>
        <v>0</v>
      </c>
      <c r="AI10" s="21">
        <f t="shared" si="21"/>
        <v>0</v>
      </c>
      <c r="AJ10" s="21">
        <f t="shared" si="22"/>
        <v>0</v>
      </c>
      <c r="AK10" s="21">
        <f t="shared" si="23"/>
        <v>0</v>
      </c>
      <c r="AL10" s="21">
        <f t="shared" si="24"/>
        <v>0</v>
      </c>
      <c r="AM10" s="21">
        <f t="shared" si="25"/>
        <v>0</v>
      </c>
      <c r="AN10" s="21">
        <f t="shared" si="26"/>
        <v>0</v>
      </c>
      <c r="AO10" s="21">
        <f t="shared" si="27"/>
        <v>0</v>
      </c>
      <c r="AP10" s="21">
        <f t="shared" si="28"/>
        <v>0</v>
      </c>
      <c r="AQ10" s="21">
        <f t="shared" si="29"/>
        <v>0</v>
      </c>
      <c r="AR10" s="21">
        <f t="shared" si="30"/>
        <v>0</v>
      </c>
      <c r="AS10" s="21">
        <f t="shared" si="31"/>
        <v>0</v>
      </c>
      <c r="AT10" s="35"/>
      <c r="AU10" s="27">
        <f t="shared" si="32"/>
        <v>0</v>
      </c>
      <c r="AV10" s="27">
        <f t="shared" si="33"/>
        <v>0</v>
      </c>
      <c r="AW10" s="27">
        <f t="shared" si="34"/>
        <v>0</v>
      </c>
      <c r="AX10" s="27">
        <f t="shared" si="35"/>
        <v>0</v>
      </c>
      <c r="AY10" s="27">
        <f t="shared" si="36"/>
        <v>0</v>
      </c>
      <c r="AZ10" s="27">
        <f t="shared" si="37"/>
        <v>0</v>
      </c>
      <c r="BA10" s="27">
        <f t="shared" si="38"/>
        <v>0</v>
      </c>
      <c r="BB10" s="27">
        <f t="shared" si="39"/>
        <v>0</v>
      </c>
      <c r="BC10" s="27">
        <f t="shared" si="40"/>
        <v>0</v>
      </c>
      <c r="BD10" s="27">
        <f t="shared" si="41"/>
        <v>0</v>
      </c>
      <c r="BE10" s="27">
        <f t="shared" si="42"/>
        <v>0</v>
      </c>
      <c r="BF10" s="27">
        <f t="shared" si="43"/>
        <v>0</v>
      </c>
      <c r="BG10" s="27">
        <f t="shared" si="44"/>
        <v>0</v>
      </c>
      <c r="BH10" s="27">
        <f t="shared" si="45"/>
        <v>0</v>
      </c>
      <c r="BI10" s="27">
        <f t="shared" si="46"/>
        <v>0</v>
      </c>
      <c r="BJ10" s="27">
        <f t="shared" si="47"/>
        <v>0</v>
      </c>
      <c r="BK10" s="27">
        <f t="shared" si="48"/>
        <v>0</v>
      </c>
      <c r="BL10" s="27">
        <f t="shared" si="49"/>
        <v>0</v>
      </c>
      <c r="BM10" s="27">
        <f t="shared" si="50"/>
        <v>0</v>
      </c>
      <c r="BN10" s="27">
        <f t="shared" si="51"/>
        <v>0</v>
      </c>
      <c r="BO10" s="27">
        <f t="shared" si="52"/>
        <v>0</v>
      </c>
      <c r="BP10" s="27">
        <f t="shared" si="53"/>
        <v>0</v>
      </c>
      <c r="BQ10" s="27">
        <f t="shared" si="54"/>
        <v>0</v>
      </c>
      <c r="BR10" s="27">
        <f t="shared" si="55"/>
        <v>0</v>
      </c>
      <c r="BS10" s="27">
        <f t="shared" si="56"/>
        <v>0</v>
      </c>
      <c r="BT10" s="27">
        <f t="shared" si="57"/>
        <v>0</v>
      </c>
      <c r="BU10" s="27">
        <f t="shared" si="58"/>
        <v>0</v>
      </c>
    </row>
    <row r="11" spans="1:73">
      <c r="A11" s="2">
        <v>8</v>
      </c>
      <c r="B11" s="6">
        <v>15</v>
      </c>
      <c r="E11" t="e">
        <f>VLOOKUP($C11,'Event Inputs'!$D$4:'Event Inputs'!$H$899,2,FALSE)</f>
        <v>#N/A</v>
      </c>
      <c r="F11" t="e">
        <f>VLOOKUP($D11,'Event Inputs'!$D$4:'Event Inputs'!$H$899,3,FALSE)</f>
        <v>#N/A</v>
      </c>
      <c r="G11" t="str">
        <f t="shared" si="0"/>
        <v/>
      </c>
      <c r="H11" s="2">
        <v>8</v>
      </c>
      <c r="I11" s="6">
        <v>15</v>
      </c>
      <c r="L11" t="e">
        <f>VLOOKUP($J11,'Event Inputs'!$D$4:'Event Inputs'!$H$899,2,FALSE)</f>
        <v>#N/A</v>
      </c>
      <c r="M11" t="e">
        <f>VLOOKUP($K11,'Event Inputs'!$D$4:'Event Inputs'!$H$899,3,FALSE)</f>
        <v>#N/A</v>
      </c>
      <c r="N11" t="str">
        <f t="shared" si="1"/>
        <v/>
      </c>
      <c r="O11" s="18" t="str">
        <f>'Event Inputs'!A11</f>
        <v>HY</v>
      </c>
      <c r="P11" s="15">
        <f t="shared" si="2"/>
        <v>0</v>
      </c>
      <c r="Q11" s="21">
        <f t="shared" si="3"/>
        <v>0</v>
      </c>
      <c r="R11" s="24">
        <f t="shared" si="4"/>
        <v>0</v>
      </c>
      <c r="S11" s="21">
        <f t="shared" si="5"/>
        <v>0</v>
      </c>
      <c r="T11" s="21">
        <f t="shared" si="6"/>
        <v>0</v>
      </c>
      <c r="U11" s="21">
        <f t="shared" si="7"/>
        <v>0</v>
      </c>
      <c r="V11" s="21">
        <f t="shared" si="8"/>
        <v>0</v>
      </c>
      <c r="W11" s="21">
        <f t="shared" si="9"/>
        <v>0</v>
      </c>
      <c r="X11" s="21">
        <f t="shared" si="10"/>
        <v>0</v>
      </c>
      <c r="Y11" s="21">
        <f t="shared" si="11"/>
        <v>0</v>
      </c>
      <c r="Z11" s="21">
        <f t="shared" si="12"/>
        <v>0</v>
      </c>
      <c r="AA11" s="21">
        <f t="shared" si="13"/>
        <v>0</v>
      </c>
      <c r="AB11" s="21">
        <f t="shared" si="14"/>
        <v>0</v>
      </c>
      <c r="AC11" s="21">
        <f t="shared" si="15"/>
        <v>0</v>
      </c>
      <c r="AD11" s="21">
        <f t="shared" si="16"/>
        <v>0</v>
      </c>
      <c r="AE11" s="21">
        <f t="shared" si="17"/>
        <v>0</v>
      </c>
      <c r="AF11" s="21">
        <f t="shared" si="18"/>
        <v>0</v>
      </c>
      <c r="AG11" s="21">
        <f t="shared" si="19"/>
        <v>0</v>
      </c>
      <c r="AH11" s="21">
        <f t="shared" si="20"/>
        <v>0</v>
      </c>
      <c r="AI11" s="21">
        <f t="shared" si="21"/>
        <v>0</v>
      </c>
      <c r="AJ11" s="21">
        <f t="shared" si="22"/>
        <v>0</v>
      </c>
      <c r="AK11" s="21">
        <f t="shared" si="23"/>
        <v>0</v>
      </c>
      <c r="AL11" s="21">
        <f t="shared" si="24"/>
        <v>0</v>
      </c>
      <c r="AM11" s="21">
        <f t="shared" si="25"/>
        <v>0</v>
      </c>
      <c r="AN11" s="21">
        <f t="shared" si="26"/>
        <v>0</v>
      </c>
      <c r="AO11" s="21">
        <f t="shared" si="27"/>
        <v>0</v>
      </c>
      <c r="AP11" s="21">
        <f t="shared" si="28"/>
        <v>0</v>
      </c>
      <c r="AQ11" s="21">
        <f t="shared" si="29"/>
        <v>0</v>
      </c>
      <c r="AR11" s="21">
        <f t="shared" si="30"/>
        <v>0</v>
      </c>
      <c r="AS11" s="21">
        <f t="shared" si="31"/>
        <v>0</v>
      </c>
      <c r="AT11" s="35"/>
      <c r="AU11" s="27">
        <f t="shared" si="32"/>
        <v>0</v>
      </c>
      <c r="AV11" s="27">
        <f t="shared" si="33"/>
        <v>0</v>
      </c>
      <c r="AW11" s="27">
        <f t="shared" si="34"/>
        <v>0</v>
      </c>
      <c r="AX11" s="27">
        <f t="shared" si="35"/>
        <v>0</v>
      </c>
      <c r="AY11" s="27">
        <f t="shared" si="36"/>
        <v>0</v>
      </c>
      <c r="AZ11" s="27">
        <f t="shared" si="37"/>
        <v>0</v>
      </c>
      <c r="BA11" s="27">
        <f t="shared" si="38"/>
        <v>0</v>
      </c>
      <c r="BB11" s="27">
        <f t="shared" si="39"/>
        <v>0</v>
      </c>
      <c r="BC11" s="27">
        <f t="shared" si="40"/>
        <v>0</v>
      </c>
      <c r="BD11" s="27">
        <f t="shared" si="41"/>
        <v>0</v>
      </c>
      <c r="BE11" s="27">
        <f t="shared" si="42"/>
        <v>0</v>
      </c>
      <c r="BF11" s="27">
        <f t="shared" si="43"/>
        <v>0</v>
      </c>
      <c r="BG11" s="27">
        <f t="shared" si="44"/>
        <v>0</v>
      </c>
      <c r="BH11" s="27">
        <f t="shared" si="45"/>
        <v>0</v>
      </c>
      <c r="BI11" s="27">
        <f t="shared" si="46"/>
        <v>0</v>
      </c>
      <c r="BJ11" s="27">
        <f t="shared" si="47"/>
        <v>0</v>
      </c>
      <c r="BK11" s="27">
        <f t="shared" si="48"/>
        <v>0</v>
      </c>
      <c r="BL11" s="27">
        <f t="shared" si="49"/>
        <v>0</v>
      </c>
      <c r="BM11" s="27">
        <f t="shared" si="50"/>
        <v>0</v>
      </c>
      <c r="BN11" s="27">
        <f t="shared" si="51"/>
        <v>0</v>
      </c>
      <c r="BO11" s="27">
        <f t="shared" si="52"/>
        <v>0</v>
      </c>
      <c r="BP11" s="27">
        <f t="shared" si="53"/>
        <v>0</v>
      </c>
      <c r="BQ11" s="27">
        <f t="shared" si="54"/>
        <v>0</v>
      </c>
      <c r="BR11" s="27">
        <f t="shared" si="55"/>
        <v>0</v>
      </c>
      <c r="BS11" s="27">
        <f t="shared" si="56"/>
        <v>0</v>
      </c>
      <c r="BT11" s="27">
        <f t="shared" si="57"/>
        <v>0</v>
      </c>
      <c r="BU11" s="27">
        <f t="shared" si="58"/>
        <v>0</v>
      </c>
    </row>
    <row r="12" spans="1:73">
      <c r="A12" s="2">
        <v>9</v>
      </c>
      <c r="B12" s="6">
        <v>12</v>
      </c>
      <c r="E12" t="e">
        <f>VLOOKUP($C12,'Event Inputs'!$D$4:'Event Inputs'!$H$899,2,FALSE)</f>
        <v>#N/A</v>
      </c>
      <c r="F12" t="e">
        <f>VLOOKUP($D12,'Event Inputs'!$D$4:'Event Inputs'!$H$899,3,FALSE)</f>
        <v>#N/A</v>
      </c>
      <c r="G12" t="str">
        <f t="shared" si="0"/>
        <v/>
      </c>
      <c r="H12" s="2">
        <v>9</v>
      </c>
      <c r="I12" s="6">
        <v>12</v>
      </c>
      <c r="L12" t="e">
        <f>VLOOKUP($J12,'Event Inputs'!$D$4:'Event Inputs'!$H$899,2,FALSE)</f>
        <v>#N/A</v>
      </c>
      <c r="M12" t="e">
        <f>VLOOKUP($K12,'Event Inputs'!$D$4:'Event Inputs'!$H$899,3,FALSE)</f>
        <v>#N/A</v>
      </c>
      <c r="N12" t="str">
        <f t="shared" si="1"/>
        <v/>
      </c>
      <c r="O12" s="18">
        <f>'Event Inputs'!A12</f>
        <v>0</v>
      </c>
      <c r="P12" s="15">
        <f t="shared" si="2"/>
        <v>0</v>
      </c>
      <c r="Q12" s="21">
        <f t="shared" si="3"/>
        <v>0</v>
      </c>
      <c r="R12" s="24">
        <f t="shared" si="4"/>
        <v>0</v>
      </c>
      <c r="S12" s="21">
        <f t="shared" si="5"/>
        <v>0</v>
      </c>
      <c r="T12" s="21">
        <f t="shared" si="6"/>
        <v>0</v>
      </c>
      <c r="U12" s="21">
        <f t="shared" si="7"/>
        <v>0</v>
      </c>
      <c r="V12" s="21">
        <f t="shared" si="8"/>
        <v>0</v>
      </c>
      <c r="W12" s="21">
        <f t="shared" si="9"/>
        <v>0</v>
      </c>
      <c r="X12" s="21">
        <f t="shared" si="10"/>
        <v>0</v>
      </c>
      <c r="Y12" s="21">
        <f t="shared" si="11"/>
        <v>0</v>
      </c>
      <c r="Z12" s="21">
        <f t="shared" si="12"/>
        <v>0</v>
      </c>
      <c r="AA12" s="21">
        <f t="shared" si="13"/>
        <v>0</v>
      </c>
      <c r="AB12" s="21">
        <f t="shared" si="14"/>
        <v>0</v>
      </c>
      <c r="AC12" s="21">
        <f t="shared" si="15"/>
        <v>0</v>
      </c>
      <c r="AD12" s="21">
        <f t="shared" si="16"/>
        <v>0</v>
      </c>
      <c r="AE12" s="21">
        <f t="shared" si="17"/>
        <v>0</v>
      </c>
      <c r="AF12" s="21">
        <f t="shared" si="18"/>
        <v>0</v>
      </c>
      <c r="AG12" s="21">
        <f t="shared" si="19"/>
        <v>0</v>
      </c>
      <c r="AH12" s="21">
        <f t="shared" si="20"/>
        <v>0</v>
      </c>
      <c r="AI12" s="21">
        <f t="shared" si="21"/>
        <v>0</v>
      </c>
      <c r="AJ12" s="21">
        <f t="shared" si="22"/>
        <v>0</v>
      </c>
      <c r="AK12" s="21">
        <f t="shared" si="23"/>
        <v>0</v>
      </c>
      <c r="AL12" s="21">
        <f t="shared" si="24"/>
        <v>0</v>
      </c>
      <c r="AM12" s="21">
        <f t="shared" si="25"/>
        <v>0</v>
      </c>
      <c r="AN12" s="21">
        <f t="shared" si="26"/>
        <v>0</v>
      </c>
      <c r="AO12" s="21">
        <f t="shared" si="27"/>
        <v>0</v>
      </c>
      <c r="AP12" s="21">
        <f t="shared" si="28"/>
        <v>0</v>
      </c>
      <c r="AQ12" s="21">
        <f t="shared" si="29"/>
        <v>0</v>
      </c>
      <c r="AR12" s="21">
        <f t="shared" si="30"/>
        <v>0</v>
      </c>
      <c r="AS12" s="21">
        <f t="shared" si="31"/>
        <v>0</v>
      </c>
      <c r="AT12" s="35"/>
      <c r="AU12" s="27">
        <f t="shared" si="32"/>
        <v>0</v>
      </c>
      <c r="AV12" s="27">
        <f t="shared" si="33"/>
        <v>0</v>
      </c>
      <c r="AW12" s="27">
        <f t="shared" si="34"/>
        <v>0</v>
      </c>
      <c r="AX12" s="27">
        <f t="shared" si="35"/>
        <v>0</v>
      </c>
      <c r="AY12" s="27">
        <f t="shared" si="36"/>
        <v>0</v>
      </c>
      <c r="AZ12" s="27">
        <f t="shared" si="37"/>
        <v>0</v>
      </c>
      <c r="BA12" s="27">
        <f t="shared" si="38"/>
        <v>0</v>
      </c>
      <c r="BB12" s="27">
        <f t="shared" si="39"/>
        <v>0</v>
      </c>
      <c r="BC12" s="27">
        <f t="shared" si="40"/>
        <v>0</v>
      </c>
      <c r="BD12" s="27">
        <f t="shared" si="41"/>
        <v>0</v>
      </c>
      <c r="BE12" s="27">
        <f t="shared" si="42"/>
        <v>0</v>
      </c>
      <c r="BF12" s="27">
        <f t="shared" si="43"/>
        <v>0</v>
      </c>
      <c r="BG12" s="27">
        <f t="shared" si="44"/>
        <v>0</v>
      </c>
      <c r="BH12" s="27">
        <f t="shared" si="45"/>
        <v>0</v>
      </c>
      <c r="BI12" s="27">
        <f t="shared" si="46"/>
        <v>0</v>
      </c>
      <c r="BJ12" s="27">
        <f t="shared" si="47"/>
        <v>0</v>
      </c>
      <c r="BK12" s="27">
        <f t="shared" si="48"/>
        <v>0</v>
      </c>
      <c r="BL12" s="27">
        <f t="shared" si="49"/>
        <v>0</v>
      </c>
      <c r="BM12" s="27">
        <f t="shared" si="50"/>
        <v>0</v>
      </c>
      <c r="BN12" s="27">
        <f t="shared" si="51"/>
        <v>0</v>
      </c>
      <c r="BO12" s="27">
        <f t="shared" si="52"/>
        <v>0</v>
      </c>
      <c r="BP12" s="27">
        <f t="shared" si="53"/>
        <v>0</v>
      </c>
      <c r="BQ12" s="27">
        <f t="shared" si="54"/>
        <v>0</v>
      </c>
      <c r="BR12" s="27">
        <f t="shared" si="55"/>
        <v>0</v>
      </c>
      <c r="BS12" s="27">
        <f t="shared" si="56"/>
        <v>0</v>
      </c>
      <c r="BT12" s="27">
        <f t="shared" si="57"/>
        <v>0</v>
      </c>
      <c r="BU12" s="27">
        <f t="shared" si="58"/>
        <v>0</v>
      </c>
    </row>
    <row r="13" spans="1:73">
      <c r="A13" s="2">
        <v>10</v>
      </c>
      <c r="B13" s="6">
        <v>10.5</v>
      </c>
      <c r="E13" t="e">
        <f>VLOOKUP($C13,'Event Inputs'!$D$4:'Event Inputs'!$H$899,2,FALSE)</f>
        <v>#N/A</v>
      </c>
      <c r="F13" t="e">
        <f>VLOOKUP($D13,'Event Inputs'!$D$4:'Event Inputs'!$H$899,3,FALSE)</f>
        <v>#N/A</v>
      </c>
      <c r="G13" t="str">
        <f t="shared" si="0"/>
        <v/>
      </c>
      <c r="H13" s="2">
        <v>10</v>
      </c>
      <c r="I13" s="6">
        <v>10.5</v>
      </c>
      <c r="L13" t="e">
        <f>VLOOKUP($J13,'Event Inputs'!$D$4:'Event Inputs'!$H$899,2,FALSE)</f>
        <v>#N/A</v>
      </c>
      <c r="M13" t="e">
        <f>VLOOKUP($K13,'Event Inputs'!$D$4:'Event Inputs'!$H$899,3,FALSE)</f>
        <v>#N/A</v>
      </c>
      <c r="N13" t="str">
        <f t="shared" si="1"/>
        <v/>
      </c>
      <c r="O13" s="18">
        <f>'Event Inputs'!A13</f>
        <v>0</v>
      </c>
      <c r="P13" s="15">
        <f t="shared" si="2"/>
        <v>0</v>
      </c>
      <c r="Q13" s="21">
        <f t="shared" si="3"/>
        <v>0</v>
      </c>
      <c r="R13" s="24">
        <f t="shared" si="4"/>
        <v>0</v>
      </c>
      <c r="S13" s="21">
        <f t="shared" si="5"/>
        <v>0</v>
      </c>
      <c r="T13" s="21">
        <f t="shared" si="6"/>
        <v>0</v>
      </c>
      <c r="U13" s="21">
        <f t="shared" si="7"/>
        <v>0</v>
      </c>
      <c r="V13" s="21">
        <f t="shared" si="8"/>
        <v>0</v>
      </c>
      <c r="W13" s="21">
        <f t="shared" si="9"/>
        <v>0</v>
      </c>
      <c r="X13" s="21">
        <f t="shared" si="10"/>
        <v>0</v>
      </c>
      <c r="Y13" s="21">
        <f t="shared" si="11"/>
        <v>0</v>
      </c>
      <c r="Z13" s="21">
        <f t="shared" si="12"/>
        <v>0</v>
      </c>
      <c r="AA13" s="21">
        <f t="shared" si="13"/>
        <v>0</v>
      </c>
      <c r="AB13" s="21">
        <f t="shared" si="14"/>
        <v>0</v>
      </c>
      <c r="AC13" s="21">
        <f t="shared" si="15"/>
        <v>0</v>
      </c>
      <c r="AD13" s="21">
        <f t="shared" si="16"/>
        <v>0</v>
      </c>
      <c r="AE13" s="21">
        <f t="shared" si="17"/>
        <v>0</v>
      </c>
      <c r="AF13" s="21">
        <f t="shared" si="18"/>
        <v>0</v>
      </c>
      <c r="AG13" s="21">
        <f t="shared" si="19"/>
        <v>0</v>
      </c>
      <c r="AH13" s="21">
        <f t="shared" si="20"/>
        <v>0</v>
      </c>
      <c r="AI13" s="21">
        <f t="shared" si="21"/>
        <v>0</v>
      </c>
      <c r="AJ13" s="21">
        <f t="shared" si="22"/>
        <v>0</v>
      </c>
      <c r="AK13" s="21">
        <f t="shared" si="23"/>
        <v>0</v>
      </c>
      <c r="AL13" s="21">
        <f t="shared" si="24"/>
        <v>0</v>
      </c>
      <c r="AM13" s="21">
        <f t="shared" si="25"/>
        <v>0</v>
      </c>
      <c r="AN13" s="21">
        <f t="shared" si="26"/>
        <v>0</v>
      </c>
      <c r="AO13" s="21">
        <f t="shared" si="27"/>
        <v>0</v>
      </c>
      <c r="AP13" s="21">
        <f t="shared" si="28"/>
        <v>0</v>
      </c>
      <c r="AQ13" s="21">
        <f t="shared" si="29"/>
        <v>0</v>
      </c>
      <c r="AR13" s="21">
        <f t="shared" si="30"/>
        <v>0</v>
      </c>
      <c r="AS13" s="21">
        <f t="shared" si="31"/>
        <v>0</v>
      </c>
      <c r="AT13" s="35"/>
      <c r="AU13" s="27">
        <f t="shared" si="32"/>
        <v>0</v>
      </c>
      <c r="AV13" s="27">
        <f t="shared" si="33"/>
        <v>0</v>
      </c>
      <c r="AW13" s="27">
        <f t="shared" si="34"/>
        <v>0</v>
      </c>
      <c r="AX13" s="27">
        <f t="shared" si="35"/>
        <v>0</v>
      </c>
      <c r="AY13" s="27">
        <f t="shared" si="36"/>
        <v>0</v>
      </c>
      <c r="AZ13" s="27">
        <f t="shared" si="37"/>
        <v>0</v>
      </c>
      <c r="BA13" s="27">
        <f t="shared" si="38"/>
        <v>0</v>
      </c>
      <c r="BB13" s="27">
        <f t="shared" si="39"/>
        <v>0</v>
      </c>
      <c r="BC13" s="27">
        <f t="shared" si="40"/>
        <v>0</v>
      </c>
      <c r="BD13" s="27">
        <f t="shared" si="41"/>
        <v>0</v>
      </c>
      <c r="BE13" s="27">
        <f t="shared" si="42"/>
        <v>0</v>
      </c>
      <c r="BF13" s="27">
        <f t="shared" si="43"/>
        <v>0</v>
      </c>
      <c r="BG13" s="27">
        <f t="shared" si="44"/>
        <v>0</v>
      </c>
      <c r="BH13" s="27">
        <f t="shared" si="45"/>
        <v>0</v>
      </c>
      <c r="BI13" s="27">
        <f t="shared" si="46"/>
        <v>0</v>
      </c>
      <c r="BJ13" s="27">
        <f t="shared" si="47"/>
        <v>0</v>
      </c>
      <c r="BK13" s="27">
        <f t="shared" si="48"/>
        <v>0</v>
      </c>
      <c r="BL13" s="27">
        <f t="shared" si="49"/>
        <v>0</v>
      </c>
      <c r="BM13" s="27">
        <f t="shared" si="50"/>
        <v>0</v>
      </c>
      <c r="BN13" s="27">
        <f t="shared" si="51"/>
        <v>0</v>
      </c>
      <c r="BO13" s="27">
        <f t="shared" si="52"/>
        <v>0</v>
      </c>
      <c r="BP13" s="27">
        <f t="shared" si="53"/>
        <v>0</v>
      </c>
      <c r="BQ13" s="27">
        <f t="shared" si="54"/>
        <v>0</v>
      </c>
      <c r="BR13" s="27">
        <f t="shared" si="55"/>
        <v>0</v>
      </c>
      <c r="BS13" s="27">
        <f t="shared" si="56"/>
        <v>0</v>
      </c>
      <c r="BT13" s="27">
        <f t="shared" si="57"/>
        <v>0</v>
      </c>
      <c r="BU13" s="27">
        <f t="shared" si="58"/>
        <v>0</v>
      </c>
    </row>
    <row r="14" spans="1:73">
      <c r="A14" s="2">
        <v>11</v>
      </c>
      <c r="B14" s="6">
        <v>9</v>
      </c>
      <c r="E14" t="e">
        <f>VLOOKUP($C14,'Event Inputs'!$D$4:'Event Inputs'!$H$899,2,FALSE)</f>
        <v>#N/A</v>
      </c>
      <c r="F14" t="e">
        <f>VLOOKUP($D14,'Event Inputs'!$D$4:'Event Inputs'!$H$899,3,FALSE)</f>
        <v>#N/A</v>
      </c>
      <c r="G14" t="str">
        <f t="shared" si="0"/>
        <v/>
      </c>
      <c r="H14" s="2">
        <v>11</v>
      </c>
      <c r="I14" s="6">
        <v>9</v>
      </c>
      <c r="L14" t="e">
        <f>VLOOKUP($J14,'Event Inputs'!$D$4:'Event Inputs'!$H$899,2,FALSE)</f>
        <v>#N/A</v>
      </c>
      <c r="M14" t="e">
        <f>VLOOKUP($K14,'Event Inputs'!$D$4:'Event Inputs'!$H$899,3,FALSE)</f>
        <v>#N/A</v>
      </c>
      <c r="N14" t="str">
        <f t="shared" si="1"/>
        <v/>
      </c>
      <c r="O14" s="18">
        <f>'Event Inputs'!A14</f>
        <v>0</v>
      </c>
      <c r="P14" s="15">
        <f t="shared" si="2"/>
        <v>0</v>
      </c>
      <c r="Q14" s="21">
        <f t="shared" si="3"/>
        <v>0</v>
      </c>
      <c r="R14" s="24">
        <f t="shared" si="4"/>
        <v>0</v>
      </c>
      <c r="S14" s="21">
        <f t="shared" si="5"/>
        <v>0</v>
      </c>
      <c r="T14" s="21">
        <f t="shared" si="6"/>
        <v>0</v>
      </c>
      <c r="U14" s="21">
        <f t="shared" si="7"/>
        <v>0</v>
      </c>
      <c r="V14" s="21">
        <f t="shared" si="8"/>
        <v>0</v>
      </c>
      <c r="W14" s="21">
        <f t="shared" si="9"/>
        <v>0</v>
      </c>
      <c r="X14" s="21">
        <f t="shared" si="10"/>
        <v>0</v>
      </c>
      <c r="Y14" s="21">
        <f t="shared" si="11"/>
        <v>0</v>
      </c>
      <c r="Z14" s="21">
        <f t="shared" si="12"/>
        <v>0</v>
      </c>
      <c r="AA14" s="21">
        <f t="shared" si="13"/>
        <v>0</v>
      </c>
      <c r="AB14" s="21">
        <f t="shared" si="14"/>
        <v>0</v>
      </c>
      <c r="AC14" s="21">
        <f t="shared" si="15"/>
        <v>0</v>
      </c>
      <c r="AD14" s="21">
        <f t="shared" si="16"/>
        <v>0</v>
      </c>
      <c r="AE14" s="21">
        <f t="shared" si="17"/>
        <v>0</v>
      </c>
      <c r="AF14" s="21">
        <f t="shared" si="18"/>
        <v>0</v>
      </c>
      <c r="AG14" s="21">
        <f t="shared" si="19"/>
        <v>0</v>
      </c>
      <c r="AH14" s="21">
        <f t="shared" si="20"/>
        <v>0</v>
      </c>
      <c r="AI14" s="21">
        <f t="shared" si="21"/>
        <v>0</v>
      </c>
      <c r="AJ14" s="21">
        <f t="shared" si="22"/>
        <v>0</v>
      </c>
      <c r="AK14" s="21">
        <f t="shared" si="23"/>
        <v>0</v>
      </c>
      <c r="AL14" s="21">
        <f t="shared" si="24"/>
        <v>0</v>
      </c>
      <c r="AM14" s="21">
        <f t="shared" si="25"/>
        <v>0</v>
      </c>
      <c r="AN14" s="21">
        <f t="shared" si="26"/>
        <v>0</v>
      </c>
      <c r="AO14" s="21">
        <f t="shared" si="27"/>
        <v>0</v>
      </c>
      <c r="AP14" s="21">
        <f t="shared" si="28"/>
        <v>0</v>
      </c>
      <c r="AQ14" s="21">
        <f t="shared" si="29"/>
        <v>0</v>
      </c>
      <c r="AR14" s="21">
        <f t="shared" si="30"/>
        <v>0</v>
      </c>
      <c r="AS14" s="21">
        <f t="shared" si="31"/>
        <v>0</v>
      </c>
      <c r="AT14" s="35"/>
      <c r="AU14" s="27">
        <f t="shared" si="32"/>
        <v>0</v>
      </c>
      <c r="AV14" s="27">
        <f t="shared" si="33"/>
        <v>0</v>
      </c>
      <c r="AW14" s="27">
        <f t="shared" si="34"/>
        <v>0</v>
      </c>
      <c r="AX14" s="27">
        <f t="shared" si="35"/>
        <v>0</v>
      </c>
      <c r="AY14" s="27">
        <f t="shared" si="36"/>
        <v>0</v>
      </c>
      <c r="AZ14" s="27">
        <f t="shared" si="37"/>
        <v>0</v>
      </c>
      <c r="BA14" s="27">
        <f t="shared" si="38"/>
        <v>0</v>
      </c>
      <c r="BB14" s="27">
        <f t="shared" si="39"/>
        <v>0</v>
      </c>
      <c r="BC14" s="27">
        <f t="shared" si="40"/>
        <v>0</v>
      </c>
      <c r="BD14" s="27">
        <f t="shared" si="41"/>
        <v>0</v>
      </c>
      <c r="BE14" s="27">
        <f t="shared" si="42"/>
        <v>0</v>
      </c>
      <c r="BF14" s="27">
        <f t="shared" si="43"/>
        <v>0</v>
      </c>
      <c r="BG14" s="27">
        <f t="shared" si="44"/>
        <v>0</v>
      </c>
      <c r="BH14" s="27">
        <f t="shared" si="45"/>
        <v>0</v>
      </c>
      <c r="BI14" s="27">
        <f t="shared" si="46"/>
        <v>0</v>
      </c>
      <c r="BJ14" s="27">
        <f t="shared" si="47"/>
        <v>0</v>
      </c>
      <c r="BK14" s="27">
        <f t="shared" si="48"/>
        <v>0</v>
      </c>
      <c r="BL14" s="27">
        <f t="shared" si="49"/>
        <v>0</v>
      </c>
      <c r="BM14" s="27">
        <f t="shared" si="50"/>
        <v>0</v>
      </c>
      <c r="BN14" s="27">
        <f t="shared" si="51"/>
        <v>0</v>
      </c>
      <c r="BO14" s="27">
        <f t="shared" si="52"/>
        <v>0</v>
      </c>
      <c r="BP14" s="27">
        <f t="shared" si="53"/>
        <v>0</v>
      </c>
      <c r="BQ14" s="27">
        <f t="shared" si="54"/>
        <v>0</v>
      </c>
      <c r="BR14" s="27">
        <f t="shared" si="55"/>
        <v>0</v>
      </c>
      <c r="BS14" s="27">
        <f t="shared" si="56"/>
        <v>0</v>
      </c>
      <c r="BT14" s="27">
        <f t="shared" si="57"/>
        <v>0</v>
      </c>
      <c r="BU14" s="27">
        <f t="shared" si="58"/>
        <v>0</v>
      </c>
    </row>
    <row r="15" spans="1:73">
      <c r="A15" s="2">
        <v>12</v>
      </c>
      <c r="B15" s="6">
        <v>7.5</v>
      </c>
      <c r="E15" t="e">
        <f>VLOOKUP($C15,'Event Inputs'!$D$4:'Event Inputs'!$H$899,2,FALSE)</f>
        <v>#N/A</v>
      </c>
      <c r="F15" t="e">
        <f>VLOOKUP($D15,'Event Inputs'!$D$4:'Event Inputs'!$H$899,3,FALSE)</f>
        <v>#N/A</v>
      </c>
      <c r="G15" t="str">
        <f t="shared" si="0"/>
        <v/>
      </c>
      <c r="H15" s="2">
        <v>12</v>
      </c>
      <c r="I15" s="6">
        <v>7.5</v>
      </c>
      <c r="L15" t="e">
        <f>VLOOKUP($J15,'Event Inputs'!$D$4:'Event Inputs'!$H$899,2,FALSE)</f>
        <v>#N/A</v>
      </c>
      <c r="M15" t="e">
        <f>VLOOKUP($K15,'Event Inputs'!$D$4:'Event Inputs'!$H$899,3,FALSE)</f>
        <v>#N/A</v>
      </c>
      <c r="N15" t="str">
        <f t="shared" si="1"/>
        <v/>
      </c>
      <c r="O15" s="18">
        <f>'Event Inputs'!A15</f>
        <v>0</v>
      </c>
      <c r="P15" s="15">
        <f t="shared" si="2"/>
        <v>0</v>
      </c>
      <c r="Q15" s="21">
        <f t="shared" si="3"/>
        <v>0</v>
      </c>
      <c r="R15" s="24">
        <f t="shared" si="4"/>
        <v>0</v>
      </c>
      <c r="S15" s="21">
        <f t="shared" si="5"/>
        <v>0</v>
      </c>
      <c r="T15" s="21">
        <f t="shared" si="6"/>
        <v>0</v>
      </c>
      <c r="U15" s="21">
        <f t="shared" si="7"/>
        <v>0</v>
      </c>
      <c r="V15" s="21">
        <f t="shared" si="8"/>
        <v>0</v>
      </c>
      <c r="W15" s="21">
        <f t="shared" si="9"/>
        <v>0</v>
      </c>
      <c r="X15" s="21">
        <f t="shared" si="10"/>
        <v>0</v>
      </c>
      <c r="Y15" s="21">
        <f t="shared" si="11"/>
        <v>0</v>
      </c>
      <c r="Z15" s="21">
        <f t="shared" si="12"/>
        <v>0</v>
      </c>
      <c r="AA15" s="21">
        <f t="shared" si="13"/>
        <v>0</v>
      </c>
      <c r="AB15" s="21">
        <f t="shared" si="14"/>
        <v>0</v>
      </c>
      <c r="AC15" s="21">
        <f t="shared" si="15"/>
        <v>0</v>
      </c>
      <c r="AD15" s="21">
        <f t="shared" si="16"/>
        <v>0</v>
      </c>
      <c r="AE15" s="21">
        <f t="shared" si="17"/>
        <v>0</v>
      </c>
      <c r="AF15" s="21">
        <f t="shared" si="18"/>
        <v>0</v>
      </c>
      <c r="AG15" s="21">
        <f t="shared" si="19"/>
        <v>0</v>
      </c>
      <c r="AH15" s="21">
        <f t="shared" si="20"/>
        <v>0</v>
      </c>
      <c r="AI15" s="21">
        <f t="shared" si="21"/>
        <v>0</v>
      </c>
      <c r="AJ15" s="21">
        <f t="shared" si="22"/>
        <v>0</v>
      </c>
      <c r="AK15" s="21">
        <f t="shared" si="23"/>
        <v>0</v>
      </c>
      <c r="AL15" s="21">
        <f t="shared" si="24"/>
        <v>0</v>
      </c>
      <c r="AM15" s="21">
        <f t="shared" si="25"/>
        <v>0</v>
      </c>
      <c r="AN15" s="21">
        <f t="shared" si="26"/>
        <v>0</v>
      </c>
      <c r="AO15" s="21">
        <f t="shared" si="27"/>
        <v>0</v>
      </c>
      <c r="AP15" s="21">
        <f t="shared" si="28"/>
        <v>0</v>
      </c>
      <c r="AQ15" s="21">
        <f t="shared" si="29"/>
        <v>0</v>
      </c>
      <c r="AR15" s="21">
        <f t="shared" si="30"/>
        <v>0</v>
      </c>
      <c r="AS15" s="21">
        <f t="shared" si="31"/>
        <v>0</v>
      </c>
      <c r="AT15" s="35"/>
      <c r="AU15" s="27">
        <f t="shared" si="32"/>
        <v>0</v>
      </c>
      <c r="AV15" s="27">
        <f t="shared" si="33"/>
        <v>0</v>
      </c>
      <c r="AW15" s="27">
        <f t="shared" si="34"/>
        <v>0</v>
      </c>
      <c r="AX15" s="27">
        <f t="shared" si="35"/>
        <v>0</v>
      </c>
      <c r="AY15" s="27">
        <f t="shared" si="36"/>
        <v>0</v>
      </c>
      <c r="AZ15" s="27">
        <f t="shared" si="37"/>
        <v>0</v>
      </c>
      <c r="BA15" s="27">
        <f t="shared" si="38"/>
        <v>0</v>
      </c>
      <c r="BB15" s="27">
        <f t="shared" si="39"/>
        <v>0</v>
      </c>
      <c r="BC15" s="27">
        <f t="shared" si="40"/>
        <v>0</v>
      </c>
      <c r="BD15" s="27">
        <f t="shared" si="41"/>
        <v>0</v>
      </c>
      <c r="BE15" s="27">
        <f t="shared" si="42"/>
        <v>0</v>
      </c>
      <c r="BF15" s="27">
        <f t="shared" si="43"/>
        <v>0</v>
      </c>
      <c r="BG15" s="27">
        <f t="shared" si="44"/>
        <v>0</v>
      </c>
      <c r="BH15" s="27">
        <f t="shared" si="45"/>
        <v>0</v>
      </c>
      <c r="BI15" s="27">
        <f t="shared" si="46"/>
        <v>0</v>
      </c>
      <c r="BJ15" s="27">
        <f t="shared" si="47"/>
        <v>0</v>
      </c>
      <c r="BK15" s="27">
        <f t="shared" si="48"/>
        <v>0</v>
      </c>
      <c r="BL15" s="27">
        <f t="shared" si="49"/>
        <v>0</v>
      </c>
      <c r="BM15" s="27">
        <f t="shared" si="50"/>
        <v>0</v>
      </c>
      <c r="BN15" s="27">
        <f t="shared" si="51"/>
        <v>0</v>
      </c>
      <c r="BO15" s="27">
        <f t="shared" si="52"/>
        <v>0</v>
      </c>
      <c r="BP15" s="27">
        <f t="shared" si="53"/>
        <v>0</v>
      </c>
      <c r="BQ15" s="27">
        <f t="shared" si="54"/>
        <v>0</v>
      </c>
      <c r="BR15" s="27">
        <f t="shared" si="55"/>
        <v>0</v>
      </c>
      <c r="BS15" s="27">
        <f t="shared" si="56"/>
        <v>0</v>
      </c>
      <c r="BT15" s="27">
        <f t="shared" si="57"/>
        <v>0</v>
      </c>
      <c r="BU15" s="27">
        <f t="shared" si="58"/>
        <v>0</v>
      </c>
    </row>
    <row r="16" spans="1:73">
      <c r="A16" s="2">
        <v>13</v>
      </c>
      <c r="B16" s="6">
        <v>6</v>
      </c>
      <c r="E16" t="e">
        <f>VLOOKUP($C16,'Event Inputs'!$D$4:'Event Inputs'!$H$899,2,FALSE)</f>
        <v>#N/A</v>
      </c>
      <c r="F16" t="e">
        <f>VLOOKUP($D16,'Event Inputs'!$D$4:'Event Inputs'!$H$899,3,FALSE)</f>
        <v>#N/A</v>
      </c>
      <c r="G16" t="str">
        <f t="shared" si="0"/>
        <v/>
      </c>
      <c r="H16" s="2">
        <v>13</v>
      </c>
      <c r="I16" s="6">
        <v>6</v>
      </c>
      <c r="L16" t="e">
        <f>VLOOKUP($J16,'Event Inputs'!$D$4:'Event Inputs'!$H$899,2,FALSE)</f>
        <v>#N/A</v>
      </c>
      <c r="M16" t="e">
        <f>VLOOKUP($K16,'Event Inputs'!$D$4:'Event Inputs'!$H$899,3,FALSE)</f>
        <v>#N/A</v>
      </c>
      <c r="N16" t="str">
        <f t="shared" si="1"/>
        <v/>
      </c>
      <c r="O16" s="18">
        <f>'Event Inputs'!A16</f>
        <v>0</v>
      </c>
      <c r="P16" s="15">
        <f t="shared" si="2"/>
        <v>0</v>
      </c>
      <c r="Q16" s="21">
        <f t="shared" si="3"/>
        <v>0</v>
      </c>
      <c r="R16" s="24">
        <f t="shared" si="4"/>
        <v>0</v>
      </c>
      <c r="S16" s="21">
        <f t="shared" si="5"/>
        <v>0</v>
      </c>
      <c r="T16" s="21">
        <f t="shared" si="6"/>
        <v>0</v>
      </c>
      <c r="U16" s="21">
        <f t="shared" si="7"/>
        <v>0</v>
      </c>
      <c r="V16" s="21">
        <f t="shared" si="8"/>
        <v>0</v>
      </c>
      <c r="W16" s="21">
        <f t="shared" si="9"/>
        <v>0</v>
      </c>
      <c r="X16" s="21">
        <f t="shared" si="10"/>
        <v>0</v>
      </c>
      <c r="Y16" s="21">
        <f t="shared" si="11"/>
        <v>0</v>
      </c>
      <c r="Z16" s="21">
        <f t="shared" si="12"/>
        <v>0</v>
      </c>
      <c r="AA16" s="21">
        <f t="shared" si="13"/>
        <v>0</v>
      </c>
      <c r="AB16" s="21">
        <f t="shared" si="14"/>
        <v>0</v>
      </c>
      <c r="AC16" s="21">
        <f t="shared" si="15"/>
        <v>0</v>
      </c>
      <c r="AD16" s="21">
        <f t="shared" si="16"/>
        <v>0</v>
      </c>
      <c r="AE16" s="21">
        <f t="shared" si="17"/>
        <v>0</v>
      </c>
      <c r="AF16" s="21">
        <f t="shared" si="18"/>
        <v>0</v>
      </c>
      <c r="AG16" s="21">
        <f t="shared" si="19"/>
        <v>0</v>
      </c>
      <c r="AH16" s="21">
        <f t="shared" si="20"/>
        <v>0</v>
      </c>
      <c r="AI16" s="21">
        <f t="shared" si="21"/>
        <v>0</v>
      </c>
      <c r="AJ16" s="21">
        <f t="shared" si="22"/>
        <v>0</v>
      </c>
      <c r="AK16" s="21">
        <f t="shared" si="23"/>
        <v>0</v>
      </c>
      <c r="AL16" s="21">
        <f t="shared" si="24"/>
        <v>0</v>
      </c>
      <c r="AM16" s="21">
        <f t="shared" si="25"/>
        <v>0</v>
      </c>
      <c r="AN16" s="21">
        <f t="shared" si="26"/>
        <v>0</v>
      </c>
      <c r="AO16" s="21">
        <f t="shared" si="27"/>
        <v>0</v>
      </c>
      <c r="AP16" s="21">
        <f t="shared" si="28"/>
        <v>0</v>
      </c>
      <c r="AQ16" s="21">
        <f t="shared" si="29"/>
        <v>0</v>
      </c>
      <c r="AR16" s="21">
        <f t="shared" si="30"/>
        <v>0</v>
      </c>
      <c r="AS16" s="21">
        <f t="shared" si="31"/>
        <v>0</v>
      </c>
      <c r="AT16" s="35"/>
      <c r="AU16" s="27">
        <f t="shared" si="32"/>
        <v>0</v>
      </c>
      <c r="AV16" s="27">
        <f t="shared" si="33"/>
        <v>0</v>
      </c>
      <c r="AW16" s="27">
        <f t="shared" si="34"/>
        <v>0</v>
      </c>
      <c r="AX16" s="27">
        <f t="shared" si="35"/>
        <v>0</v>
      </c>
      <c r="AY16" s="27">
        <f t="shared" si="36"/>
        <v>0</v>
      </c>
      <c r="AZ16" s="27">
        <f t="shared" si="37"/>
        <v>0</v>
      </c>
      <c r="BA16" s="27">
        <f t="shared" si="38"/>
        <v>0</v>
      </c>
      <c r="BB16" s="27">
        <f t="shared" si="39"/>
        <v>0</v>
      </c>
      <c r="BC16" s="27">
        <f t="shared" si="40"/>
        <v>0</v>
      </c>
      <c r="BD16" s="27">
        <f t="shared" si="41"/>
        <v>0</v>
      </c>
      <c r="BE16" s="27">
        <f t="shared" si="42"/>
        <v>0</v>
      </c>
      <c r="BF16" s="27">
        <f t="shared" si="43"/>
        <v>0</v>
      </c>
      <c r="BG16" s="27">
        <f t="shared" si="44"/>
        <v>0</v>
      </c>
      <c r="BH16" s="27">
        <f t="shared" si="45"/>
        <v>0</v>
      </c>
      <c r="BI16" s="27">
        <f t="shared" si="46"/>
        <v>0</v>
      </c>
      <c r="BJ16" s="27">
        <f t="shared" si="47"/>
        <v>0</v>
      </c>
      <c r="BK16" s="27">
        <f t="shared" si="48"/>
        <v>0</v>
      </c>
      <c r="BL16" s="27">
        <f t="shared" si="49"/>
        <v>0</v>
      </c>
      <c r="BM16" s="27">
        <f t="shared" si="50"/>
        <v>0</v>
      </c>
      <c r="BN16" s="27">
        <f t="shared" si="51"/>
        <v>0</v>
      </c>
      <c r="BO16" s="27">
        <f t="shared" si="52"/>
        <v>0</v>
      </c>
      <c r="BP16" s="27">
        <f t="shared" si="53"/>
        <v>0</v>
      </c>
      <c r="BQ16" s="27">
        <f t="shared" si="54"/>
        <v>0</v>
      </c>
      <c r="BR16" s="27">
        <f t="shared" si="55"/>
        <v>0</v>
      </c>
      <c r="BS16" s="27">
        <f t="shared" si="56"/>
        <v>0</v>
      </c>
      <c r="BT16" s="27">
        <f t="shared" si="57"/>
        <v>0</v>
      </c>
      <c r="BU16" s="27">
        <f t="shared" si="58"/>
        <v>0</v>
      </c>
    </row>
    <row r="17" spans="1:73">
      <c r="A17" s="2">
        <v>14</v>
      </c>
      <c r="B17" s="6">
        <v>4.5</v>
      </c>
      <c r="E17" t="e">
        <f>VLOOKUP($C17,'Event Inputs'!$D$4:'Event Inputs'!$H$899,2,FALSE)</f>
        <v>#N/A</v>
      </c>
      <c r="F17" t="e">
        <f>VLOOKUP($D17,'Event Inputs'!$D$4:'Event Inputs'!$H$899,3,FALSE)</f>
        <v>#N/A</v>
      </c>
      <c r="G17" t="str">
        <f t="shared" si="0"/>
        <v/>
      </c>
      <c r="H17" s="2">
        <v>14</v>
      </c>
      <c r="I17" s="6">
        <v>4.5</v>
      </c>
      <c r="L17" t="e">
        <f>VLOOKUP($J17,'Event Inputs'!$D$4:'Event Inputs'!$H$899,2,FALSE)</f>
        <v>#N/A</v>
      </c>
      <c r="M17" t="e">
        <f>VLOOKUP($K17,'Event Inputs'!$D$4:'Event Inputs'!$H$899,3,FALSE)</f>
        <v>#N/A</v>
      </c>
      <c r="N17" t="str">
        <f t="shared" si="1"/>
        <v/>
      </c>
      <c r="O17" s="18">
        <f>'Event Inputs'!A17</f>
        <v>0</v>
      </c>
      <c r="P17" s="15">
        <f t="shared" si="2"/>
        <v>0</v>
      </c>
      <c r="Q17" s="21">
        <f t="shared" si="3"/>
        <v>0</v>
      </c>
      <c r="R17" s="24">
        <f t="shared" si="4"/>
        <v>0</v>
      </c>
      <c r="S17" s="21">
        <f t="shared" si="5"/>
        <v>0</v>
      </c>
      <c r="T17" s="21">
        <f t="shared" si="6"/>
        <v>0</v>
      </c>
      <c r="U17" s="21">
        <f t="shared" si="7"/>
        <v>0</v>
      </c>
      <c r="V17" s="21">
        <f t="shared" si="8"/>
        <v>0</v>
      </c>
      <c r="W17" s="21">
        <f t="shared" si="9"/>
        <v>0</v>
      </c>
      <c r="X17" s="21">
        <f t="shared" si="10"/>
        <v>0</v>
      </c>
      <c r="Y17" s="21">
        <f t="shared" si="11"/>
        <v>0</v>
      </c>
      <c r="Z17" s="21">
        <f t="shared" si="12"/>
        <v>0</v>
      </c>
      <c r="AA17" s="21">
        <f t="shared" si="13"/>
        <v>0</v>
      </c>
      <c r="AB17" s="21">
        <f t="shared" si="14"/>
        <v>0</v>
      </c>
      <c r="AC17" s="21">
        <f t="shared" si="15"/>
        <v>0</v>
      </c>
      <c r="AD17" s="21">
        <f t="shared" si="16"/>
        <v>0</v>
      </c>
      <c r="AE17" s="21">
        <f t="shared" si="17"/>
        <v>0</v>
      </c>
      <c r="AF17" s="21">
        <f t="shared" si="18"/>
        <v>0</v>
      </c>
      <c r="AG17" s="21">
        <f t="shared" si="19"/>
        <v>0</v>
      </c>
      <c r="AH17" s="21">
        <f t="shared" si="20"/>
        <v>0</v>
      </c>
      <c r="AI17" s="21">
        <f t="shared" si="21"/>
        <v>0</v>
      </c>
      <c r="AJ17" s="21">
        <f t="shared" si="22"/>
        <v>0</v>
      </c>
      <c r="AK17" s="21">
        <f t="shared" si="23"/>
        <v>0</v>
      </c>
      <c r="AL17" s="21">
        <f t="shared" si="24"/>
        <v>0</v>
      </c>
      <c r="AM17" s="21">
        <f t="shared" si="25"/>
        <v>0</v>
      </c>
      <c r="AN17" s="21">
        <f t="shared" si="26"/>
        <v>0</v>
      </c>
      <c r="AO17" s="21">
        <f t="shared" si="27"/>
        <v>0</v>
      </c>
      <c r="AP17" s="21">
        <f t="shared" si="28"/>
        <v>0</v>
      </c>
      <c r="AQ17" s="21">
        <f t="shared" si="29"/>
        <v>0</v>
      </c>
      <c r="AR17" s="21">
        <f t="shared" si="30"/>
        <v>0</v>
      </c>
      <c r="AS17" s="21">
        <f t="shared" si="31"/>
        <v>0</v>
      </c>
      <c r="AT17" s="35"/>
      <c r="AU17" s="27">
        <f t="shared" si="32"/>
        <v>0</v>
      </c>
      <c r="AV17" s="27">
        <f t="shared" si="33"/>
        <v>0</v>
      </c>
      <c r="AW17" s="27">
        <f t="shared" si="34"/>
        <v>0</v>
      </c>
      <c r="AX17" s="27">
        <f t="shared" si="35"/>
        <v>0</v>
      </c>
      <c r="AY17" s="27">
        <f t="shared" si="36"/>
        <v>0</v>
      </c>
      <c r="AZ17" s="27">
        <f t="shared" si="37"/>
        <v>0</v>
      </c>
      <c r="BA17" s="27">
        <f t="shared" si="38"/>
        <v>0</v>
      </c>
      <c r="BB17" s="27">
        <f t="shared" si="39"/>
        <v>0</v>
      </c>
      <c r="BC17" s="27">
        <f t="shared" si="40"/>
        <v>0</v>
      </c>
      <c r="BD17" s="27">
        <f t="shared" si="41"/>
        <v>0</v>
      </c>
      <c r="BE17" s="27">
        <f t="shared" si="42"/>
        <v>0</v>
      </c>
      <c r="BF17" s="27">
        <f t="shared" si="43"/>
        <v>0</v>
      </c>
      <c r="BG17" s="27">
        <f t="shared" si="44"/>
        <v>0</v>
      </c>
      <c r="BH17" s="27">
        <f t="shared" si="45"/>
        <v>0</v>
      </c>
      <c r="BI17" s="27">
        <f t="shared" si="46"/>
        <v>0</v>
      </c>
      <c r="BJ17" s="27">
        <f t="shared" si="47"/>
        <v>0</v>
      </c>
      <c r="BK17" s="27">
        <f t="shared" si="48"/>
        <v>0</v>
      </c>
      <c r="BL17" s="27">
        <f t="shared" si="49"/>
        <v>0</v>
      </c>
      <c r="BM17" s="27">
        <f t="shared" si="50"/>
        <v>0</v>
      </c>
      <c r="BN17" s="27">
        <f t="shared" si="51"/>
        <v>0</v>
      </c>
      <c r="BO17" s="27">
        <f t="shared" si="52"/>
        <v>0</v>
      </c>
      <c r="BP17" s="27">
        <f t="shared" si="53"/>
        <v>0</v>
      </c>
      <c r="BQ17" s="27">
        <f t="shared" si="54"/>
        <v>0</v>
      </c>
      <c r="BR17" s="27">
        <f t="shared" si="55"/>
        <v>0</v>
      </c>
      <c r="BS17" s="27">
        <f t="shared" si="56"/>
        <v>0</v>
      </c>
      <c r="BT17" s="27">
        <f t="shared" si="57"/>
        <v>0</v>
      </c>
      <c r="BU17" s="27">
        <f t="shared" si="58"/>
        <v>0</v>
      </c>
    </row>
    <row r="18" spans="1:73">
      <c r="A18" s="2">
        <v>15</v>
      </c>
      <c r="B18" s="6">
        <v>3</v>
      </c>
      <c r="E18" t="e">
        <f>VLOOKUP($C18,'Event Inputs'!$D$4:'Event Inputs'!$H$899,2,FALSE)</f>
        <v>#N/A</v>
      </c>
      <c r="F18" t="e">
        <f>VLOOKUP($D18,'Event Inputs'!$D$4:'Event Inputs'!$H$899,3,FALSE)</f>
        <v>#N/A</v>
      </c>
      <c r="G18" t="str">
        <f t="shared" si="0"/>
        <v/>
      </c>
      <c r="H18" s="2">
        <v>15</v>
      </c>
      <c r="I18" s="6">
        <v>3</v>
      </c>
      <c r="L18" t="e">
        <f>VLOOKUP($J18,'Event Inputs'!$D$4:'Event Inputs'!$H$899,2,FALSE)</f>
        <v>#N/A</v>
      </c>
      <c r="M18" t="e">
        <f>VLOOKUP($K18,'Event Inputs'!$D$4:'Event Inputs'!$H$899,3,FALSE)</f>
        <v>#N/A</v>
      </c>
      <c r="N18" t="str">
        <f t="shared" si="1"/>
        <v/>
      </c>
      <c r="O18" s="18">
        <f>'Event Inputs'!A18</f>
        <v>0</v>
      </c>
      <c r="P18" s="15">
        <f t="shared" si="2"/>
        <v>0</v>
      </c>
      <c r="Q18" s="21">
        <f t="shared" si="3"/>
        <v>0</v>
      </c>
      <c r="R18" s="24">
        <f t="shared" si="4"/>
        <v>0</v>
      </c>
      <c r="S18" s="21">
        <f t="shared" si="5"/>
        <v>0</v>
      </c>
      <c r="T18" s="21">
        <f t="shared" si="6"/>
        <v>0</v>
      </c>
      <c r="U18" s="21">
        <f t="shared" si="7"/>
        <v>0</v>
      </c>
      <c r="V18" s="21">
        <f t="shared" si="8"/>
        <v>0</v>
      </c>
      <c r="W18" s="21">
        <f t="shared" si="9"/>
        <v>0</v>
      </c>
      <c r="X18" s="21">
        <f t="shared" si="10"/>
        <v>0</v>
      </c>
      <c r="Y18" s="21">
        <f t="shared" si="11"/>
        <v>0</v>
      </c>
      <c r="Z18" s="21">
        <f t="shared" si="12"/>
        <v>0</v>
      </c>
      <c r="AA18" s="21">
        <f t="shared" si="13"/>
        <v>0</v>
      </c>
      <c r="AB18" s="21">
        <f t="shared" si="14"/>
        <v>0</v>
      </c>
      <c r="AC18" s="21">
        <f t="shared" si="15"/>
        <v>0</v>
      </c>
      <c r="AD18" s="21">
        <f t="shared" si="16"/>
        <v>0</v>
      </c>
      <c r="AE18" s="21">
        <f t="shared" si="17"/>
        <v>0</v>
      </c>
      <c r="AF18" s="21">
        <f t="shared" si="18"/>
        <v>0</v>
      </c>
      <c r="AG18" s="21">
        <f t="shared" si="19"/>
        <v>0</v>
      </c>
      <c r="AH18" s="21">
        <f t="shared" si="20"/>
        <v>0</v>
      </c>
      <c r="AI18" s="21">
        <f t="shared" si="21"/>
        <v>0</v>
      </c>
      <c r="AJ18" s="21">
        <f t="shared" si="22"/>
        <v>0</v>
      </c>
      <c r="AK18" s="21">
        <f t="shared" si="23"/>
        <v>0</v>
      </c>
      <c r="AL18" s="21">
        <f t="shared" si="24"/>
        <v>0</v>
      </c>
      <c r="AM18" s="21">
        <f t="shared" si="25"/>
        <v>0</v>
      </c>
      <c r="AN18" s="21">
        <f t="shared" si="26"/>
        <v>0</v>
      </c>
      <c r="AO18" s="21">
        <f t="shared" si="27"/>
        <v>0</v>
      </c>
      <c r="AP18" s="21">
        <f t="shared" si="28"/>
        <v>0</v>
      </c>
      <c r="AQ18" s="21">
        <f t="shared" si="29"/>
        <v>0</v>
      </c>
      <c r="AR18" s="21">
        <f t="shared" si="30"/>
        <v>0</v>
      </c>
      <c r="AS18" s="21">
        <f t="shared" si="31"/>
        <v>0</v>
      </c>
      <c r="AT18" s="35"/>
      <c r="AU18" s="27">
        <f t="shared" si="32"/>
        <v>0</v>
      </c>
      <c r="AV18" s="27">
        <f t="shared" si="33"/>
        <v>0</v>
      </c>
      <c r="AW18" s="27">
        <f t="shared" si="34"/>
        <v>0</v>
      </c>
      <c r="AX18" s="27">
        <f t="shared" si="35"/>
        <v>0</v>
      </c>
      <c r="AY18" s="27">
        <f t="shared" si="36"/>
        <v>0</v>
      </c>
      <c r="AZ18" s="27">
        <f t="shared" si="37"/>
        <v>0</v>
      </c>
      <c r="BA18" s="27">
        <f t="shared" si="38"/>
        <v>0</v>
      </c>
      <c r="BB18" s="27">
        <f t="shared" si="39"/>
        <v>0</v>
      </c>
      <c r="BC18" s="27">
        <f t="shared" si="40"/>
        <v>0</v>
      </c>
      <c r="BD18" s="27">
        <f t="shared" si="41"/>
        <v>0</v>
      </c>
      <c r="BE18" s="27">
        <f t="shared" si="42"/>
        <v>0</v>
      </c>
      <c r="BF18" s="27">
        <f t="shared" si="43"/>
        <v>0</v>
      </c>
      <c r="BG18" s="27">
        <f t="shared" si="44"/>
        <v>0</v>
      </c>
      <c r="BH18" s="27">
        <f t="shared" si="45"/>
        <v>0</v>
      </c>
      <c r="BI18" s="27">
        <f t="shared" si="46"/>
        <v>0</v>
      </c>
      <c r="BJ18" s="27">
        <f t="shared" si="47"/>
        <v>0</v>
      </c>
      <c r="BK18" s="27">
        <f t="shared" si="48"/>
        <v>0</v>
      </c>
      <c r="BL18" s="27">
        <f t="shared" si="49"/>
        <v>0</v>
      </c>
      <c r="BM18" s="27">
        <f t="shared" si="50"/>
        <v>0</v>
      </c>
      <c r="BN18" s="27">
        <f t="shared" si="51"/>
        <v>0</v>
      </c>
      <c r="BO18" s="27">
        <f t="shared" si="52"/>
        <v>0</v>
      </c>
      <c r="BP18" s="27">
        <f t="shared" si="53"/>
        <v>0</v>
      </c>
      <c r="BQ18" s="27">
        <f t="shared" si="54"/>
        <v>0</v>
      </c>
      <c r="BR18" s="27">
        <f t="shared" si="55"/>
        <v>0</v>
      </c>
      <c r="BS18" s="27">
        <f t="shared" si="56"/>
        <v>0</v>
      </c>
      <c r="BT18" s="27">
        <f t="shared" si="57"/>
        <v>0</v>
      </c>
      <c r="BU18" s="27">
        <f t="shared" si="58"/>
        <v>0</v>
      </c>
    </row>
    <row r="19" spans="1:73">
      <c r="A19" s="2">
        <v>16</v>
      </c>
      <c r="B19" s="6">
        <v>1.5</v>
      </c>
      <c r="E19" t="e">
        <f>VLOOKUP($C19,'Event Inputs'!$D$4:'Event Inputs'!$H$899,2,FALSE)</f>
        <v>#N/A</v>
      </c>
      <c r="F19" t="e">
        <f>VLOOKUP($D19,'Event Inputs'!$D$4:'Event Inputs'!$H$899,3,FALSE)</f>
        <v>#N/A</v>
      </c>
      <c r="G19" t="str">
        <f t="shared" si="0"/>
        <v/>
      </c>
      <c r="H19" s="2">
        <v>16</v>
      </c>
      <c r="I19" s="6">
        <v>1.5</v>
      </c>
      <c r="L19" t="e">
        <f>VLOOKUP($J19,'Event Inputs'!$D$4:'Event Inputs'!$H$899,2,FALSE)</f>
        <v>#N/A</v>
      </c>
      <c r="M19" t="e">
        <f>VLOOKUP($K19,'Event Inputs'!$D$4:'Event Inputs'!$H$899,3,FALSE)</f>
        <v>#N/A</v>
      </c>
      <c r="N19" t="str">
        <f t="shared" si="1"/>
        <v/>
      </c>
      <c r="O19" s="18">
        <f>'Event Inputs'!A19</f>
        <v>0</v>
      </c>
      <c r="P19" s="15">
        <f t="shared" si="2"/>
        <v>0</v>
      </c>
      <c r="Q19" s="21">
        <f t="shared" si="3"/>
        <v>0</v>
      </c>
      <c r="R19" s="24">
        <f t="shared" si="4"/>
        <v>0</v>
      </c>
      <c r="S19" s="21">
        <f t="shared" si="5"/>
        <v>0</v>
      </c>
      <c r="T19" s="21">
        <f t="shared" si="6"/>
        <v>0</v>
      </c>
      <c r="U19" s="21">
        <f t="shared" si="7"/>
        <v>0</v>
      </c>
      <c r="V19" s="21">
        <f t="shared" si="8"/>
        <v>0</v>
      </c>
      <c r="W19" s="21">
        <f t="shared" si="9"/>
        <v>0</v>
      </c>
      <c r="X19" s="21">
        <f t="shared" si="10"/>
        <v>0</v>
      </c>
      <c r="Y19" s="21">
        <f t="shared" si="11"/>
        <v>0</v>
      </c>
      <c r="Z19" s="21">
        <f t="shared" si="12"/>
        <v>0</v>
      </c>
      <c r="AA19" s="21">
        <f t="shared" si="13"/>
        <v>0</v>
      </c>
      <c r="AB19" s="21">
        <f t="shared" si="14"/>
        <v>0</v>
      </c>
      <c r="AC19" s="21">
        <f t="shared" si="15"/>
        <v>0</v>
      </c>
      <c r="AD19" s="21">
        <f t="shared" si="16"/>
        <v>0</v>
      </c>
      <c r="AE19" s="21">
        <f t="shared" si="17"/>
        <v>0</v>
      </c>
      <c r="AF19" s="21">
        <f t="shared" si="18"/>
        <v>0</v>
      </c>
      <c r="AG19" s="21">
        <f t="shared" si="19"/>
        <v>0</v>
      </c>
      <c r="AH19" s="21">
        <f t="shared" si="20"/>
        <v>0</v>
      </c>
      <c r="AI19" s="21">
        <f t="shared" si="21"/>
        <v>0</v>
      </c>
      <c r="AJ19" s="21">
        <f t="shared" si="22"/>
        <v>0</v>
      </c>
      <c r="AK19" s="21">
        <f t="shared" si="23"/>
        <v>0</v>
      </c>
      <c r="AL19" s="21">
        <f t="shared" si="24"/>
        <v>0</v>
      </c>
      <c r="AM19" s="21">
        <f t="shared" si="25"/>
        <v>0</v>
      </c>
      <c r="AN19" s="21">
        <f t="shared" si="26"/>
        <v>0</v>
      </c>
      <c r="AO19" s="21">
        <f t="shared" si="27"/>
        <v>0</v>
      </c>
      <c r="AP19" s="21">
        <f t="shared" si="28"/>
        <v>0</v>
      </c>
      <c r="AQ19" s="21">
        <f t="shared" si="29"/>
        <v>0</v>
      </c>
      <c r="AR19" s="21">
        <f t="shared" si="30"/>
        <v>0</v>
      </c>
      <c r="AS19" s="21">
        <f t="shared" si="31"/>
        <v>0</v>
      </c>
      <c r="AT19" s="35"/>
      <c r="AU19" s="27">
        <f t="shared" si="32"/>
        <v>0</v>
      </c>
      <c r="AV19" s="27">
        <f t="shared" si="33"/>
        <v>0</v>
      </c>
      <c r="AW19" s="27">
        <f t="shared" si="34"/>
        <v>0</v>
      </c>
      <c r="AX19" s="27">
        <f t="shared" si="35"/>
        <v>0</v>
      </c>
      <c r="AY19" s="27">
        <f t="shared" si="36"/>
        <v>0</v>
      </c>
      <c r="AZ19" s="27">
        <f t="shared" si="37"/>
        <v>0</v>
      </c>
      <c r="BA19" s="27">
        <f t="shared" si="38"/>
        <v>0</v>
      </c>
      <c r="BB19" s="27">
        <f t="shared" si="39"/>
        <v>0</v>
      </c>
      <c r="BC19" s="27">
        <f t="shared" si="40"/>
        <v>0</v>
      </c>
      <c r="BD19" s="27">
        <f t="shared" si="41"/>
        <v>0</v>
      </c>
      <c r="BE19" s="27">
        <f t="shared" si="42"/>
        <v>0</v>
      </c>
      <c r="BF19" s="27">
        <f t="shared" si="43"/>
        <v>0</v>
      </c>
      <c r="BG19" s="27">
        <f t="shared" si="44"/>
        <v>0</v>
      </c>
      <c r="BH19" s="27">
        <f t="shared" si="45"/>
        <v>0</v>
      </c>
      <c r="BI19" s="27">
        <f t="shared" si="46"/>
        <v>0</v>
      </c>
      <c r="BJ19" s="27">
        <f t="shared" si="47"/>
        <v>0</v>
      </c>
      <c r="BK19" s="27">
        <f t="shared" si="48"/>
        <v>0</v>
      </c>
      <c r="BL19" s="27">
        <f t="shared" si="49"/>
        <v>0</v>
      </c>
      <c r="BM19" s="27">
        <f t="shared" si="50"/>
        <v>0</v>
      </c>
      <c r="BN19" s="27">
        <f t="shared" si="51"/>
        <v>0</v>
      </c>
      <c r="BO19" s="27">
        <f t="shared" si="52"/>
        <v>0</v>
      </c>
      <c r="BP19" s="27">
        <f t="shared" si="53"/>
        <v>0</v>
      </c>
      <c r="BQ19" s="27">
        <f t="shared" si="54"/>
        <v>0</v>
      </c>
      <c r="BR19" s="27">
        <f t="shared" si="55"/>
        <v>0</v>
      </c>
      <c r="BS19" s="27">
        <f t="shared" si="56"/>
        <v>0</v>
      </c>
      <c r="BT19" s="27">
        <f t="shared" si="57"/>
        <v>0</v>
      </c>
      <c r="BU19" s="27">
        <f t="shared" si="58"/>
        <v>0</v>
      </c>
    </row>
    <row r="20" spans="1:73">
      <c r="E20" t="e">
        <f>VLOOKUP($C20,'Event Inputs'!$D$4:'Event Inputs'!$H$899,2,FALSE)</f>
        <v>#N/A</v>
      </c>
      <c r="F20" t="e">
        <f>VLOOKUP($D20,'Event Inputs'!$D$4:'Event Inputs'!$H$899,3,FALSE)</f>
        <v>#N/A</v>
      </c>
      <c r="G20" t="str">
        <f t="shared" si="0"/>
        <v/>
      </c>
      <c r="L20" t="e">
        <f>VLOOKUP($J20,'Event Inputs'!$D$4:'Event Inputs'!$H$899,2,FALSE)</f>
        <v>#N/A</v>
      </c>
      <c r="M20" t="e">
        <f>VLOOKUP($K20,'Event Inputs'!$D$4:'Event Inputs'!$H$899,3,FALSE)</f>
        <v>#N/A</v>
      </c>
      <c r="N20" t="str">
        <f t="shared" si="1"/>
        <v/>
      </c>
      <c r="O20" s="18">
        <f>'Event Inputs'!A20</f>
        <v>0</v>
      </c>
      <c r="P20" s="15">
        <f t="shared" si="2"/>
        <v>0</v>
      </c>
      <c r="Q20" s="21">
        <f t="shared" si="3"/>
        <v>0</v>
      </c>
      <c r="R20" s="24">
        <f t="shared" si="4"/>
        <v>0</v>
      </c>
      <c r="S20" s="21">
        <f t="shared" si="5"/>
        <v>0</v>
      </c>
      <c r="T20" s="21">
        <f t="shared" si="6"/>
        <v>0</v>
      </c>
      <c r="U20" s="21">
        <f t="shared" si="7"/>
        <v>0</v>
      </c>
      <c r="V20" s="21">
        <f t="shared" si="8"/>
        <v>0</v>
      </c>
      <c r="W20" s="21">
        <f t="shared" si="9"/>
        <v>0</v>
      </c>
      <c r="X20" s="21">
        <f t="shared" si="10"/>
        <v>0</v>
      </c>
      <c r="Y20" s="21">
        <f t="shared" si="11"/>
        <v>0</v>
      </c>
      <c r="Z20" s="21">
        <f t="shared" si="12"/>
        <v>0</v>
      </c>
      <c r="AA20" s="21">
        <f t="shared" si="13"/>
        <v>0</v>
      </c>
      <c r="AB20" s="21">
        <f t="shared" si="14"/>
        <v>0</v>
      </c>
      <c r="AC20" s="21">
        <f t="shared" si="15"/>
        <v>0</v>
      </c>
      <c r="AD20" s="21">
        <f t="shared" si="16"/>
        <v>0</v>
      </c>
      <c r="AE20" s="21">
        <f t="shared" si="17"/>
        <v>0</v>
      </c>
      <c r="AF20" s="21">
        <f t="shared" si="18"/>
        <v>0</v>
      </c>
      <c r="AG20" s="21">
        <f t="shared" si="19"/>
        <v>0</v>
      </c>
      <c r="AH20" s="21">
        <f t="shared" si="20"/>
        <v>0</v>
      </c>
      <c r="AI20" s="21">
        <f t="shared" si="21"/>
        <v>0</v>
      </c>
      <c r="AJ20" s="21">
        <f t="shared" si="22"/>
        <v>0</v>
      </c>
      <c r="AK20" s="21">
        <f t="shared" si="23"/>
        <v>0</v>
      </c>
      <c r="AL20" s="21">
        <f t="shared" si="24"/>
        <v>0</v>
      </c>
      <c r="AM20" s="21">
        <f t="shared" si="25"/>
        <v>0</v>
      </c>
      <c r="AN20" s="21">
        <f t="shared" si="26"/>
        <v>0</v>
      </c>
      <c r="AO20" s="21">
        <f t="shared" si="27"/>
        <v>0</v>
      </c>
      <c r="AP20" s="21">
        <f t="shared" si="28"/>
        <v>0</v>
      </c>
      <c r="AQ20" s="21">
        <f t="shared" si="29"/>
        <v>0</v>
      </c>
      <c r="AR20" s="21">
        <f t="shared" si="30"/>
        <v>0</v>
      </c>
      <c r="AS20" s="21">
        <f t="shared" si="31"/>
        <v>0</v>
      </c>
      <c r="AT20" s="35"/>
      <c r="AU20" s="27">
        <f t="shared" si="32"/>
        <v>0</v>
      </c>
      <c r="AV20" s="27">
        <f t="shared" si="33"/>
        <v>0</v>
      </c>
      <c r="AW20" s="27">
        <f t="shared" si="34"/>
        <v>0</v>
      </c>
      <c r="AX20" s="27">
        <f t="shared" si="35"/>
        <v>0</v>
      </c>
      <c r="AY20" s="27">
        <f t="shared" si="36"/>
        <v>0</v>
      </c>
      <c r="AZ20" s="27">
        <f t="shared" si="37"/>
        <v>0</v>
      </c>
      <c r="BA20" s="27">
        <f t="shared" si="38"/>
        <v>0</v>
      </c>
      <c r="BB20" s="27">
        <f t="shared" si="39"/>
        <v>0</v>
      </c>
      <c r="BC20" s="27">
        <f t="shared" si="40"/>
        <v>0</v>
      </c>
      <c r="BD20" s="27">
        <f t="shared" si="41"/>
        <v>0</v>
      </c>
      <c r="BE20" s="27">
        <f t="shared" si="42"/>
        <v>0</v>
      </c>
      <c r="BF20" s="27">
        <f t="shared" si="43"/>
        <v>0</v>
      </c>
      <c r="BG20" s="27">
        <f t="shared" si="44"/>
        <v>0</v>
      </c>
      <c r="BH20" s="27">
        <f t="shared" si="45"/>
        <v>0</v>
      </c>
      <c r="BI20" s="27">
        <f t="shared" si="46"/>
        <v>0</v>
      </c>
      <c r="BJ20" s="27">
        <f t="shared" si="47"/>
        <v>0</v>
      </c>
      <c r="BK20" s="27">
        <f t="shared" si="48"/>
        <v>0</v>
      </c>
      <c r="BL20" s="27">
        <f t="shared" si="49"/>
        <v>0</v>
      </c>
      <c r="BM20" s="27">
        <f t="shared" si="50"/>
        <v>0</v>
      </c>
      <c r="BN20" s="27">
        <f t="shared" si="51"/>
        <v>0</v>
      </c>
      <c r="BO20" s="27">
        <f t="shared" si="52"/>
        <v>0</v>
      </c>
      <c r="BP20" s="27">
        <f t="shared" si="53"/>
        <v>0</v>
      </c>
      <c r="BQ20" s="27">
        <f t="shared" si="54"/>
        <v>0</v>
      </c>
      <c r="BR20" s="27">
        <f t="shared" si="55"/>
        <v>0</v>
      </c>
      <c r="BS20" s="27">
        <f t="shared" si="56"/>
        <v>0</v>
      </c>
      <c r="BT20" s="27">
        <f t="shared" si="57"/>
        <v>0</v>
      </c>
      <c r="BU20" s="27">
        <f t="shared" si="58"/>
        <v>0</v>
      </c>
    </row>
    <row r="21" spans="1:73">
      <c r="E21" t="e">
        <f>VLOOKUP($C21,'Event Inputs'!$D$4:'Event Inputs'!$H$899,2,FALSE)</f>
        <v>#N/A</v>
      </c>
      <c r="F21" t="e">
        <f>VLOOKUP($D21,'Event Inputs'!$D$4:'Event Inputs'!$H$899,3,FALSE)</f>
        <v>#N/A</v>
      </c>
      <c r="G21" t="str">
        <f t="shared" si="0"/>
        <v/>
      </c>
      <c r="L21" t="e">
        <f>VLOOKUP($J21,'Event Inputs'!$D$4:'Event Inputs'!$H$899,2,FALSE)</f>
        <v>#N/A</v>
      </c>
      <c r="M21" t="e">
        <f>VLOOKUP($K21,'Event Inputs'!$D$4:'Event Inputs'!$H$899,3,FALSE)</f>
        <v>#N/A</v>
      </c>
      <c r="N21" t="str">
        <f t="shared" si="1"/>
        <v/>
      </c>
      <c r="O21" s="18">
        <f>'Event Inputs'!A21</f>
        <v>0</v>
      </c>
      <c r="P21" s="15">
        <f t="shared" si="2"/>
        <v>0</v>
      </c>
      <c r="Q21" s="21">
        <f t="shared" si="3"/>
        <v>0</v>
      </c>
      <c r="R21" s="24">
        <f t="shared" si="4"/>
        <v>0</v>
      </c>
      <c r="S21" s="21">
        <f t="shared" si="5"/>
        <v>0</v>
      </c>
      <c r="T21" s="21">
        <f t="shared" si="6"/>
        <v>0</v>
      </c>
      <c r="U21" s="21">
        <f t="shared" si="7"/>
        <v>0</v>
      </c>
      <c r="V21" s="21">
        <f t="shared" si="8"/>
        <v>0</v>
      </c>
      <c r="W21" s="21">
        <f t="shared" si="9"/>
        <v>0</v>
      </c>
      <c r="X21" s="21">
        <f t="shared" si="10"/>
        <v>0</v>
      </c>
      <c r="Y21" s="21">
        <f t="shared" si="11"/>
        <v>0</v>
      </c>
      <c r="Z21" s="21">
        <f t="shared" si="12"/>
        <v>0</v>
      </c>
      <c r="AA21" s="21">
        <f t="shared" si="13"/>
        <v>0</v>
      </c>
      <c r="AB21" s="21">
        <f t="shared" si="14"/>
        <v>0</v>
      </c>
      <c r="AC21" s="21">
        <f t="shared" si="15"/>
        <v>0</v>
      </c>
      <c r="AD21" s="21">
        <f t="shared" si="16"/>
        <v>0</v>
      </c>
      <c r="AE21" s="21">
        <f t="shared" si="17"/>
        <v>0</v>
      </c>
      <c r="AF21" s="21">
        <f t="shared" si="18"/>
        <v>0</v>
      </c>
      <c r="AG21" s="21">
        <f t="shared" si="19"/>
        <v>0</v>
      </c>
      <c r="AH21" s="21">
        <f t="shared" si="20"/>
        <v>0</v>
      </c>
      <c r="AI21" s="21">
        <f t="shared" si="21"/>
        <v>0</v>
      </c>
      <c r="AJ21" s="21">
        <f t="shared" si="22"/>
        <v>0</v>
      </c>
      <c r="AK21" s="21">
        <f t="shared" si="23"/>
        <v>0</v>
      </c>
      <c r="AL21" s="21">
        <f t="shared" si="24"/>
        <v>0</v>
      </c>
      <c r="AM21" s="21">
        <f t="shared" si="25"/>
        <v>0</v>
      </c>
      <c r="AN21" s="21">
        <f t="shared" si="26"/>
        <v>0</v>
      </c>
      <c r="AO21" s="21">
        <f t="shared" si="27"/>
        <v>0</v>
      </c>
      <c r="AP21" s="21">
        <f t="shared" si="28"/>
        <v>0</v>
      </c>
      <c r="AQ21" s="21">
        <f t="shared" si="29"/>
        <v>0</v>
      </c>
      <c r="AR21" s="21">
        <f t="shared" si="30"/>
        <v>0</v>
      </c>
      <c r="AS21" s="21">
        <f t="shared" si="31"/>
        <v>0</v>
      </c>
      <c r="AT21" s="35"/>
      <c r="AU21" s="27">
        <f t="shared" si="32"/>
        <v>0</v>
      </c>
      <c r="AV21" s="27">
        <f t="shared" si="33"/>
        <v>0</v>
      </c>
      <c r="AW21" s="27">
        <f t="shared" si="34"/>
        <v>0</v>
      </c>
      <c r="AX21" s="27">
        <f t="shared" si="35"/>
        <v>0</v>
      </c>
      <c r="AY21" s="27">
        <f t="shared" si="36"/>
        <v>0</v>
      </c>
      <c r="AZ21" s="27">
        <f t="shared" si="37"/>
        <v>0</v>
      </c>
      <c r="BA21" s="27">
        <f t="shared" si="38"/>
        <v>0</v>
      </c>
      <c r="BB21" s="27">
        <f t="shared" si="39"/>
        <v>0</v>
      </c>
      <c r="BC21" s="27">
        <f t="shared" si="40"/>
        <v>0</v>
      </c>
      <c r="BD21" s="27">
        <f t="shared" si="41"/>
        <v>0</v>
      </c>
      <c r="BE21" s="27">
        <f t="shared" si="42"/>
        <v>0</v>
      </c>
      <c r="BF21" s="27">
        <f t="shared" si="43"/>
        <v>0</v>
      </c>
      <c r="BG21" s="27">
        <f t="shared" si="44"/>
        <v>0</v>
      </c>
      <c r="BH21" s="27">
        <f t="shared" si="45"/>
        <v>0</v>
      </c>
      <c r="BI21" s="27">
        <f t="shared" si="46"/>
        <v>0</v>
      </c>
      <c r="BJ21" s="27">
        <f t="shared" si="47"/>
        <v>0</v>
      </c>
      <c r="BK21" s="27">
        <f t="shared" si="48"/>
        <v>0</v>
      </c>
      <c r="BL21" s="27">
        <f t="shared" si="49"/>
        <v>0</v>
      </c>
      <c r="BM21" s="27">
        <f t="shared" si="50"/>
        <v>0</v>
      </c>
      <c r="BN21" s="27">
        <f t="shared" si="51"/>
        <v>0</v>
      </c>
      <c r="BO21" s="27">
        <f t="shared" si="52"/>
        <v>0</v>
      </c>
      <c r="BP21" s="27">
        <f t="shared" si="53"/>
        <v>0</v>
      </c>
      <c r="BQ21" s="27">
        <f t="shared" si="54"/>
        <v>0</v>
      </c>
      <c r="BR21" s="27">
        <f t="shared" si="55"/>
        <v>0</v>
      </c>
      <c r="BS21" s="27">
        <f t="shared" si="56"/>
        <v>0</v>
      </c>
      <c r="BT21" s="27">
        <f t="shared" si="57"/>
        <v>0</v>
      </c>
      <c r="BU21" s="27">
        <f t="shared" si="58"/>
        <v>0</v>
      </c>
    </row>
    <row r="22" spans="1:73">
      <c r="E22" t="e">
        <f>VLOOKUP($C22,'Event Inputs'!$D$4:'Event Inputs'!$H$899,2,FALSE)</f>
        <v>#N/A</v>
      </c>
      <c r="F22" t="e">
        <f>VLOOKUP($D22,'Event Inputs'!$D$4:'Event Inputs'!$H$899,3,FALSE)</f>
        <v>#N/A</v>
      </c>
      <c r="G22" t="str">
        <f t="shared" si="0"/>
        <v/>
      </c>
      <c r="L22" t="e">
        <f>VLOOKUP($J22,'Event Inputs'!$D$4:'Event Inputs'!$H$899,2,FALSE)</f>
        <v>#N/A</v>
      </c>
      <c r="M22" t="e">
        <f>VLOOKUP($K22,'Event Inputs'!$D$4:'Event Inputs'!$H$899,3,FALSE)</f>
        <v>#N/A</v>
      </c>
      <c r="N22" t="str">
        <f t="shared" si="1"/>
        <v/>
      </c>
      <c r="O22" s="18">
        <f>'Event Inputs'!A22</f>
        <v>0</v>
      </c>
      <c r="P22" s="15">
        <f t="shared" si="2"/>
        <v>0</v>
      </c>
      <c r="Q22" s="21">
        <f t="shared" si="3"/>
        <v>0</v>
      </c>
      <c r="R22" s="24">
        <f t="shared" si="4"/>
        <v>0</v>
      </c>
      <c r="S22" s="21">
        <f t="shared" si="5"/>
        <v>0</v>
      </c>
      <c r="T22" s="21">
        <f t="shared" si="6"/>
        <v>0</v>
      </c>
      <c r="U22" s="21">
        <f t="shared" si="7"/>
        <v>0</v>
      </c>
      <c r="V22" s="21">
        <f t="shared" si="8"/>
        <v>0</v>
      </c>
      <c r="W22" s="21">
        <f t="shared" si="9"/>
        <v>0</v>
      </c>
      <c r="X22" s="21">
        <f t="shared" si="10"/>
        <v>0</v>
      </c>
      <c r="Y22" s="21">
        <f t="shared" si="11"/>
        <v>0</v>
      </c>
      <c r="Z22" s="21">
        <f t="shared" si="12"/>
        <v>0</v>
      </c>
      <c r="AA22" s="21">
        <f t="shared" si="13"/>
        <v>0</v>
      </c>
      <c r="AB22" s="21">
        <f t="shared" si="14"/>
        <v>0</v>
      </c>
      <c r="AC22" s="21">
        <f t="shared" si="15"/>
        <v>0</v>
      </c>
      <c r="AD22" s="21">
        <f t="shared" si="16"/>
        <v>0</v>
      </c>
      <c r="AE22" s="21">
        <f t="shared" si="17"/>
        <v>0</v>
      </c>
      <c r="AF22" s="21">
        <f t="shared" si="18"/>
        <v>0</v>
      </c>
      <c r="AG22" s="21">
        <f t="shared" si="19"/>
        <v>0</v>
      </c>
      <c r="AH22" s="21">
        <f t="shared" si="20"/>
        <v>0</v>
      </c>
      <c r="AI22" s="21">
        <f t="shared" si="21"/>
        <v>0</v>
      </c>
      <c r="AJ22" s="21">
        <f t="shared" si="22"/>
        <v>0</v>
      </c>
      <c r="AK22" s="21">
        <f t="shared" si="23"/>
        <v>0</v>
      </c>
      <c r="AL22" s="21">
        <f t="shared" si="24"/>
        <v>0</v>
      </c>
      <c r="AM22" s="21">
        <f t="shared" si="25"/>
        <v>0</v>
      </c>
      <c r="AN22" s="21">
        <f t="shared" si="26"/>
        <v>0</v>
      </c>
      <c r="AO22" s="21">
        <f t="shared" si="27"/>
        <v>0</v>
      </c>
      <c r="AP22" s="21">
        <f t="shared" si="28"/>
        <v>0</v>
      </c>
      <c r="AQ22" s="21">
        <f t="shared" si="29"/>
        <v>0</v>
      </c>
      <c r="AR22" s="21">
        <f t="shared" si="30"/>
        <v>0</v>
      </c>
      <c r="AS22" s="21">
        <f t="shared" si="31"/>
        <v>0</v>
      </c>
      <c r="AT22" s="35"/>
      <c r="AU22" s="27">
        <f t="shared" si="32"/>
        <v>0</v>
      </c>
      <c r="AV22" s="27">
        <f t="shared" si="33"/>
        <v>0</v>
      </c>
      <c r="AW22" s="27">
        <f t="shared" si="34"/>
        <v>0</v>
      </c>
      <c r="AX22" s="27">
        <f t="shared" si="35"/>
        <v>0</v>
      </c>
      <c r="AY22" s="27">
        <f t="shared" si="36"/>
        <v>0</v>
      </c>
      <c r="AZ22" s="27">
        <f t="shared" si="37"/>
        <v>0</v>
      </c>
      <c r="BA22" s="27">
        <f t="shared" si="38"/>
        <v>0</v>
      </c>
      <c r="BB22" s="27">
        <f t="shared" si="39"/>
        <v>0</v>
      </c>
      <c r="BC22" s="27">
        <f t="shared" si="40"/>
        <v>0</v>
      </c>
      <c r="BD22" s="27">
        <f t="shared" si="41"/>
        <v>0</v>
      </c>
      <c r="BE22" s="27">
        <f t="shared" si="42"/>
        <v>0</v>
      </c>
      <c r="BF22" s="27">
        <f t="shared" si="43"/>
        <v>0</v>
      </c>
      <c r="BG22" s="27">
        <f t="shared" si="44"/>
        <v>0</v>
      </c>
      <c r="BH22" s="27">
        <f t="shared" si="45"/>
        <v>0</v>
      </c>
      <c r="BI22" s="27">
        <f t="shared" si="46"/>
        <v>0</v>
      </c>
      <c r="BJ22" s="27">
        <f t="shared" si="47"/>
        <v>0</v>
      </c>
      <c r="BK22" s="27">
        <f t="shared" si="48"/>
        <v>0</v>
      </c>
      <c r="BL22" s="27">
        <f t="shared" si="49"/>
        <v>0</v>
      </c>
      <c r="BM22" s="27">
        <f t="shared" si="50"/>
        <v>0</v>
      </c>
      <c r="BN22" s="27">
        <f t="shared" si="51"/>
        <v>0</v>
      </c>
      <c r="BO22" s="27">
        <f t="shared" si="52"/>
        <v>0</v>
      </c>
      <c r="BP22" s="27">
        <f t="shared" si="53"/>
        <v>0</v>
      </c>
      <c r="BQ22" s="27">
        <f t="shared" si="54"/>
        <v>0</v>
      </c>
      <c r="BR22" s="27">
        <f t="shared" si="55"/>
        <v>0</v>
      </c>
      <c r="BS22" s="27">
        <f t="shared" si="56"/>
        <v>0</v>
      </c>
      <c r="BT22" s="27">
        <f t="shared" si="57"/>
        <v>0</v>
      </c>
      <c r="BU22" s="27">
        <f t="shared" si="58"/>
        <v>0</v>
      </c>
    </row>
    <row r="23" spans="1:73">
      <c r="E23" t="e">
        <f>VLOOKUP($C23,'Event Inputs'!$D$4:'Event Inputs'!$H$899,2,FALSE)</f>
        <v>#N/A</v>
      </c>
      <c r="F23" t="e">
        <f>VLOOKUP($D23,'Event Inputs'!$D$4:'Event Inputs'!$H$899,3,FALSE)</f>
        <v>#N/A</v>
      </c>
      <c r="G23" t="str">
        <f t="shared" si="0"/>
        <v/>
      </c>
      <c r="L23" t="e">
        <f>VLOOKUP($J23,'Event Inputs'!$D$4:'Event Inputs'!$H$899,2,FALSE)</f>
        <v>#N/A</v>
      </c>
      <c r="M23" t="e">
        <f>VLOOKUP($K23,'Event Inputs'!$D$4:'Event Inputs'!$H$899,3,FALSE)</f>
        <v>#N/A</v>
      </c>
      <c r="N23" t="str">
        <f t="shared" si="1"/>
        <v/>
      </c>
      <c r="O23" s="18">
        <f>'Event Inputs'!A23</f>
        <v>0</v>
      </c>
      <c r="P23" s="15">
        <f t="shared" si="2"/>
        <v>0</v>
      </c>
      <c r="Q23" s="21">
        <f t="shared" si="3"/>
        <v>0</v>
      </c>
      <c r="R23" s="24">
        <f t="shared" si="4"/>
        <v>0</v>
      </c>
      <c r="S23" s="21">
        <f t="shared" si="5"/>
        <v>0</v>
      </c>
      <c r="T23" s="21">
        <f t="shared" si="6"/>
        <v>0</v>
      </c>
      <c r="U23" s="21">
        <f t="shared" si="7"/>
        <v>0</v>
      </c>
      <c r="V23" s="21">
        <f t="shared" si="8"/>
        <v>0</v>
      </c>
      <c r="W23" s="21">
        <f t="shared" si="9"/>
        <v>0</v>
      </c>
      <c r="X23" s="21">
        <f t="shared" si="10"/>
        <v>0</v>
      </c>
      <c r="Y23" s="21">
        <f t="shared" si="11"/>
        <v>0</v>
      </c>
      <c r="Z23" s="21">
        <f t="shared" si="12"/>
        <v>0</v>
      </c>
      <c r="AA23" s="21">
        <f t="shared" si="13"/>
        <v>0</v>
      </c>
      <c r="AB23" s="21">
        <f t="shared" si="14"/>
        <v>0</v>
      </c>
      <c r="AC23" s="21">
        <f t="shared" si="15"/>
        <v>0</v>
      </c>
      <c r="AD23" s="21">
        <f t="shared" si="16"/>
        <v>0</v>
      </c>
      <c r="AE23" s="21">
        <f t="shared" si="17"/>
        <v>0</v>
      </c>
      <c r="AF23" s="21">
        <f t="shared" si="18"/>
        <v>0</v>
      </c>
      <c r="AG23" s="21">
        <f t="shared" si="19"/>
        <v>0</v>
      </c>
      <c r="AH23" s="21">
        <f t="shared" si="20"/>
        <v>0</v>
      </c>
      <c r="AI23" s="21">
        <f t="shared" si="21"/>
        <v>0</v>
      </c>
      <c r="AJ23" s="21">
        <f t="shared" si="22"/>
        <v>0</v>
      </c>
      <c r="AK23" s="21">
        <f t="shared" si="23"/>
        <v>0</v>
      </c>
      <c r="AL23" s="21">
        <f t="shared" si="24"/>
        <v>0</v>
      </c>
      <c r="AM23" s="21">
        <f t="shared" si="25"/>
        <v>0</v>
      </c>
      <c r="AN23" s="21">
        <f t="shared" si="26"/>
        <v>0</v>
      </c>
      <c r="AO23" s="21">
        <f t="shared" si="27"/>
        <v>0</v>
      </c>
      <c r="AP23" s="21">
        <f t="shared" si="28"/>
        <v>0</v>
      </c>
      <c r="AQ23" s="21">
        <f t="shared" si="29"/>
        <v>0</v>
      </c>
      <c r="AR23" s="21">
        <f t="shared" si="30"/>
        <v>0</v>
      </c>
      <c r="AS23" s="21">
        <f t="shared" si="31"/>
        <v>0</v>
      </c>
      <c r="AT23" s="35"/>
      <c r="AU23" s="27">
        <f t="shared" si="32"/>
        <v>0</v>
      </c>
      <c r="AV23" s="27">
        <f t="shared" si="33"/>
        <v>0</v>
      </c>
      <c r="AW23" s="27">
        <f t="shared" si="34"/>
        <v>0</v>
      </c>
      <c r="AX23" s="27">
        <f t="shared" si="35"/>
        <v>0</v>
      </c>
      <c r="AY23" s="27">
        <f t="shared" si="36"/>
        <v>0</v>
      </c>
      <c r="AZ23" s="27">
        <f t="shared" si="37"/>
        <v>0</v>
      </c>
      <c r="BA23" s="27">
        <f t="shared" si="38"/>
        <v>0</v>
      </c>
      <c r="BB23" s="27">
        <f t="shared" si="39"/>
        <v>0</v>
      </c>
      <c r="BC23" s="27">
        <f t="shared" si="40"/>
        <v>0</v>
      </c>
      <c r="BD23" s="27">
        <f t="shared" si="41"/>
        <v>0</v>
      </c>
      <c r="BE23" s="27">
        <f t="shared" si="42"/>
        <v>0</v>
      </c>
      <c r="BF23" s="27">
        <f t="shared" si="43"/>
        <v>0</v>
      </c>
      <c r="BG23" s="27">
        <f t="shared" si="44"/>
        <v>0</v>
      </c>
      <c r="BH23" s="27">
        <f t="shared" si="45"/>
        <v>0</v>
      </c>
      <c r="BI23" s="27">
        <f t="shared" si="46"/>
        <v>0</v>
      </c>
      <c r="BJ23" s="27">
        <f t="shared" si="47"/>
        <v>0</v>
      </c>
      <c r="BK23" s="27">
        <f t="shared" si="48"/>
        <v>0</v>
      </c>
      <c r="BL23" s="27">
        <f t="shared" si="49"/>
        <v>0</v>
      </c>
      <c r="BM23" s="27">
        <f t="shared" si="50"/>
        <v>0</v>
      </c>
      <c r="BN23" s="27">
        <f t="shared" si="51"/>
        <v>0</v>
      </c>
      <c r="BO23" s="27">
        <f t="shared" si="52"/>
        <v>0</v>
      </c>
      <c r="BP23" s="27">
        <f t="shared" si="53"/>
        <v>0</v>
      </c>
      <c r="BQ23" s="27">
        <f t="shared" si="54"/>
        <v>0</v>
      </c>
      <c r="BR23" s="27">
        <f t="shared" si="55"/>
        <v>0</v>
      </c>
      <c r="BS23" s="27">
        <f t="shared" si="56"/>
        <v>0</v>
      </c>
      <c r="BT23" s="27">
        <f t="shared" si="57"/>
        <v>0</v>
      </c>
      <c r="BU23" s="27">
        <f t="shared" si="58"/>
        <v>0</v>
      </c>
    </row>
    <row r="24" spans="1:73">
      <c r="E24" t="e">
        <f>VLOOKUP($C24,'Event Inputs'!$D$4:'Event Inputs'!$H$899,2,FALSE)</f>
        <v>#N/A</v>
      </c>
      <c r="F24" t="e">
        <f>VLOOKUP($D24,'Event Inputs'!$D$4:'Event Inputs'!$H$899,3,FALSE)</f>
        <v>#N/A</v>
      </c>
      <c r="G24" t="str">
        <f t="shared" si="0"/>
        <v/>
      </c>
      <c r="L24" t="e">
        <f>VLOOKUP($J24,'Event Inputs'!$D$4:'Event Inputs'!$H$899,2,FALSE)</f>
        <v>#N/A</v>
      </c>
      <c r="M24" t="e">
        <f>VLOOKUP($K24,'Event Inputs'!$D$4:'Event Inputs'!$H$899,3,FALSE)</f>
        <v>#N/A</v>
      </c>
      <c r="N24" t="str">
        <f t="shared" si="1"/>
        <v/>
      </c>
      <c r="O24" s="18">
        <f>'Event Inputs'!A24</f>
        <v>0</v>
      </c>
      <c r="P24" s="15">
        <f t="shared" si="2"/>
        <v>0</v>
      </c>
      <c r="Q24" s="21">
        <f t="shared" si="3"/>
        <v>0</v>
      </c>
      <c r="R24" s="24">
        <f t="shared" si="4"/>
        <v>0</v>
      </c>
      <c r="S24" s="21">
        <f t="shared" si="5"/>
        <v>0</v>
      </c>
      <c r="T24" s="21">
        <f t="shared" si="6"/>
        <v>0</v>
      </c>
      <c r="U24" s="21">
        <f t="shared" si="7"/>
        <v>0</v>
      </c>
      <c r="V24" s="21">
        <f t="shared" si="8"/>
        <v>0</v>
      </c>
      <c r="W24" s="21">
        <f t="shared" si="9"/>
        <v>0</v>
      </c>
      <c r="X24" s="21">
        <f t="shared" si="10"/>
        <v>0</v>
      </c>
      <c r="Y24" s="21">
        <f t="shared" si="11"/>
        <v>0</v>
      </c>
      <c r="Z24" s="21">
        <f t="shared" si="12"/>
        <v>0</v>
      </c>
      <c r="AA24" s="21">
        <f t="shared" si="13"/>
        <v>0</v>
      </c>
      <c r="AB24" s="21">
        <f t="shared" si="14"/>
        <v>0</v>
      </c>
      <c r="AC24" s="21">
        <f t="shared" si="15"/>
        <v>0</v>
      </c>
      <c r="AD24" s="21">
        <f t="shared" si="16"/>
        <v>0</v>
      </c>
      <c r="AE24" s="21">
        <f t="shared" si="17"/>
        <v>0</v>
      </c>
      <c r="AF24" s="21">
        <f t="shared" si="18"/>
        <v>0</v>
      </c>
      <c r="AG24" s="21">
        <f t="shared" si="19"/>
        <v>0</v>
      </c>
      <c r="AH24" s="21">
        <f t="shared" si="20"/>
        <v>0</v>
      </c>
      <c r="AI24" s="21">
        <f t="shared" si="21"/>
        <v>0</v>
      </c>
      <c r="AJ24" s="21">
        <f t="shared" si="22"/>
        <v>0</v>
      </c>
      <c r="AK24" s="21">
        <f t="shared" si="23"/>
        <v>0</v>
      </c>
      <c r="AL24" s="21">
        <f t="shared" si="24"/>
        <v>0</v>
      </c>
      <c r="AM24" s="21">
        <f t="shared" si="25"/>
        <v>0</v>
      </c>
      <c r="AN24" s="21">
        <f t="shared" si="26"/>
        <v>0</v>
      </c>
      <c r="AO24" s="21">
        <f t="shared" si="27"/>
        <v>0</v>
      </c>
      <c r="AP24" s="21">
        <f t="shared" si="28"/>
        <v>0</v>
      </c>
      <c r="AQ24" s="21">
        <f t="shared" si="29"/>
        <v>0</v>
      </c>
      <c r="AR24" s="21">
        <f t="shared" si="30"/>
        <v>0</v>
      </c>
      <c r="AS24" s="21">
        <f t="shared" si="31"/>
        <v>0</v>
      </c>
      <c r="AT24" s="35"/>
      <c r="AU24" s="27">
        <f t="shared" si="32"/>
        <v>0</v>
      </c>
      <c r="AV24" s="27">
        <f t="shared" si="33"/>
        <v>0</v>
      </c>
      <c r="AW24" s="27">
        <f t="shared" si="34"/>
        <v>0</v>
      </c>
      <c r="AX24" s="27">
        <f t="shared" si="35"/>
        <v>0</v>
      </c>
      <c r="AY24" s="27">
        <f t="shared" si="36"/>
        <v>0</v>
      </c>
      <c r="AZ24" s="27">
        <f t="shared" si="37"/>
        <v>0</v>
      </c>
      <c r="BA24" s="27">
        <f t="shared" si="38"/>
        <v>0</v>
      </c>
      <c r="BB24" s="27">
        <f t="shared" si="39"/>
        <v>0</v>
      </c>
      <c r="BC24" s="27">
        <f t="shared" si="40"/>
        <v>0</v>
      </c>
      <c r="BD24" s="27">
        <f t="shared" si="41"/>
        <v>0</v>
      </c>
      <c r="BE24" s="27">
        <f t="shared" si="42"/>
        <v>0</v>
      </c>
      <c r="BF24" s="27">
        <f t="shared" si="43"/>
        <v>0</v>
      </c>
      <c r="BG24" s="27">
        <f t="shared" si="44"/>
        <v>0</v>
      </c>
      <c r="BH24" s="27">
        <f t="shared" si="45"/>
        <v>0</v>
      </c>
      <c r="BI24" s="27">
        <f t="shared" si="46"/>
        <v>0</v>
      </c>
      <c r="BJ24" s="27">
        <f t="shared" si="47"/>
        <v>0</v>
      </c>
      <c r="BK24" s="27">
        <f t="shared" si="48"/>
        <v>0</v>
      </c>
      <c r="BL24" s="27">
        <f t="shared" si="49"/>
        <v>0</v>
      </c>
      <c r="BM24" s="27">
        <f t="shared" si="50"/>
        <v>0</v>
      </c>
      <c r="BN24" s="27">
        <f t="shared" si="51"/>
        <v>0</v>
      </c>
      <c r="BO24" s="27">
        <f t="shared" si="52"/>
        <v>0</v>
      </c>
      <c r="BP24" s="27">
        <f t="shared" si="53"/>
        <v>0</v>
      </c>
      <c r="BQ24" s="27">
        <f t="shared" si="54"/>
        <v>0</v>
      </c>
      <c r="BR24" s="27">
        <f t="shared" si="55"/>
        <v>0</v>
      </c>
      <c r="BS24" s="27">
        <f t="shared" si="56"/>
        <v>0</v>
      </c>
      <c r="BT24" s="27">
        <f t="shared" si="57"/>
        <v>0</v>
      </c>
      <c r="BU24" s="27">
        <f t="shared" si="58"/>
        <v>0</v>
      </c>
    </row>
    <row r="25" spans="1:73">
      <c r="E25" t="e">
        <f>VLOOKUP($C25,'Event Inputs'!$D$4:'Event Inputs'!$H$899,2,FALSE)</f>
        <v>#N/A</v>
      </c>
      <c r="F25" t="e">
        <f>VLOOKUP($D25,'Event Inputs'!$D$4:'Event Inputs'!$H$899,3,FALSE)</f>
        <v>#N/A</v>
      </c>
      <c r="G25" t="str">
        <f t="shared" si="0"/>
        <v/>
      </c>
      <c r="L25" t="e">
        <f>VLOOKUP($J25,'Event Inputs'!$D$4:'Event Inputs'!$H$899,2,FALSE)</f>
        <v>#N/A</v>
      </c>
      <c r="M25" t="e">
        <f>VLOOKUP($K25,'Event Inputs'!$D$4:'Event Inputs'!$H$899,3,FALSE)</f>
        <v>#N/A</v>
      </c>
      <c r="N25" t="str">
        <f t="shared" si="1"/>
        <v/>
      </c>
      <c r="O25" s="18">
        <f>'Event Inputs'!A25</f>
        <v>0</v>
      </c>
      <c r="P25" s="15">
        <f t="shared" si="2"/>
        <v>0</v>
      </c>
      <c r="Q25" s="21">
        <f t="shared" si="3"/>
        <v>0</v>
      </c>
      <c r="R25" s="24">
        <f t="shared" si="4"/>
        <v>0</v>
      </c>
      <c r="S25" s="21">
        <f t="shared" si="5"/>
        <v>0</v>
      </c>
      <c r="T25" s="21">
        <f t="shared" si="6"/>
        <v>0</v>
      </c>
      <c r="U25" s="21">
        <f t="shared" si="7"/>
        <v>0</v>
      </c>
      <c r="V25" s="21">
        <f t="shared" si="8"/>
        <v>0</v>
      </c>
      <c r="W25" s="21">
        <f t="shared" si="9"/>
        <v>0</v>
      </c>
      <c r="X25" s="21">
        <f t="shared" si="10"/>
        <v>0</v>
      </c>
      <c r="Y25" s="21">
        <f t="shared" si="11"/>
        <v>0</v>
      </c>
      <c r="Z25" s="21">
        <f t="shared" si="12"/>
        <v>0</v>
      </c>
      <c r="AA25" s="21">
        <f t="shared" si="13"/>
        <v>0</v>
      </c>
      <c r="AB25" s="21">
        <f t="shared" si="14"/>
        <v>0</v>
      </c>
      <c r="AC25" s="21">
        <f t="shared" si="15"/>
        <v>0</v>
      </c>
      <c r="AD25" s="21">
        <f t="shared" si="16"/>
        <v>0</v>
      </c>
      <c r="AE25" s="21">
        <f t="shared" si="17"/>
        <v>0</v>
      </c>
      <c r="AF25" s="21">
        <f t="shared" si="18"/>
        <v>0</v>
      </c>
      <c r="AG25" s="21">
        <f t="shared" si="19"/>
        <v>0</v>
      </c>
      <c r="AH25" s="21">
        <f t="shared" si="20"/>
        <v>0</v>
      </c>
      <c r="AI25" s="21">
        <f t="shared" si="21"/>
        <v>0</v>
      </c>
      <c r="AJ25" s="21">
        <f t="shared" si="22"/>
        <v>0</v>
      </c>
      <c r="AK25" s="21">
        <f t="shared" si="23"/>
        <v>0</v>
      </c>
      <c r="AL25" s="21">
        <f t="shared" si="24"/>
        <v>0</v>
      </c>
      <c r="AM25" s="21">
        <f t="shared" si="25"/>
        <v>0</v>
      </c>
      <c r="AN25" s="21">
        <f t="shared" si="26"/>
        <v>0</v>
      </c>
      <c r="AO25" s="21">
        <f t="shared" si="27"/>
        <v>0</v>
      </c>
      <c r="AP25" s="21">
        <f t="shared" si="28"/>
        <v>0</v>
      </c>
      <c r="AQ25" s="21">
        <f t="shared" si="29"/>
        <v>0</v>
      </c>
      <c r="AR25" s="21">
        <f t="shared" si="30"/>
        <v>0</v>
      </c>
      <c r="AS25" s="21">
        <f t="shared" si="31"/>
        <v>0</v>
      </c>
      <c r="AT25" s="35"/>
      <c r="AU25" s="27">
        <f t="shared" si="32"/>
        <v>0</v>
      </c>
      <c r="AV25" s="27">
        <f t="shared" si="33"/>
        <v>0</v>
      </c>
      <c r="AW25" s="27">
        <f t="shared" si="34"/>
        <v>0</v>
      </c>
      <c r="AX25" s="27">
        <f t="shared" si="35"/>
        <v>0</v>
      </c>
      <c r="AY25" s="27">
        <f t="shared" si="36"/>
        <v>0</v>
      </c>
      <c r="AZ25" s="27">
        <f t="shared" si="37"/>
        <v>0</v>
      </c>
      <c r="BA25" s="27">
        <f t="shared" si="38"/>
        <v>0</v>
      </c>
      <c r="BB25" s="27">
        <f t="shared" si="39"/>
        <v>0</v>
      </c>
      <c r="BC25" s="27">
        <f t="shared" si="40"/>
        <v>0</v>
      </c>
      <c r="BD25" s="27">
        <f t="shared" si="41"/>
        <v>0</v>
      </c>
      <c r="BE25" s="27">
        <f t="shared" si="42"/>
        <v>0</v>
      </c>
      <c r="BF25" s="27">
        <f t="shared" si="43"/>
        <v>0</v>
      </c>
      <c r="BG25" s="27">
        <f t="shared" si="44"/>
        <v>0</v>
      </c>
      <c r="BH25" s="27">
        <f t="shared" si="45"/>
        <v>0</v>
      </c>
      <c r="BI25" s="27">
        <f t="shared" si="46"/>
        <v>0</v>
      </c>
      <c r="BJ25" s="27">
        <f t="shared" si="47"/>
        <v>0</v>
      </c>
      <c r="BK25" s="27">
        <f t="shared" si="48"/>
        <v>0</v>
      </c>
      <c r="BL25" s="27">
        <f t="shared" si="49"/>
        <v>0</v>
      </c>
      <c r="BM25" s="27">
        <f t="shared" si="50"/>
        <v>0</v>
      </c>
      <c r="BN25" s="27">
        <f t="shared" si="51"/>
        <v>0</v>
      </c>
      <c r="BO25" s="27">
        <f t="shared" si="52"/>
        <v>0</v>
      </c>
      <c r="BP25" s="27">
        <f t="shared" si="53"/>
        <v>0</v>
      </c>
      <c r="BQ25" s="27">
        <f t="shared" si="54"/>
        <v>0</v>
      </c>
      <c r="BR25" s="27">
        <f t="shared" si="55"/>
        <v>0</v>
      </c>
      <c r="BS25" s="27">
        <f t="shared" si="56"/>
        <v>0</v>
      </c>
      <c r="BT25" s="27">
        <f t="shared" si="57"/>
        <v>0</v>
      </c>
      <c r="BU25" s="27">
        <f t="shared" si="58"/>
        <v>0</v>
      </c>
    </row>
    <row r="26" spans="1:73">
      <c r="E26" t="e">
        <f>VLOOKUP($C26,'Event Inputs'!$D$4:'Event Inputs'!$H$899,2,FALSE)</f>
        <v>#N/A</v>
      </c>
      <c r="F26" t="e">
        <f>VLOOKUP($D26,'Event Inputs'!$D$4:'Event Inputs'!$H$899,3,FALSE)</f>
        <v>#N/A</v>
      </c>
      <c r="G26" t="str">
        <f t="shared" si="0"/>
        <v/>
      </c>
      <c r="L26" t="e">
        <f>VLOOKUP($J26,'Event Inputs'!$D$4:'Event Inputs'!$H$899,2,FALSE)</f>
        <v>#N/A</v>
      </c>
      <c r="M26" t="e">
        <f>VLOOKUP($K26,'Event Inputs'!$D$4:'Event Inputs'!$H$899,3,FALSE)</f>
        <v>#N/A</v>
      </c>
      <c r="N26" t="str">
        <f t="shared" si="1"/>
        <v/>
      </c>
      <c r="O26" s="18">
        <f>'Event Inputs'!A26</f>
        <v>0</v>
      </c>
      <c r="P26" s="15">
        <f t="shared" si="2"/>
        <v>0</v>
      </c>
      <c r="Q26" s="21">
        <f t="shared" si="3"/>
        <v>0</v>
      </c>
      <c r="R26" s="24">
        <f t="shared" si="4"/>
        <v>0</v>
      </c>
      <c r="S26" s="21">
        <f t="shared" si="5"/>
        <v>0</v>
      </c>
      <c r="T26" s="21">
        <f t="shared" si="6"/>
        <v>0</v>
      </c>
      <c r="U26" s="21">
        <f t="shared" si="7"/>
        <v>0</v>
      </c>
      <c r="V26" s="21">
        <f t="shared" si="8"/>
        <v>0</v>
      </c>
      <c r="W26" s="21">
        <f t="shared" si="9"/>
        <v>0</v>
      </c>
      <c r="X26" s="21">
        <f t="shared" si="10"/>
        <v>0</v>
      </c>
      <c r="Y26" s="21">
        <f t="shared" si="11"/>
        <v>0</v>
      </c>
      <c r="Z26" s="21">
        <f t="shared" si="12"/>
        <v>0</v>
      </c>
      <c r="AA26" s="21">
        <f t="shared" si="13"/>
        <v>0</v>
      </c>
      <c r="AB26" s="21">
        <f t="shared" si="14"/>
        <v>0</v>
      </c>
      <c r="AC26" s="21">
        <f t="shared" si="15"/>
        <v>0</v>
      </c>
      <c r="AD26" s="21">
        <f t="shared" si="16"/>
        <v>0</v>
      </c>
      <c r="AE26" s="21">
        <f t="shared" si="17"/>
        <v>0</v>
      </c>
      <c r="AF26" s="21">
        <f t="shared" si="18"/>
        <v>0</v>
      </c>
      <c r="AG26" s="21">
        <f t="shared" si="19"/>
        <v>0</v>
      </c>
      <c r="AH26" s="21">
        <f t="shared" si="20"/>
        <v>0</v>
      </c>
      <c r="AI26" s="21">
        <f t="shared" si="21"/>
        <v>0</v>
      </c>
      <c r="AJ26" s="21">
        <f t="shared" si="22"/>
        <v>0</v>
      </c>
      <c r="AK26" s="21">
        <f t="shared" si="23"/>
        <v>0</v>
      </c>
      <c r="AL26" s="21">
        <f t="shared" si="24"/>
        <v>0</v>
      </c>
      <c r="AM26" s="21">
        <f t="shared" si="25"/>
        <v>0</v>
      </c>
      <c r="AN26" s="21">
        <f t="shared" si="26"/>
        <v>0</v>
      </c>
      <c r="AO26" s="21">
        <f t="shared" si="27"/>
        <v>0</v>
      </c>
      <c r="AP26" s="21">
        <f t="shared" si="28"/>
        <v>0</v>
      </c>
      <c r="AQ26" s="21">
        <f t="shared" si="29"/>
        <v>0</v>
      </c>
      <c r="AR26" s="21">
        <f t="shared" si="30"/>
        <v>0</v>
      </c>
      <c r="AS26" s="21">
        <f t="shared" si="31"/>
        <v>0</v>
      </c>
      <c r="AT26" s="35"/>
      <c r="AU26" s="27">
        <f t="shared" si="32"/>
        <v>0</v>
      </c>
      <c r="AV26" s="27">
        <f t="shared" si="33"/>
        <v>0</v>
      </c>
      <c r="AW26" s="27">
        <f t="shared" si="34"/>
        <v>0</v>
      </c>
      <c r="AX26" s="27">
        <f t="shared" si="35"/>
        <v>0</v>
      </c>
      <c r="AY26" s="27">
        <f t="shared" si="36"/>
        <v>0</v>
      </c>
      <c r="AZ26" s="27">
        <f t="shared" si="37"/>
        <v>0</v>
      </c>
      <c r="BA26" s="27">
        <f t="shared" si="38"/>
        <v>0</v>
      </c>
      <c r="BB26" s="27">
        <f t="shared" si="39"/>
        <v>0</v>
      </c>
      <c r="BC26" s="27">
        <f t="shared" si="40"/>
        <v>0</v>
      </c>
      <c r="BD26" s="27">
        <f t="shared" si="41"/>
        <v>0</v>
      </c>
      <c r="BE26" s="27">
        <f t="shared" si="42"/>
        <v>0</v>
      </c>
      <c r="BF26" s="27">
        <f t="shared" si="43"/>
        <v>0</v>
      </c>
      <c r="BG26" s="27">
        <f t="shared" si="44"/>
        <v>0</v>
      </c>
      <c r="BH26" s="27">
        <f t="shared" si="45"/>
        <v>0</v>
      </c>
      <c r="BI26" s="27">
        <f t="shared" si="46"/>
        <v>0</v>
      </c>
      <c r="BJ26" s="27">
        <f t="shared" si="47"/>
        <v>0</v>
      </c>
      <c r="BK26" s="27">
        <f t="shared" si="48"/>
        <v>0</v>
      </c>
      <c r="BL26" s="27">
        <f t="shared" si="49"/>
        <v>0</v>
      </c>
      <c r="BM26" s="27">
        <f t="shared" si="50"/>
        <v>0</v>
      </c>
      <c r="BN26" s="27">
        <f t="shared" si="51"/>
        <v>0</v>
      </c>
      <c r="BO26" s="27">
        <f t="shared" si="52"/>
        <v>0</v>
      </c>
      <c r="BP26" s="27">
        <f t="shared" si="53"/>
        <v>0</v>
      </c>
      <c r="BQ26" s="27">
        <f t="shared" si="54"/>
        <v>0</v>
      </c>
      <c r="BR26" s="27">
        <f t="shared" si="55"/>
        <v>0</v>
      </c>
      <c r="BS26" s="27">
        <f t="shared" si="56"/>
        <v>0</v>
      </c>
      <c r="BT26" s="27">
        <f t="shared" si="57"/>
        <v>0</v>
      </c>
      <c r="BU26" s="27">
        <f t="shared" si="58"/>
        <v>0</v>
      </c>
    </row>
    <row r="27" spans="1:73">
      <c r="E27" t="e">
        <f>VLOOKUP($C27,'Event Inputs'!$D$4:'Event Inputs'!$H$899,2,FALSE)</f>
        <v>#N/A</v>
      </c>
      <c r="F27" t="e">
        <f>VLOOKUP($D27,'Event Inputs'!$D$4:'Event Inputs'!$H$899,3,FALSE)</f>
        <v>#N/A</v>
      </c>
      <c r="G27" t="str">
        <f t="shared" si="0"/>
        <v/>
      </c>
      <c r="L27" t="e">
        <f>VLOOKUP($J27,'Event Inputs'!$D$4:'Event Inputs'!$H$899,2,FALSE)</f>
        <v>#N/A</v>
      </c>
      <c r="M27" t="e">
        <f>VLOOKUP($K27,'Event Inputs'!$D$4:'Event Inputs'!$H$899,3,FALSE)</f>
        <v>#N/A</v>
      </c>
      <c r="N27" t="str">
        <f t="shared" si="1"/>
        <v/>
      </c>
      <c r="O27" s="18">
        <f>'Event Inputs'!A27</f>
        <v>0</v>
      </c>
      <c r="P27" s="15">
        <f t="shared" si="2"/>
        <v>0</v>
      </c>
      <c r="Q27" s="21">
        <f t="shared" si="3"/>
        <v>0</v>
      </c>
      <c r="R27" s="24">
        <f t="shared" si="4"/>
        <v>0</v>
      </c>
      <c r="S27" s="21">
        <f t="shared" si="5"/>
        <v>0</v>
      </c>
      <c r="T27" s="21">
        <f t="shared" si="6"/>
        <v>0</v>
      </c>
      <c r="U27" s="21">
        <f t="shared" si="7"/>
        <v>0</v>
      </c>
      <c r="V27" s="21">
        <f t="shared" si="8"/>
        <v>0</v>
      </c>
      <c r="W27" s="21">
        <f t="shared" si="9"/>
        <v>0</v>
      </c>
      <c r="X27" s="21">
        <f t="shared" si="10"/>
        <v>0</v>
      </c>
      <c r="Y27" s="21">
        <f t="shared" si="11"/>
        <v>0</v>
      </c>
      <c r="Z27" s="21">
        <f t="shared" si="12"/>
        <v>0</v>
      </c>
      <c r="AA27" s="21">
        <f t="shared" si="13"/>
        <v>0</v>
      </c>
      <c r="AB27" s="21">
        <f t="shared" si="14"/>
        <v>0</v>
      </c>
      <c r="AC27" s="21">
        <f t="shared" si="15"/>
        <v>0</v>
      </c>
      <c r="AD27" s="21">
        <f t="shared" si="16"/>
        <v>0</v>
      </c>
      <c r="AE27" s="21">
        <f t="shared" si="17"/>
        <v>0</v>
      </c>
      <c r="AF27" s="21">
        <f t="shared" si="18"/>
        <v>0</v>
      </c>
      <c r="AG27" s="21">
        <f t="shared" si="19"/>
        <v>0</v>
      </c>
      <c r="AH27" s="21">
        <f t="shared" si="20"/>
        <v>0</v>
      </c>
      <c r="AI27" s="21">
        <f t="shared" si="21"/>
        <v>0</v>
      </c>
      <c r="AJ27" s="21">
        <f t="shared" si="22"/>
        <v>0</v>
      </c>
      <c r="AK27" s="21">
        <f t="shared" si="23"/>
        <v>0</v>
      </c>
      <c r="AL27" s="21">
        <f t="shared" si="24"/>
        <v>0</v>
      </c>
      <c r="AM27" s="21">
        <f t="shared" si="25"/>
        <v>0</v>
      </c>
      <c r="AN27" s="21">
        <f t="shared" si="26"/>
        <v>0</v>
      </c>
      <c r="AO27" s="21">
        <f t="shared" si="27"/>
        <v>0</v>
      </c>
      <c r="AP27" s="21">
        <f t="shared" si="28"/>
        <v>0</v>
      </c>
      <c r="AQ27" s="21">
        <f t="shared" si="29"/>
        <v>0</v>
      </c>
      <c r="AR27" s="21">
        <f t="shared" si="30"/>
        <v>0</v>
      </c>
      <c r="AS27" s="21">
        <f t="shared" si="31"/>
        <v>0</v>
      </c>
      <c r="AT27" s="35"/>
      <c r="AU27" s="27">
        <f t="shared" si="32"/>
        <v>0</v>
      </c>
      <c r="AV27" s="27">
        <f t="shared" si="33"/>
        <v>0</v>
      </c>
      <c r="AW27" s="27">
        <f t="shared" si="34"/>
        <v>0</v>
      </c>
      <c r="AX27" s="27">
        <f t="shared" si="35"/>
        <v>0</v>
      </c>
      <c r="AY27" s="27">
        <f t="shared" si="36"/>
        <v>0</v>
      </c>
      <c r="AZ27" s="27">
        <f t="shared" si="37"/>
        <v>0</v>
      </c>
      <c r="BA27" s="27">
        <f t="shared" si="38"/>
        <v>0</v>
      </c>
      <c r="BB27" s="27">
        <f t="shared" si="39"/>
        <v>0</v>
      </c>
      <c r="BC27" s="27">
        <f t="shared" si="40"/>
        <v>0</v>
      </c>
      <c r="BD27" s="27">
        <f t="shared" si="41"/>
        <v>0</v>
      </c>
      <c r="BE27" s="27">
        <f t="shared" si="42"/>
        <v>0</v>
      </c>
      <c r="BF27" s="27">
        <f t="shared" si="43"/>
        <v>0</v>
      </c>
      <c r="BG27" s="27">
        <f t="shared" si="44"/>
        <v>0</v>
      </c>
      <c r="BH27" s="27">
        <f t="shared" si="45"/>
        <v>0</v>
      </c>
      <c r="BI27" s="27">
        <f t="shared" si="46"/>
        <v>0</v>
      </c>
      <c r="BJ27" s="27">
        <f t="shared" si="47"/>
        <v>0</v>
      </c>
      <c r="BK27" s="27">
        <f t="shared" si="48"/>
        <v>0</v>
      </c>
      <c r="BL27" s="27">
        <f t="shared" si="49"/>
        <v>0</v>
      </c>
      <c r="BM27" s="27">
        <f t="shared" si="50"/>
        <v>0</v>
      </c>
      <c r="BN27" s="27">
        <f t="shared" si="51"/>
        <v>0</v>
      </c>
      <c r="BO27" s="27">
        <f t="shared" si="52"/>
        <v>0</v>
      </c>
      <c r="BP27" s="27">
        <f t="shared" si="53"/>
        <v>0</v>
      </c>
      <c r="BQ27" s="27">
        <f t="shared" si="54"/>
        <v>0</v>
      </c>
      <c r="BR27" s="27">
        <f t="shared" si="55"/>
        <v>0</v>
      </c>
      <c r="BS27" s="27">
        <f t="shared" si="56"/>
        <v>0</v>
      </c>
      <c r="BT27" s="27">
        <f t="shared" si="57"/>
        <v>0</v>
      </c>
      <c r="BU27" s="27">
        <f t="shared" si="58"/>
        <v>0</v>
      </c>
    </row>
    <row r="28" spans="1:73">
      <c r="E28" t="e">
        <f>VLOOKUP($C28,'Event Inputs'!$D$4:'Event Inputs'!$H$899,2,FALSE)</f>
        <v>#N/A</v>
      </c>
      <c r="F28" t="e">
        <f>VLOOKUP($D28,'Event Inputs'!$D$4:'Event Inputs'!$H$899,3,FALSE)</f>
        <v>#N/A</v>
      </c>
      <c r="G28" t="str">
        <f t="shared" si="0"/>
        <v/>
      </c>
      <c r="L28" t="e">
        <f>VLOOKUP($J28,'Event Inputs'!$D$4:'Event Inputs'!$H$899,2,FALSE)</f>
        <v>#N/A</v>
      </c>
      <c r="M28" t="e">
        <f>VLOOKUP($K28,'Event Inputs'!$D$4:'Event Inputs'!$H$899,3,FALSE)</f>
        <v>#N/A</v>
      </c>
      <c r="N28" t="str">
        <f t="shared" si="1"/>
        <v/>
      </c>
      <c r="O28" s="18">
        <f>'Event Inputs'!A28</f>
        <v>0</v>
      </c>
      <c r="P28" s="15">
        <f t="shared" si="2"/>
        <v>0</v>
      </c>
      <c r="Q28" s="21">
        <f t="shared" si="3"/>
        <v>0</v>
      </c>
      <c r="R28" s="24">
        <f t="shared" si="4"/>
        <v>0</v>
      </c>
      <c r="S28" s="21">
        <f t="shared" si="5"/>
        <v>0</v>
      </c>
      <c r="T28" s="21">
        <f t="shared" si="6"/>
        <v>0</v>
      </c>
      <c r="U28" s="21">
        <f t="shared" si="7"/>
        <v>0</v>
      </c>
      <c r="V28" s="21">
        <f t="shared" si="8"/>
        <v>0</v>
      </c>
      <c r="W28" s="21">
        <f t="shared" si="9"/>
        <v>0</v>
      </c>
      <c r="X28" s="21">
        <f t="shared" si="10"/>
        <v>0</v>
      </c>
      <c r="Y28" s="21">
        <f t="shared" si="11"/>
        <v>0</v>
      </c>
      <c r="Z28" s="21">
        <f t="shared" si="12"/>
        <v>0</v>
      </c>
      <c r="AA28" s="21">
        <f t="shared" si="13"/>
        <v>0</v>
      </c>
      <c r="AB28" s="21">
        <f t="shared" si="14"/>
        <v>0</v>
      </c>
      <c r="AC28" s="21">
        <f t="shared" si="15"/>
        <v>0</v>
      </c>
      <c r="AD28" s="21">
        <f t="shared" si="16"/>
        <v>0</v>
      </c>
      <c r="AE28" s="21">
        <f t="shared" si="17"/>
        <v>0</v>
      </c>
      <c r="AF28" s="21">
        <f t="shared" si="18"/>
        <v>0</v>
      </c>
      <c r="AG28" s="21">
        <f t="shared" si="19"/>
        <v>0</v>
      </c>
      <c r="AH28" s="21">
        <f t="shared" si="20"/>
        <v>0</v>
      </c>
      <c r="AI28" s="21">
        <f t="shared" si="21"/>
        <v>0</v>
      </c>
      <c r="AJ28" s="21">
        <f t="shared" si="22"/>
        <v>0</v>
      </c>
      <c r="AK28" s="21">
        <f t="shared" si="23"/>
        <v>0</v>
      </c>
      <c r="AL28" s="21">
        <f t="shared" si="24"/>
        <v>0</v>
      </c>
      <c r="AM28" s="21">
        <f t="shared" si="25"/>
        <v>0</v>
      </c>
      <c r="AN28" s="21">
        <f t="shared" si="26"/>
        <v>0</v>
      </c>
      <c r="AO28" s="21">
        <f t="shared" si="27"/>
        <v>0</v>
      </c>
      <c r="AP28" s="21">
        <f t="shared" si="28"/>
        <v>0</v>
      </c>
      <c r="AQ28" s="21">
        <f t="shared" si="29"/>
        <v>0</v>
      </c>
      <c r="AR28" s="21">
        <f t="shared" si="30"/>
        <v>0</v>
      </c>
      <c r="AS28" s="21">
        <f t="shared" si="31"/>
        <v>0</v>
      </c>
      <c r="AT28" s="35"/>
      <c r="AU28" s="27">
        <f t="shared" si="32"/>
        <v>0</v>
      </c>
      <c r="AV28" s="27">
        <f t="shared" si="33"/>
        <v>0</v>
      </c>
      <c r="AW28" s="27">
        <f t="shared" si="34"/>
        <v>0</v>
      </c>
      <c r="AX28" s="27">
        <f t="shared" si="35"/>
        <v>0</v>
      </c>
      <c r="AY28" s="27">
        <f t="shared" si="36"/>
        <v>0</v>
      </c>
      <c r="AZ28" s="27">
        <f t="shared" si="37"/>
        <v>0</v>
      </c>
      <c r="BA28" s="27">
        <f t="shared" si="38"/>
        <v>0</v>
      </c>
      <c r="BB28" s="27">
        <f t="shared" si="39"/>
        <v>0</v>
      </c>
      <c r="BC28" s="27">
        <f t="shared" si="40"/>
        <v>0</v>
      </c>
      <c r="BD28" s="27">
        <f t="shared" si="41"/>
        <v>0</v>
      </c>
      <c r="BE28" s="27">
        <f t="shared" si="42"/>
        <v>0</v>
      </c>
      <c r="BF28" s="27">
        <f t="shared" si="43"/>
        <v>0</v>
      </c>
      <c r="BG28" s="27">
        <f t="shared" si="44"/>
        <v>0</v>
      </c>
      <c r="BH28" s="27">
        <f t="shared" si="45"/>
        <v>0</v>
      </c>
      <c r="BI28" s="27">
        <f t="shared" si="46"/>
        <v>0</v>
      </c>
      <c r="BJ28" s="27">
        <f t="shared" si="47"/>
        <v>0</v>
      </c>
      <c r="BK28" s="27">
        <f t="shared" si="48"/>
        <v>0</v>
      </c>
      <c r="BL28" s="27">
        <f t="shared" si="49"/>
        <v>0</v>
      </c>
      <c r="BM28" s="27">
        <f t="shared" si="50"/>
        <v>0</v>
      </c>
      <c r="BN28" s="27">
        <f t="shared" si="51"/>
        <v>0</v>
      </c>
      <c r="BO28" s="27">
        <f t="shared" si="52"/>
        <v>0</v>
      </c>
      <c r="BP28" s="27">
        <f t="shared" si="53"/>
        <v>0</v>
      </c>
      <c r="BQ28" s="27">
        <f t="shared" si="54"/>
        <v>0</v>
      </c>
      <c r="BR28" s="27">
        <f t="shared" si="55"/>
        <v>0</v>
      </c>
      <c r="BS28" s="27">
        <f t="shared" si="56"/>
        <v>0</v>
      </c>
      <c r="BT28" s="27">
        <f t="shared" si="57"/>
        <v>0</v>
      </c>
      <c r="BU28" s="27">
        <f t="shared" si="58"/>
        <v>0</v>
      </c>
    </row>
    <row r="29" spans="1:73">
      <c r="E29" t="e">
        <f>VLOOKUP($C29,'Event Inputs'!$D$4:'Event Inputs'!$H$899,2,FALSE)</f>
        <v>#N/A</v>
      </c>
      <c r="F29" t="e">
        <f>VLOOKUP($D29,'Event Inputs'!$D$4:'Event Inputs'!$H$899,3,FALSE)</f>
        <v>#N/A</v>
      </c>
      <c r="G29" t="str">
        <f t="shared" si="0"/>
        <v/>
      </c>
      <c r="L29" t="e">
        <f>VLOOKUP($J29,'Event Inputs'!$D$4:'Event Inputs'!$H$899,2,FALSE)</f>
        <v>#N/A</v>
      </c>
      <c r="M29" t="e">
        <f>VLOOKUP($K29,'Event Inputs'!$D$4:'Event Inputs'!$H$899,3,FALSE)</f>
        <v>#N/A</v>
      </c>
      <c r="N29" t="str">
        <f t="shared" si="1"/>
        <v/>
      </c>
      <c r="O29" s="18">
        <f>'Event Inputs'!A29</f>
        <v>0</v>
      </c>
      <c r="P29" s="15">
        <f t="shared" si="2"/>
        <v>0</v>
      </c>
      <c r="Q29" s="21">
        <f t="shared" si="3"/>
        <v>0</v>
      </c>
      <c r="R29" s="24">
        <f t="shared" si="4"/>
        <v>0</v>
      </c>
      <c r="S29" s="21">
        <f t="shared" si="5"/>
        <v>0</v>
      </c>
      <c r="T29" s="21">
        <f t="shared" si="6"/>
        <v>0</v>
      </c>
      <c r="U29" s="21">
        <f t="shared" si="7"/>
        <v>0</v>
      </c>
      <c r="V29" s="21">
        <f t="shared" si="8"/>
        <v>0</v>
      </c>
      <c r="W29" s="21">
        <f t="shared" si="9"/>
        <v>0</v>
      </c>
      <c r="X29" s="21">
        <f t="shared" si="10"/>
        <v>0</v>
      </c>
      <c r="Y29" s="21">
        <f t="shared" si="11"/>
        <v>0</v>
      </c>
      <c r="Z29" s="21">
        <f t="shared" si="12"/>
        <v>0</v>
      </c>
      <c r="AA29" s="21">
        <f t="shared" si="13"/>
        <v>0</v>
      </c>
      <c r="AB29" s="21">
        <f t="shared" si="14"/>
        <v>0</v>
      </c>
      <c r="AC29" s="21">
        <f t="shared" si="15"/>
        <v>0</v>
      </c>
      <c r="AD29" s="21">
        <f t="shared" si="16"/>
        <v>0</v>
      </c>
      <c r="AE29" s="21">
        <f t="shared" si="17"/>
        <v>0</v>
      </c>
      <c r="AF29" s="21">
        <f t="shared" si="18"/>
        <v>0</v>
      </c>
      <c r="AG29" s="21">
        <f t="shared" si="19"/>
        <v>0</v>
      </c>
      <c r="AH29" s="21">
        <f t="shared" si="20"/>
        <v>0</v>
      </c>
      <c r="AI29" s="21">
        <f t="shared" si="21"/>
        <v>0</v>
      </c>
      <c r="AJ29" s="21">
        <f t="shared" si="22"/>
        <v>0</v>
      </c>
      <c r="AK29" s="21">
        <f t="shared" si="23"/>
        <v>0</v>
      </c>
      <c r="AL29" s="21">
        <f t="shared" si="24"/>
        <v>0</v>
      </c>
      <c r="AM29" s="21">
        <f t="shared" si="25"/>
        <v>0</v>
      </c>
      <c r="AN29" s="21">
        <f t="shared" si="26"/>
        <v>0</v>
      </c>
      <c r="AO29" s="21">
        <f t="shared" si="27"/>
        <v>0</v>
      </c>
      <c r="AP29" s="21">
        <f t="shared" si="28"/>
        <v>0</v>
      </c>
      <c r="AQ29" s="21">
        <f t="shared" si="29"/>
        <v>0</v>
      </c>
      <c r="AR29" s="21">
        <f t="shared" si="30"/>
        <v>0</v>
      </c>
      <c r="AS29" s="21">
        <f t="shared" si="31"/>
        <v>0</v>
      </c>
      <c r="AT29" s="35"/>
      <c r="AU29" s="27">
        <f t="shared" si="32"/>
        <v>0</v>
      </c>
      <c r="AV29" s="27">
        <f t="shared" si="33"/>
        <v>0</v>
      </c>
      <c r="AW29" s="27">
        <f t="shared" si="34"/>
        <v>0</v>
      </c>
      <c r="AX29" s="27">
        <f t="shared" si="35"/>
        <v>0</v>
      </c>
      <c r="AY29" s="27">
        <f t="shared" si="36"/>
        <v>0</v>
      </c>
      <c r="AZ29" s="27">
        <f t="shared" si="37"/>
        <v>0</v>
      </c>
      <c r="BA29" s="27">
        <f t="shared" si="38"/>
        <v>0</v>
      </c>
      <c r="BB29" s="27">
        <f t="shared" si="39"/>
        <v>0</v>
      </c>
      <c r="BC29" s="27">
        <f t="shared" si="40"/>
        <v>0</v>
      </c>
      <c r="BD29" s="27">
        <f t="shared" si="41"/>
        <v>0</v>
      </c>
      <c r="BE29" s="27">
        <f t="shared" si="42"/>
        <v>0</v>
      </c>
      <c r="BF29" s="27">
        <f t="shared" si="43"/>
        <v>0</v>
      </c>
      <c r="BG29" s="27">
        <f t="shared" si="44"/>
        <v>0</v>
      </c>
      <c r="BH29" s="27">
        <f t="shared" si="45"/>
        <v>0</v>
      </c>
      <c r="BI29" s="27">
        <f t="shared" si="46"/>
        <v>0</v>
      </c>
      <c r="BJ29" s="27">
        <f t="shared" si="47"/>
        <v>0</v>
      </c>
      <c r="BK29" s="27">
        <f t="shared" si="48"/>
        <v>0</v>
      </c>
      <c r="BL29" s="27">
        <f t="shared" si="49"/>
        <v>0</v>
      </c>
      <c r="BM29" s="27">
        <f t="shared" si="50"/>
        <v>0</v>
      </c>
      <c r="BN29" s="27">
        <f t="shared" si="51"/>
        <v>0</v>
      </c>
      <c r="BO29" s="27">
        <f t="shared" si="52"/>
        <v>0</v>
      </c>
      <c r="BP29" s="27">
        <f t="shared" si="53"/>
        <v>0</v>
      </c>
      <c r="BQ29" s="27">
        <f t="shared" si="54"/>
        <v>0</v>
      </c>
      <c r="BR29" s="27">
        <f t="shared" si="55"/>
        <v>0</v>
      </c>
      <c r="BS29" s="27">
        <f t="shared" si="56"/>
        <v>0</v>
      </c>
      <c r="BT29" s="27">
        <f t="shared" si="57"/>
        <v>0</v>
      </c>
      <c r="BU29" s="27">
        <f t="shared" si="58"/>
        <v>0</v>
      </c>
    </row>
    <row r="30" spans="1:73">
      <c r="E30" t="e">
        <f>VLOOKUP($C30,'Event Inputs'!$D$4:'Event Inputs'!$H$899,2,FALSE)</f>
        <v>#N/A</v>
      </c>
      <c r="F30" t="e">
        <f>VLOOKUP($D30,'Event Inputs'!$D$4:'Event Inputs'!$H$899,3,FALSE)</f>
        <v>#N/A</v>
      </c>
      <c r="G30" t="str">
        <f t="shared" si="0"/>
        <v/>
      </c>
      <c r="L30" t="e">
        <f>VLOOKUP($J30,'Event Inputs'!$D$4:'Event Inputs'!$H$899,2,FALSE)</f>
        <v>#N/A</v>
      </c>
      <c r="M30" t="e">
        <f>VLOOKUP($K30,'Event Inputs'!$D$4:'Event Inputs'!$H$899,3,FALSE)</f>
        <v>#N/A</v>
      </c>
      <c r="N30" t="str">
        <f t="shared" si="1"/>
        <v/>
      </c>
      <c r="O30" s="18">
        <f>'Event Inputs'!A30</f>
        <v>0</v>
      </c>
      <c r="P30" s="15">
        <f t="shared" si="2"/>
        <v>0</v>
      </c>
      <c r="Q30" s="21">
        <f t="shared" si="3"/>
        <v>0</v>
      </c>
      <c r="R30" s="24">
        <f t="shared" si="4"/>
        <v>0</v>
      </c>
      <c r="S30" s="21">
        <f t="shared" si="5"/>
        <v>0</v>
      </c>
      <c r="T30" s="21">
        <f t="shared" si="6"/>
        <v>0</v>
      </c>
      <c r="U30" s="21">
        <f t="shared" si="7"/>
        <v>0</v>
      </c>
      <c r="V30" s="21">
        <f t="shared" si="8"/>
        <v>0</v>
      </c>
      <c r="W30" s="21">
        <f t="shared" si="9"/>
        <v>0</v>
      </c>
      <c r="X30" s="21">
        <f t="shared" si="10"/>
        <v>0</v>
      </c>
      <c r="Y30" s="21">
        <f t="shared" si="11"/>
        <v>0</v>
      </c>
      <c r="Z30" s="21">
        <f t="shared" si="12"/>
        <v>0</v>
      </c>
      <c r="AA30" s="21">
        <f t="shared" si="13"/>
        <v>0</v>
      </c>
      <c r="AB30" s="21">
        <f t="shared" si="14"/>
        <v>0</v>
      </c>
      <c r="AC30" s="21">
        <f t="shared" si="15"/>
        <v>0</v>
      </c>
      <c r="AD30" s="21">
        <f t="shared" si="16"/>
        <v>0</v>
      </c>
      <c r="AE30" s="21">
        <f t="shared" si="17"/>
        <v>0</v>
      </c>
      <c r="AF30" s="21">
        <f t="shared" si="18"/>
        <v>0</v>
      </c>
      <c r="AG30" s="21">
        <f t="shared" si="19"/>
        <v>0</v>
      </c>
      <c r="AH30" s="21">
        <f t="shared" si="20"/>
        <v>0</v>
      </c>
      <c r="AI30" s="21">
        <f t="shared" si="21"/>
        <v>0</v>
      </c>
      <c r="AJ30" s="21">
        <f t="shared" si="22"/>
        <v>0</v>
      </c>
      <c r="AK30" s="21">
        <f t="shared" si="23"/>
        <v>0</v>
      </c>
      <c r="AL30" s="21">
        <f t="shared" si="24"/>
        <v>0</v>
      </c>
      <c r="AM30" s="21">
        <f t="shared" si="25"/>
        <v>0</v>
      </c>
      <c r="AN30" s="21">
        <f t="shared" si="26"/>
        <v>0</v>
      </c>
      <c r="AO30" s="21">
        <f t="shared" si="27"/>
        <v>0</v>
      </c>
      <c r="AP30" s="21">
        <f t="shared" si="28"/>
        <v>0</v>
      </c>
      <c r="AQ30" s="21">
        <f t="shared" si="29"/>
        <v>0</v>
      </c>
      <c r="AR30" s="21">
        <f t="shared" si="30"/>
        <v>0</v>
      </c>
      <c r="AS30" s="21">
        <f t="shared" si="31"/>
        <v>0</v>
      </c>
      <c r="AT30" s="35"/>
      <c r="AU30" s="27">
        <f t="shared" si="32"/>
        <v>0</v>
      </c>
      <c r="AV30" s="27">
        <f t="shared" si="33"/>
        <v>0</v>
      </c>
      <c r="AW30" s="27">
        <f t="shared" si="34"/>
        <v>0</v>
      </c>
      <c r="AX30" s="27">
        <f t="shared" si="35"/>
        <v>0</v>
      </c>
      <c r="AY30" s="27">
        <f t="shared" si="36"/>
        <v>0</v>
      </c>
      <c r="AZ30" s="27">
        <f t="shared" si="37"/>
        <v>0</v>
      </c>
      <c r="BA30" s="27">
        <f t="shared" si="38"/>
        <v>0</v>
      </c>
      <c r="BB30" s="27">
        <f t="shared" si="39"/>
        <v>0</v>
      </c>
      <c r="BC30" s="27">
        <f t="shared" si="40"/>
        <v>0</v>
      </c>
      <c r="BD30" s="27">
        <f t="shared" si="41"/>
        <v>0</v>
      </c>
      <c r="BE30" s="27">
        <f t="shared" si="42"/>
        <v>0</v>
      </c>
      <c r="BF30" s="27">
        <f t="shared" si="43"/>
        <v>0</v>
      </c>
      <c r="BG30" s="27">
        <f t="shared" si="44"/>
        <v>0</v>
      </c>
      <c r="BH30" s="27">
        <f t="shared" si="45"/>
        <v>0</v>
      </c>
      <c r="BI30" s="27">
        <f t="shared" si="46"/>
        <v>0</v>
      </c>
      <c r="BJ30" s="27">
        <f t="shared" si="47"/>
        <v>0</v>
      </c>
      <c r="BK30" s="27">
        <f t="shared" si="48"/>
        <v>0</v>
      </c>
      <c r="BL30" s="27">
        <f t="shared" si="49"/>
        <v>0</v>
      </c>
      <c r="BM30" s="27">
        <f t="shared" si="50"/>
        <v>0</v>
      </c>
      <c r="BN30" s="27">
        <f t="shared" si="51"/>
        <v>0</v>
      </c>
      <c r="BO30" s="27">
        <f t="shared" si="52"/>
        <v>0</v>
      </c>
      <c r="BP30" s="27">
        <f t="shared" si="53"/>
        <v>0</v>
      </c>
      <c r="BQ30" s="27">
        <f t="shared" si="54"/>
        <v>0</v>
      </c>
      <c r="BR30" s="27">
        <f t="shared" si="55"/>
        <v>0</v>
      </c>
      <c r="BS30" s="27">
        <f t="shared" si="56"/>
        <v>0</v>
      </c>
      <c r="BT30" s="27">
        <f t="shared" si="57"/>
        <v>0</v>
      </c>
      <c r="BU30" s="27">
        <f t="shared" si="58"/>
        <v>0</v>
      </c>
    </row>
    <row r="31" spans="1:73">
      <c r="E31" t="e">
        <f>VLOOKUP($C31,'Event Inputs'!$D$4:'Event Inputs'!$H$899,2,FALSE)</f>
        <v>#N/A</v>
      </c>
      <c r="F31" t="e">
        <f>VLOOKUP($D31,'Event Inputs'!$D$4:'Event Inputs'!$H$899,3,FALSE)</f>
        <v>#N/A</v>
      </c>
      <c r="G31" t="str">
        <f t="shared" si="0"/>
        <v/>
      </c>
      <c r="L31" t="e">
        <f>VLOOKUP($J31,'Event Inputs'!$D$4:'Event Inputs'!$H$899,2,FALSE)</f>
        <v>#N/A</v>
      </c>
      <c r="M31" t="e">
        <f>VLOOKUP($K31,'Event Inputs'!$D$4:'Event Inputs'!$H$899,3,FALSE)</f>
        <v>#N/A</v>
      </c>
      <c r="N31" t="str">
        <f t="shared" si="1"/>
        <v/>
      </c>
      <c r="O31" s="18">
        <f>'Event Inputs'!A31</f>
        <v>0</v>
      </c>
      <c r="P31" s="15">
        <f t="shared" si="2"/>
        <v>0</v>
      </c>
      <c r="Q31" s="21">
        <f t="shared" si="3"/>
        <v>0</v>
      </c>
      <c r="R31" s="24">
        <f t="shared" si="4"/>
        <v>0</v>
      </c>
      <c r="S31" s="21">
        <f t="shared" si="5"/>
        <v>0</v>
      </c>
      <c r="T31" s="21">
        <f t="shared" si="6"/>
        <v>0</v>
      </c>
      <c r="U31" s="21">
        <f t="shared" si="7"/>
        <v>0</v>
      </c>
      <c r="V31" s="21">
        <f t="shared" si="8"/>
        <v>0</v>
      </c>
      <c r="W31" s="21">
        <f t="shared" si="9"/>
        <v>0</v>
      </c>
      <c r="X31" s="21">
        <f t="shared" si="10"/>
        <v>0</v>
      </c>
      <c r="Y31" s="21">
        <f t="shared" si="11"/>
        <v>0</v>
      </c>
      <c r="Z31" s="21">
        <f t="shared" si="12"/>
        <v>0</v>
      </c>
      <c r="AA31" s="21">
        <f t="shared" si="13"/>
        <v>0</v>
      </c>
      <c r="AB31" s="21">
        <f t="shared" si="14"/>
        <v>0</v>
      </c>
      <c r="AC31" s="21">
        <f t="shared" si="15"/>
        <v>0</v>
      </c>
      <c r="AD31" s="21">
        <f t="shared" si="16"/>
        <v>0</v>
      </c>
      <c r="AE31" s="21">
        <f t="shared" si="17"/>
        <v>0</v>
      </c>
      <c r="AF31" s="21">
        <f t="shared" si="18"/>
        <v>0</v>
      </c>
      <c r="AG31" s="21">
        <f t="shared" si="19"/>
        <v>0</v>
      </c>
      <c r="AH31" s="21">
        <f t="shared" si="20"/>
        <v>0</v>
      </c>
      <c r="AI31" s="21">
        <f t="shared" si="21"/>
        <v>0</v>
      </c>
      <c r="AJ31" s="21">
        <f t="shared" si="22"/>
        <v>0</v>
      </c>
      <c r="AK31" s="21">
        <f t="shared" si="23"/>
        <v>0</v>
      </c>
      <c r="AL31" s="21">
        <f t="shared" si="24"/>
        <v>0</v>
      </c>
      <c r="AM31" s="21">
        <f t="shared" si="25"/>
        <v>0</v>
      </c>
      <c r="AN31" s="21">
        <f t="shared" si="26"/>
        <v>0</v>
      </c>
      <c r="AO31" s="21">
        <f t="shared" si="27"/>
        <v>0</v>
      </c>
      <c r="AP31" s="21">
        <f t="shared" si="28"/>
        <v>0</v>
      </c>
      <c r="AQ31" s="21">
        <f t="shared" si="29"/>
        <v>0</v>
      </c>
      <c r="AR31" s="21">
        <f t="shared" si="30"/>
        <v>0</v>
      </c>
      <c r="AS31" s="21">
        <f t="shared" si="31"/>
        <v>0</v>
      </c>
      <c r="AT31" s="35"/>
      <c r="AU31" s="27">
        <f t="shared" si="32"/>
        <v>0</v>
      </c>
      <c r="AV31" s="27">
        <f t="shared" si="33"/>
        <v>0</v>
      </c>
      <c r="AW31" s="27">
        <f t="shared" si="34"/>
        <v>0</v>
      </c>
      <c r="AX31" s="27">
        <f t="shared" si="35"/>
        <v>0</v>
      </c>
      <c r="AY31" s="27">
        <f t="shared" si="36"/>
        <v>0</v>
      </c>
      <c r="AZ31" s="27">
        <f t="shared" si="37"/>
        <v>0</v>
      </c>
      <c r="BA31" s="27">
        <f t="shared" si="38"/>
        <v>0</v>
      </c>
      <c r="BB31" s="27">
        <f t="shared" si="39"/>
        <v>0</v>
      </c>
      <c r="BC31" s="27">
        <f t="shared" si="40"/>
        <v>0</v>
      </c>
      <c r="BD31" s="27">
        <f t="shared" si="41"/>
        <v>0</v>
      </c>
      <c r="BE31" s="27">
        <f t="shared" si="42"/>
        <v>0</v>
      </c>
      <c r="BF31" s="27">
        <f t="shared" si="43"/>
        <v>0</v>
      </c>
      <c r="BG31" s="27">
        <f t="shared" si="44"/>
        <v>0</v>
      </c>
      <c r="BH31" s="27">
        <f t="shared" si="45"/>
        <v>0</v>
      </c>
      <c r="BI31" s="27">
        <f t="shared" si="46"/>
        <v>0</v>
      </c>
      <c r="BJ31" s="27">
        <f t="shared" si="47"/>
        <v>0</v>
      </c>
      <c r="BK31" s="27">
        <f t="shared" si="48"/>
        <v>0</v>
      </c>
      <c r="BL31" s="27">
        <f t="shared" si="49"/>
        <v>0</v>
      </c>
      <c r="BM31" s="27">
        <f t="shared" si="50"/>
        <v>0</v>
      </c>
      <c r="BN31" s="27">
        <f t="shared" si="51"/>
        <v>0</v>
      </c>
      <c r="BO31" s="27">
        <f t="shared" si="52"/>
        <v>0</v>
      </c>
      <c r="BP31" s="27">
        <f t="shared" si="53"/>
        <v>0</v>
      </c>
      <c r="BQ31" s="27">
        <f t="shared" si="54"/>
        <v>0</v>
      </c>
      <c r="BR31" s="27">
        <f t="shared" si="55"/>
        <v>0</v>
      </c>
      <c r="BS31" s="27">
        <f t="shared" si="56"/>
        <v>0</v>
      </c>
      <c r="BT31" s="27">
        <f t="shared" si="57"/>
        <v>0</v>
      </c>
      <c r="BU31" s="27">
        <f t="shared" si="58"/>
        <v>0</v>
      </c>
    </row>
    <row r="32" spans="1:73">
      <c r="E32" t="e">
        <f>VLOOKUP($C32,'Event Inputs'!$D$4:'Event Inputs'!$H$899,2,FALSE)</f>
        <v>#N/A</v>
      </c>
      <c r="F32" t="e">
        <f>VLOOKUP($D32,'Event Inputs'!$D$4:'Event Inputs'!$H$899,3,FALSE)</f>
        <v>#N/A</v>
      </c>
      <c r="G32" t="str">
        <f t="shared" si="0"/>
        <v/>
      </c>
      <c r="L32" t="e">
        <f>VLOOKUP($J32,'Event Inputs'!$D$4:'Event Inputs'!$H$899,2,FALSE)</f>
        <v>#N/A</v>
      </c>
      <c r="M32" t="e">
        <f>VLOOKUP($K32,'Event Inputs'!$D$4:'Event Inputs'!$H$899,3,FALSE)</f>
        <v>#N/A</v>
      </c>
      <c r="N32" t="str">
        <f t="shared" si="1"/>
        <v/>
      </c>
      <c r="O32" s="18">
        <f>'Event Inputs'!A32</f>
        <v>0</v>
      </c>
      <c r="P32" s="15">
        <f t="shared" si="2"/>
        <v>0</v>
      </c>
      <c r="Q32" s="21">
        <f t="shared" si="3"/>
        <v>0</v>
      </c>
      <c r="R32" s="24">
        <f t="shared" si="4"/>
        <v>0</v>
      </c>
      <c r="S32" s="21">
        <f t="shared" si="5"/>
        <v>0</v>
      </c>
      <c r="T32" s="21">
        <f t="shared" si="6"/>
        <v>0</v>
      </c>
      <c r="U32" s="21">
        <f t="shared" si="7"/>
        <v>0</v>
      </c>
      <c r="V32" s="21">
        <f t="shared" si="8"/>
        <v>0</v>
      </c>
      <c r="W32" s="21">
        <f t="shared" si="9"/>
        <v>0</v>
      </c>
      <c r="X32" s="21">
        <f t="shared" si="10"/>
        <v>0</v>
      </c>
      <c r="Y32" s="21">
        <f t="shared" si="11"/>
        <v>0</v>
      </c>
      <c r="Z32" s="21">
        <f t="shared" si="12"/>
        <v>0</v>
      </c>
      <c r="AA32" s="21">
        <f t="shared" si="13"/>
        <v>0</v>
      </c>
      <c r="AB32" s="21">
        <f t="shared" si="14"/>
        <v>0</v>
      </c>
      <c r="AC32" s="21">
        <f t="shared" si="15"/>
        <v>0</v>
      </c>
      <c r="AD32" s="21">
        <f t="shared" si="16"/>
        <v>0</v>
      </c>
      <c r="AE32" s="21">
        <f t="shared" si="17"/>
        <v>0</v>
      </c>
      <c r="AF32" s="21">
        <f t="shared" si="18"/>
        <v>0</v>
      </c>
      <c r="AG32" s="21">
        <f t="shared" si="19"/>
        <v>0</v>
      </c>
      <c r="AH32" s="21">
        <f t="shared" si="20"/>
        <v>0</v>
      </c>
      <c r="AI32" s="21">
        <f t="shared" si="21"/>
        <v>0</v>
      </c>
      <c r="AJ32" s="21">
        <f t="shared" si="22"/>
        <v>0</v>
      </c>
      <c r="AK32" s="21">
        <f t="shared" si="23"/>
        <v>0</v>
      </c>
      <c r="AL32" s="21">
        <f t="shared" si="24"/>
        <v>0</v>
      </c>
      <c r="AM32" s="21">
        <f t="shared" si="25"/>
        <v>0</v>
      </c>
      <c r="AN32" s="21">
        <f t="shared" si="26"/>
        <v>0</v>
      </c>
      <c r="AO32" s="21">
        <f t="shared" si="27"/>
        <v>0</v>
      </c>
      <c r="AP32" s="21">
        <f t="shared" si="28"/>
        <v>0</v>
      </c>
      <c r="AQ32" s="21">
        <f t="shared" si="29"/>
        <v>0</v>
      </c>
      <c r="AR32" s="21">
        <f t="shared" si="30"/>
        <v>0</v>
      </c>
      <c r="AS32" s="21">
        <f t="shared" si="31"/>
        <v>0</v>
      </c>
      <c r="AT32" s="35"/>
      <c r="AU32" s="27">
        <f t="shared" si="32"/>
        <v>0</v>
      </c>
      <c r="AV32" s="27">
        <f t="shared" si="33"/>
        <v>0</v>
      </c>
      <c r="AW32" s="27">
        <f t="shared" si="34"/>
        <v>0</v>
      </c>
      <c r="AX32" s="27">
        <f t="shared" si="35"/>
        <v>0</v>
      </c>
      <c r="AY32" s="27">
        <f t="shared" si="36"/>
        <v>0</v>
      </c>
      <c r="AZ32" s="27">
        <f t="shared" si="37"/>
        <v>0</v>
      </c>
      <c r="BA32" s="27">
        <f t="shared" si="38"/>
        <v>0</v>
      </c>
      <c r="BB32" s="27">
        <f t="shared" si="39"/>
        <v>0</v>
      </c>
      <c r="BC32" s="27">
        <f t="shared" si="40"/>
        <v>0</v>
      </c>
      <c r="BD32" s="27">
        <f t="shared" si="41"/>
        <v>0</v>
      </c>
      <c r="BE32" s="27">
        <f t="shared" si="42"/>
        <v>0</v>
      </c>
      <c r="BF32" s="27">
        <f t="shared" si="43"/>
        <v>0</v>
      </c>
      <c r="BG32" s="27">
        <f t="shared" si="44"/>
        <v>0</v>
      </c>
      <c r="BH32" s="27">
        <f t="shared" si="45"/>
        <v>0</v>
      </c>
      <c r="BI32" s="27">
        <f t="shared" si="46"/>
        <v>0</v>
      </c>
      <c r="BJ32" s="27">
        <f t="shared" si="47"/>
        <v>0</v>
      </c>
      <c r="BK32" s="27">
        <f t="shared" si="48"/>
        <v>0</v>
      </c>
      <c r="BL32" s="27">
        <f t="shared" si="49"/>
        <v>0</v>
      </c>
      <c r="BM32" s="27">
        <f t="shared" si="50"/>
        <v>0</v>
      </c>
      <c r="BN32" s="27">
        <f t="shared" si="51"/>
        <v>0</v>
      </c>
      <c r="BO32" s="27">
        <f t="shared" si="52"/>
        <v>0</v>
      </c>
      <c r="BP32" s="27">
        <f t="shared" si="53"/>
        <v>0</v>
      </c>
      <c r="BQ32" s="27">
        <f t="shared" si="54"/>
        <v>0</v>
      </c>
      <c r="BR32" s="27">
        <f t="shared" si="55"/>
        <v>0</v>
      </c>
      <c r="BS32" s="27">
        <f t="shared" si="56"/>
        <v>0</v>
      </c>
      <c r="BT32" s="27">
        <f t="shared" si="57"/>
        <v>0</v>
      </c>
      <c r="BU32" s="27">
        <f t="shared" si="58"/>
        <v>0</v>
      </c>
    </row>
    <row r="33" spans="5:73">
      <c r="E33" t="e">
        <f>VLOOKUP($C33,'Event Inputs'!$D$4:'Event Inputs'!$H$899,2,FALSE)</f>
        <v>#N/A</v>
      </c>
      <c r="F33" t="e">
        <f>VLOOKUP($D33,'Event Inputs'!$D$4:'Event Inputs'!$H$899,3,FALSE)</f>
        <v>#N/A</v>
      </c>
      <c r="G33" t="str">
        <f t="shared" si="0"/>
        <v/>
      </c>
      <c r="L33" t="e">
        <f>VLOOKUP($J33,'Event Inputs'!$D$4:'Event Inputs'!$H$899,2,FALSE)</f>
        <v>#N/A</v>
      </c>
      <c r="M33" t="e">
        <f>VLOOKUP($K33,'Event Inputs'!$D$4:'Event Inputs'!$H$899,3,FALSE)</f>
        <v>#N/A</v>
      </c>
      <c r="N33" t="str">
        <f t="shared" si="1"/>
        <v/>
      </c>
      <c r="O33" s="18">
        <f>'Event Inputs'!A33</f>
        <v>0</v>
      </c>
      <c r="P33" s="15">
        <f t="shared" si="2"/>
        <v>0</v>
      </c>
      <c r="Q33" s="21">
        <f t="shared" si="3"/>
        <v>0</v>
      </c>
      <c r="R33" s="24">
        <f t="shared" si="4"/>
        <v>0</v>
      </c>
      <c r="S33" s="21">
        <f t="shared" si="5"/>
        <v>0</v>
      </c>
      <c r="T33" s="21">
        <f t="shared" si="6"/>
        <v>0</v>
      </c>
      <c r="U33" s="21">
        <f t="shared" si="7"/>
        <v>0</v>
      </c>
      <c r="V33" s="21">
        <f t="shared" si="8"/>
        <v>0</v>
      </c>
      <c r="W33" s="21">
        <f t="shared" si="9"/>
        <v>0</v>
      </c>
      <c r="X33" s="21">
        <f t="shared" si="10"/>
        <v>0</v>
      </c>
      <c r="Y33" s="21">
        <f t="shared" si="11"/>
        <v>0</v>
      </c>
      <c r="Z33" s="21">
        <f t="shared" si="12"/>
        <v>0</v>
      </c>
      <c r="AA33" s="21">
        <f t="shared" si="13"/>
        <v>0</v>
      </c>
      <c r="AB33" s="21">
        <f t="shared" si="14"/>
        <v>0</v>
      </c>
      <c r="AC33" s="21">
        <f t="shared" si="15"/>
        <v>0</v>
      </c>
      <c r="AD33" s="21">
        <f t="shared" si="16"/>
        <v>0</v>
      </c>
      <c r="AE33" s="21">
        <f t="shared" si="17"/>
        <v>0</v>
      </c>
      <c r="AF33" s="21">
        <f t="shared" si="18"/>
        <v>0</v>
      </c>
      <c r="AG33" s="21">
        <f t="shared" si="19"/>
        <v>0</v>
      </c>
      <c r="AH33" s="21">
        <f t="shared" si="20"/>
        <v>0</v>
      </c>
      <c r="AI33" s="21">
        <f t="shared" si="21"/>
        <v>0</v>
      </c>
      <c r="AJ33" s="21">
        <f t="shared" si="22"/>
        <v>0</v>
      </c>
      <c r="AK33" s="21">
        <f t="shared" si="23"/>
        <v>0</v>
      </c>
      <c r="AL33" s="21">
        <f t="shared" si="24"/>
        <v>0</v>
      </c>
      <c r="AM33" s="21">
        <f t="shared" si="25"/>
        <v>0</v>
      </c>
      <c r="AN33" s="21">
        <f t="shared" si="26"/>
        <v>0</v>
      </c>
      <c r="AO33" s="21">
        <f t="shared" si="27"/>
        <v>0</v>
      </c>
      <c r="AP33" s="21">
        <f t="shared" si="28"/>
        <v>0</v>
      </c>
      <c r="AQ33" s="21">
        <f t="shared" si="29"/>
        <v>0</v>
      </c>
      <c r="AR33" s="21">
        <f t="shared" si="30"/>
        <v>0</v>
      </c>
      <c r="AS33" s="21">
        <f t="shared" si="31"/>
        <v>0</v>
      </c>
      <c r="AT33" s="35"/>
      <c r="AU33" s="27">
        <f t="shared" si="32"/>
        <v>0</v>
      </c>
      <c r="AV33" s="27">
        <f t="shared" si="33"/>
        <v>0</v>
      </c>
      <c r="AW33" s="27">
        <f t="shared" si="34"/>
        <v>0</v>
      </c>
      <c r="AX33" s="27">
        <f t="shared" si="35"/>
        <v>0</v>
      </c>
      <c r="AY33" s="27">
        <f t="shared" si="36"/>
        <v>0</v>
      </c>
      <c r="AZ33" s="27">
        <f t="shared" si="37"/>
        <v>0</v>
      </c>
      <c r="BA33" s="27">
        <f t="shared" si="38"/>
        <v>0</v>
      </c>
      <c r="BB33" s="27">
        <f t="shared" si="39"/>
        <v>0</v>
      </c>
      <c r="BC33" s="27">
        <f t="shared" si="40"/>
        <v>0</v>
      </c>
      <c r="BD33" s="27">
        <f t="shared" si="41"/>
        <v>0</v>
      </c>
      <c r="BE33" s="27">
        <f t="shared" si="42"/>
        <v>0</v>
      </c>
      <c r="BF33" s="27">
        <f t="shared" si="43"/>
        <v>0</v>
      </c>
      <c r="BG33" s="27">
        <f t="shared" si="44"/>
        <v>0</v>
      </c>
      <c r="BH33" s="27">
        <f t="shared" si="45"/>
        <v>0</v>
      </c>
      <c r="BI33" s="27">
        <f t="shared" si="46"/>
        <v>0</v>
      </c>
      <c r="BJ33" s="27">
        <f t="shared" si="47"/>
        <v>0</v>
      </c>
      <c r="BK33" s="27">
        <f t="shared" si="48"/>
        <v>0</v>
      </c>
      <c r="BL33" s="27">
        <f t="shared" si="49"/>
        <v>0</v>
      </c>
      <c r="BM33" s="27">
        <f t="shared" si="50"/>
        <v>0</v>
      </c>
      <c r="BN33" s="27">
        <f t="shared" si="51"/>
        <v>0</v>
      </c>
      <c r="BO33" s="27">
        <f t="shared" si="52"/>
        <v>0</v>
      </c>
      <c r="BP33" s="27">
        <f t="shared" si="53"/>
        <v>0</v>
      </c>
      <c r="BQ33" s="27">
        <f t="shared" si="54"/>
        <v>0</v>
      </c>
      <c r="BR33" s="27">
        <f t="shared" si="55"/>
        <v>0</v>
      </c>
      <c r="BS33" s="27">
        <f t="shared" si="56"/>
        <v>0</v>
      </c>
      <c r="BT33" s="27">
        <f t="shared" si="57"/>
        <v>0</v>
      </c>
      <c r="BU33" s="27">
        <f t="shared" si="58"/>
        <v>0</v>
      </c>
    </row>
    <row r="34" spans="5:73">
      <c r="E34" t="e">
        <f>VLOOKUP($C34,'Event Inputs'!$D$4:'Event Inputs'!$H$899,2,FALSE)</f>
        <v>#N/A</v>
      </c>
      <c r="F34" t="e">
        <f>VLOOKUP($D34,'Event Inputs'!$D$4:'Event Inputs'!$H$899,3,FALSE)</f>
        <v>#N/A</v>
      </c>
      <c r="G34" t="str">
        <f t="shared" si="0"/>
        <v/>
      </c>
      <c r="L34" t="e">
        <f>VLOOKUP($J34,'Event Inputs'!$D$4:'Event Inputs'!$H$899,2,FALSE)</f>
        <v>#N/A</v>
      </c>
      <c r="M34" t="e">
        <f>VLOOKUP($K34,'Event Inputs'!$D$4:'Event Inputs'!$H$899,3,FALSE)</f>
        <v>#N/A</v>
      </c>
      <c r="N34" t="str">
        <f t="shared" si="1"/>
        <v/>
      </c>
      <c r="O34" s="18">
        <f>'Event Inputs'!A34</f>
        <v>0</v>
      </c>
      <c r="P34" s="15">
        <f t="shared" si="2"/>
        <v>0</v>
      </c>
      <c r="Q34" s="21">
        <f t="shared" si="3"/>
        <v>0</v>
      </c>
      <c r="R34" s="24">
        <f t="shared" si="4"/>
        <v>0</v>
      </c>
      <c r="S34" s="21">
        <f t="shared" si="5"/>
        <v>0</v>
      </c>
      <c r="T34" s="21">
        <f t="shared" si="6"/>
        <v>0</v>
      </c>
      <c r="U34" s="21">
        <f t="shared" si="7"/>
        <v>0</v>
      </c>
      <c r="V34" s="21">
        <f t="shared" si="8"/>
        <v>0</v>
      </c>
      <c r="W34" s="21">
        <f t="shared" si="9"/>
        <v>0</v>
      </c>
      <c r="X34" s="21">
        <f t="shared" si="10"/>
        <v>0</v>
      </c>
      <c r="Y34" s="21">
        <f t="shared" si="11"/>
        <v>0</v>
      </c>
      <c r="Z34" s="21">
        <f t="shared" si="12"/>
        <v>0</v>
      </c>
      <c r="AA34" s="21">
        <f t="shared" si="13"/>
        <v>0</v>
      </c>
      <c r="AB34" s="21">
        <f t="shared" si="14"/>
        <v>0</v>
      </c>
      <c r="AC34" s="21">
        <f t="shared" si="15"/>
        <v>0</v>
      </c>
      <c r="AD34" s="21">
        <f t="shared" si="16"/>
        <v>0</v>
      </c>
      <c r="AE34" s="21">
        <f t="shared" si="17"/>
        <v>0</v>
      </c>
      <c r="AF34" s="21">
        <f t="shared" si="18"/>
        <v>0</v>
      </c>
      <c r="AG34" s="21">
        <f t="shared" si="19"/>
        <v>0</v>
      </c>
      <c r="AH34" s="21">
        <f t="shared" si="20"/>
        <v>0</v>
      </c>
      <c r="AI34" s="21">
        <f t="shared" si="21"/>
        <v>0</v>
      </c>
      <c r="AJ34" s="21">
        <f t="shared" si="22"/>
        <v>0</v>
      </c>
      <c r="AK34" s="21">
        <f t="shared" si="23"/>
        <v>0</v>
      </c>
      <c r="AL34" s="21">
        <f t="shared" si="24"/>
        <v>0</v>
      </c>
      <c r="AM34" s="21">
        <f t="shared" si="25"/>
        <v>0</v>
      </c>
      <c r="AN34" s="21">
        <f t="shared" si="26"/>
        <v>0</v>
      </c>
      <c r="AO34" s="21">
        <f t="shared" si="27"/>
        <v>0</v>
      </c>
      <c r="AP34" s="21">
        <f t="shared" si="28"/>
        <v>0</v>
      </c>
      <c r="AQ34" s="21">
        <f t="shared" si="29"/>
        <v>0</v>
      </c>
      <c r="AR34" s="21">
        <f t="shared" si="30"/>
        <v>0</v>
      </c>
      <c r="AS34" s="21">
        <f t="shared" si="31"/>
        <v>0</v>
      </c>
      <c r="AT34" s="35"/>
      <c r="AU34" s="27">
        <f t="shared" si="32"/>
        <v>0</v>
      </c>
      <c r="AV34" s="27">
        <f t="shared" si="33"/>
        <v>0</v>
      </c>
      <c r="AW34" s="27">
        <f t="shared" si="34"/>
        <v>0</v>
      </c>
      <c r="AX34" s="27">
        <f t="shared" si="35"/>
        <v>0</v>
      </c>
      <c r="AY34" s="27">
        <f t="shared" si="36"/>
        <v>0</v>
      </c>
      <c r="AZ34" s="27">
        <f t="shared" si="37"/>
        <v>0</v>
      </c>
      <c r="BA34" s="27">
        <f t="shared" si="38"/>
        <v>0</v>
      </c>
      <c r="BB34" s="27">
        <f t="shared" si="39"/>
        <v>0</v>
      </c>
      <c r="BC34" s="27">
        <f t="shared" si="40"/>
        <v>0</v>
      </c>
      <c r="BD34" s="27">
        <f t="shared" si="41"/>
        <v>0</v>
      </c>
      <c r="BE34" s="27">
        <f t="shared" si="42"/>
        <v>0</v>
      </c>
      <c r="BF34" s="27">
        <f t="shared" si="43"/>
        <v>0</v>
      </c>
      <c r="BG34" s="27">
        <f t="shared" si="44"/>
        <v>0</v>
      </c>
      <c r="BH34" s="27">
        <f t="shared" si="45"/>
        <v>0</v>
      </c>
      <c r="BI34" s="27">
        <f t="shared" si="46"/>
        <v>0</v>
      </c>
      <c r="BJ34" s="27">
        <f t="shared" si="47"/>
        <v>0</v>
      </c>
      <c r="BK34" s="27">
        <f t="shared" si="48"/>
        <v>0</v>
      </c>
      <c r="BL34" s="27">
        <f t="shared" si="49"/>
        <v>0</v>
      </c>
      <c r="BM34" s="27">
        <f t="shared" si="50"/>
        <v>0</v>
      </c>
      <c r="BN34" s="27">
        <f t="shared" si="51"/>
        <v>0</v>
      </c>
      <c r="BO34" s="27">
        <f t="shared" si="52"/>
        <v>0</v>
      </c>
      <c r="BP34" s="27">
        <f t="shared" si="53"/>
        <v>0</v>
      </c>
      <c r="BQ34" s="27">
        <f t="shared" si="54"/>
        <v>0</v>
      </c>
      <c r="BR34" s="27">
        <f t="shared" si="55"/>
        <v>0</v>
      </c>
      <c r="BS34" s="27">
        <f t="shared" si="56"/>
        <v>0</v>
      </c>
      <c r="BT34" s="27">
        <f t="shared" si="57"/>
        <v>0</v>
      </c>
      <c r="BU34" s="27">
        <f t="shared" si="58"/>
        <v>0</v>
      </c>
    </row>
    <row r="35" spans="5:73">
      <c r="E35" t="e">
        <f>VLOOKUP($C35,'Event Inputs'!$D$4:'Event Inputs'!$H$899,2,FALSE)</f>
        <v>#N/A</v>
      </c>
      <c r="F35" t="e">
        <f>VLOOKUP($D35,'Event Inputs'!$D$4:'Event Inputs'!$H$899,3,FALSE)</f>
        <v>#N/A</v>
      </c>
      <c r="G35" t="str">
        <f t="shared" si="0"/>
        <v/>
      </c>
      <c r="L35" t="e">
        <f>VLOOKUP($J35,'Event Inputs'!$D$4:'Event Inputs'!$H$899,2,FALSE)</f>
        <v>#N/A</v>
      </c>
      <c r="M35" t="e">
        <f>VLOOKUP($K35,'Event Inputs'!$D$4:'Event Inputs'!$H$899,3,FALSE)</f>
        <v>#N/A</v>
      </c>
      <c r="N35" t="str">
        <f t="shared" si="1"/>
        <v/>
      </c>
      <c r="O35" s="18">
        <f>'Event Inputs'!A35</f>
        <v>0</v>
      </c>
      <c r="P35" s="15">
        <f t="shared" si="2"/>
        <v>0</v>
      </c>
      <c r="Q35" s="21">
        <f t="shared" si="3"/>
        <v>0</v>
      </c>
      <c r="R35" s="24">
        <f t="shared" si="4"/>
        <v>0</v>
      </c>
      <c r="S35" s="21">
        <f t="shared" si="5"/>
        <v>0</v>
      </c>
      <c r="T35" s="21">
        <f t="shared" si="6"/>
        <v>0</v>
      </c>
      <c r="U35" s="21">
        <f t="shared" si="7"/>
        <v>0</v>
      </c>
      <c r="V35" s="21">
        <f t="shared" si="8"/>
        <v>0</v>
      </c>
      <c r="W35" s="21">
        <f t="shared" si="9"/>
        <v>0</v>
      </c>
      <c r="X35" s="21">
        <f t="shared" si="10"/>
        <v>0</v>
      </c>
      <c r="Y35" s="21">
        <f t="shared" si="11"/>
        <v>0</v>
      </c>
      <c r="Z35" s="21">
        <f t="shared" si="12"/>
        <v>0</v>
      </c>
      <c r="AA35" s="21">
        <f t="shared" si="13"/>
        <v>0</v>
      </c>
      <c r="AB35" s="21">
        <f t="shared" si="14"/>
        <v>0</v>
      </c>
      <c r="AC35" s="21">
        <f t="shared" si="15"/>
        <v>0</v>
      </c>
      <c r="AD35" s="21">
        <f t="shared" si="16"/>
        <v>0</v>
      </c>
      <c r="AE35" s="21">
        <f t="shared" si="17"/>
        <v>0</v>
      </c>
      <c r="AF35" s="21">
        <f t="shared" si="18"/>
        <v>0</v>
      </c>
      <c r="AG35" s="21">
        <f t="shared" si="19"/>
        <v>0</v>
      </c>
      <c r="AH35" s="21">
        <f t="shared" si="20"/>
        <v>0</v>
      </c>
      <c r="AI35" s="21">
        <f t="shared" si="21"/>
        <v>0</v>
      </c>
      <c r="AJ35" s="21">
        <f t="shared" si="22"/>
        <v>0</v>
      </c>
      <c r="AK35" s="21">
        <f t="shared" si="23"/>
        <v>0</v>
      </c>
      <c r="AL35" s="21">
        <f t="shared" si="24"/>
        <v>0</v>
      </c>
      <c r="AM35" s="21">
        <f t="shared" si="25"/>
        <v>0</v>
      </c>
      <c r="AN35" s="21">
        <f t="shared" si="26"/>
        <v>0</v>
      </c>
      <c r="AO35" s="21">
        <f t="shared" si="27"/>
        <v>0</v>
      </c>
      <c r="AP35" s="21">
        <f t="shared" si="28"/>
        <v>0</v>
      </c>
      <c r="AQ35" s="21">
        <f t="shared" si="29"/>
        <v>0</v>
      </c>
      <c r="AR35" s="21">
        <f t="shared" si="30"/>
        <v>0</v>
      </c>
      <c r="AS35" s="21">
        <f t="shared" si="31"/>
        <v>0</v>
      </c>
      <c r="AT35" s="35"/>
      <c r="AU35" s="27">
        <f t="shared" si="32"/>
        <v>0</v>
      </c>
      <c r="AV35" s="27">
        <f t="shared" si="33"/>
        <v>0</v>
      </c>
      <c r="AW35" s="27">
        <f t="shared" si="34"/>
        <v>0</v>
      </c>
      <c r="AX35" s="27">
        <f t="shared" si="35"/>
        <v>0</v>
      </c>
      <c r="AY35" s="27">
        <f t="shared" si="36"/>
        <v>0</v>
      </c>
      <c r="AZ35" s="27">
        <f t="shared" si="37"/>
        <v>0</v>
      </c>
      <c r="BA35" s="27">
        <f t="shared" si="38"/>
        <v>0</v>
      </c>
      <c r="BB35" s="27">
        <f t="shared" si="39"/>
        <v>0</v>
      </c>
      <c r="BC35" s="27">
        <f t="shared" si="40"/>
        <v>0</v>
      </c>
      <c r="BD35" s="27">
        <f t="shared" si="41"/>
        <v>0</v>
      </c>
      <c r="BE35" s="27">
        <f t="shared" si="42"/>
        <v>0</v>
      </c>
      <c r="BF35" s="27">
        <f t="shared" si="43"/>
        <v>0</v>
      </c>
      <c r="BG35" s="27">
        <f t="shared" si="44"/>
        <v>0</v>
      </c>
      <c r="BH35" s="27">
        <f t="shared" si="45"/>
        <v>0</v>
      </c>
      <c r="BI35" s="27">
        <f t="shared" si="46"/>
        <v>0</v>
      </c>
      <c r="BJ35" s="27">
        <f t="shared" si="47"/>
        <v>0</v>
      </c>
      <c r="BK35" s="27">
        <f t="shared" si="48"/>
        <v>0</v>
      </c>
      <c r="BL35" s="27">
        <f t="shared" si="49"/>
        <v>0</v>
      </c>
      <c r="BM35" s="27">
        <f t="shared" si="50"/>
        <v>0</v>
      </c>
      <c r="BN35" s="27">
        <f t="shared" si="51"/>
        <v>0</v>
      </c>
      <c r="BO35" s="27">
        <f t="shared" si="52"/>
        <v>0</v>
      </c>
      <c r="BP35" s="27">
        <f t="shared" si="53"/>
        <v>0</v>
      </c>
      <c r="BQ35" s="27">
        <f t="shared" si="54"/>
        <v>0</v>
      </c>
      <c r="BR35" s="27">
        <f t="shared" si="55"/>
        <v>0</v>
      </c>
      <c r="BS35" s="27">
        <f t="shared" si="56"/>
        <v>0</v>
      </c>
      <c r="BT35" s="27">
        <f t="shared" si="57"/>
        <v>0</v>
      </c>
      <c r="BU35" s="27">
        <f t="shared" si="58"/>
        <v>0</v>
      </c>
    </row>
    <row r="36" spans="5:73">
      <c r="E36" t="e">
        <f>VLOOKUP($C36,'Event Inputs'!$D$4:'Event Inputs'!$H$899,2,FALSE)</f>
        <v>#N/A</v>
      </c>
      <c r="F36" t="e">
        <f>VLOOKUP($D36,'Event Inputs'!$D$4:'Event Inputs'!$H$899,3,FALSE)</f>
        <v>#N/A</v>
      </c>
      <c r="G36" t="str">
        <f t="shared" si="0"/>
        <v/>
      </c>
      <c r="L36" t="e">
        <f>VLOOKUP($J36,'Event Inputs'!$D$4:'Event Inputs'!$H$899,2,FALSE)</f>
        <v>#N/A</v>
      </c>
      <c r="M36" t="e">
        <f>VLOOKUP($K36,'Event Inputs'!$D$4:'Event Inputs'!$H$899,3,FALSE)</f>
        <v>#N/A</v>
      </c>
      <c r="N36" t="str">
        <f t="shared" si="1"/>
        <v/>
      </c>
      <c r="O36" s="18">
        <f>'Event Inputs'!A36</f>
        <v>0</v>
      </c>
      <c r="P36" s="15">
        <f t="shared" si="2"/>
        <v>0</v>
      </c>
      <c r="Q36" s="21">
        <f t="shared" si="3"/>
        <v>0</v>
      </c>
      <c r="R36" s="24">
        <f t="shared" si="4"/>
        <v>0</v>
      </c>
      <c r="S36" s="21">
        <f t="shared" si="5"/>
        <v>0</v>
      </c>
      <c r="T36" s="21">
        <f t="shared" si="6"/>
        <v>0</v>
      </c>
      <c r="U36" s="21">
        <f t="shared" si="7"/>
        <v>0</v>
      </c>
      <c r="V36" s="21">
        <f t="shared" si="8"/>
        <v>0</v>
      </c>
      <c r="W36" s="21">
        <f t="shared" si="9"/>
        <v>0</v>
      </c>
      <c r="X36" s="21">
        <f t="shared" si="10"/>
        <v>0</v>
      </c>
      <c r="Y36" s="21">
        <f t="shared" si="11"/>
        <v>0</v>
      </c>
      <c r="Z36" s="21">
        <f t="shared" si="12"/>
        <v>0</v>
      </c>
      <c r="AA36" s="21">
        <f t="shared" si="13"/>
        <v>0</v>
      </c>
      <c r="AB36" s="21">
        <f t="shared" si="14"/>
        <v>0</v>
      </c>
      <c r="AC36" s="21">
        <f t="shared" si="15"/>
        <v>0</v>
      </c>
      <c r="AD36" s="21">
        <f t="shared" si="16"/>
        <v>0</v>
      </c>
      <c r="AE36" s="21">
        <f t="shared" si="17"/>
        <v>0</v>
      </c>
      <c r="AF36" s="21">
        <f t="shared" si="18"/>
        <v>0</v>
      </c>
      <c r="AG36" s="21">
        <f t="shared" si="19"/>
        <v>0</v>
      </c>
      <c r="AH36" s="21">
        <f t="shared" si="20"/>
        <v>0</v>
      </c>
      <c r="AI36" s="21">
        <f t="shared" si="21"/>
        <v>0</v>
      </c>
      <c r="AJ36" s="21">
        <f t="shared" si="22"/>
        <v>0</v>
      </c>
      <c r="AK36" s="21">
        <f t="shared" si="23"/>
        <v>0</v>
      </c>
      <c r="AL36" s="21">
        <f t="shared" si="24"/>
        <v>0</v>
      </c>
      <c r="AM36" s="21">
        <f t="shared" si="25"/>
        <v>0</v>
      </c>
      <c r="AN36" s="21">
        <f t="shared" si="26"/>
        <v>0</v>
      </c>
      <c r="AO36" s="21">
        <f t="shared" si="27"/>
        <v>0</v>
      </c>
      <c r="AP36" s="21">
        <f t="shared" si="28"/>
        <v>0</v>
      </c>
      <c r="AQ36" s="21">
        <f t="shared" si="29"/>
        <v>0</v>
      </c>
      <c r="AR36" s="21">
        <f t="shared" si="30"/>
        <v>0</v>
      </c>
      <c r="AS36" s="21">
        <f t="shared" si="31"/>
        <v>0</v>
      </c>
      <c r="AT36" s="35"/>
      <c r="AU36" s="27">
        <f t="shared" si="32"/>
        <v>0</v>
      </c>
      <c r="AV36" s="27">
        <f t="shared" si="33"/>
        <v>0</v>
      </c>
      <c r="AW36" s="27">
        <f t="shared" si="34"/>
        <v>0</v>
      </c>
      <c r="AX36" s="27">
        <f t="shared" si="35"/>
        <v>0</v>
      </c>
      <c r="AY36" s="27">
        <f t="shared" si="36"/>
        <v>0</v>
      </c>
      <c r="AZ36" s="27">
        <f t="shared" si="37"/>
        <v>0</v>
      </c>
      <c r="BA36" s="27">
        <f t="shared" si="38"/>
        <v>0</v>
      </c>
      <c r="BB36" s="27">
        <f t="shared" si="39"/>
        <v>0</v>
      </c>
      <c r="BC36" s="27">
        <f t="shared" si="40"/>
        <v>0</v>
      </c>
      <c r="BD36" s="27">
        <f t="shared" si="41"/>
        <v>0</v>
      </c>
      <c r="BE36" s="27">
        <f t="shared" si="42"/>
        <v>0</v>
      </c>
      <c r="BF36" s="27">
        <f t="shared" si="43"/>
        <v>0</v>
      </c>
      <c r="BG36" s="27">
        <f t="shared" si="44"/>
        <v>0</v>
      </c>
      <c r="BH36" s="27">
        <f t="shared" si="45"/>
        <v>0</v>
      </c>
      <c r="BI36" s="27">
        <f t="shared" si="46"/>
        <v>0</v>
      </c>
      <c r="BJ36" s="27">
        <f t="shared" si="47"/>
        <v>0</v>
      </c>
      <c r="BK36" s="27">
        <f t="shared" si="48"/>
        <v>0</v>
      </c>
      <c r="BL36" s="27">
        <f t="shared" si="49"/>
        <v>0</v>
      </c>
      <c r="BM36" s="27">
        <f t="shared" si="50"/>
        <v>0</v>
      </c>
      <c r="BN36" s="27">
        <f t="shared" si="51"/>
        <v>0</v>
      </c>
      <c r="BO36" s="27">
        <f t="shared" si="52"/>
        <v>0</v>
      </c>
      <c r="BP36" s="27">
        <f t="shared" si="53"/>
        <v>0</v>
      </c>
      <c r="BQ36" s="27">
        <f t="shared" si="54"/>
        <v>0</v>
      </c>
      <c r="BR36" s="27">
        <f t="shared" si="55"/>
        <v>0</v>
      </c>
      <c r="BS36" s="27">
        <f t="shared" si="56"/>
        <v>0</v>
      </c>
      <c r="BT36" s="27">
        <f t="shared" si="57"/>
        <v>0</v>
      </c>
      <c r="BU36" s="27">
        <f t="shared" si="58"/>
        <v>0</v>
      </c>
    </row>
    <row r="37" spans="5:73">
      <c r="E37" t="e">
        <f>VLOOKUP($C37,'Event Inputs'!$D$4:'Event Inputs'!$H$899,2,FALSE)</f>
        <v>#N/A</v>
      </c>
      <c r="F37" t="e">
        <f>VLOOKUP($D37,'Event Inputs'!$D$4:'Event Inputs'!$H$899,3,FALSE)</f>
        <v>#N/A</v>
      </c>
      <c r="G37" t="str">
        <f t="shared" si="0"/>
        <v/>
      </c>
      <c r="L37" t="e">
        <f>VLOOKUP($J37,'Event Inputs'!$D$4:'Event Inputs'!$H$899,2,FALSE)</f>
        <v>#N/A</v>
      </c>
      <c r="M37" t="e">
        <f>VLOOKUP($K37,'Event Inputs'!$D$4:'Event Inputs'!$H$899,3,FALSE)</f>
        <v>#N/A</v>
      </c>
      <c r="N37" t="str">
        <f t="shared" si="1"/>
        <v/>
      </c>
      <c r="O37" s="18">
        <f>'Event Inputs'!A37</f>
        <v>0</v>
      </c>
      <c r="P37" s="15">
        <f t="shared" si="2"/>
        <v>0</v>
      </c>
      <c r="Q37" s="21">
        <f t="shared" si="3"/>
        <v>0</v>
      </c>
      <c r="R37" s="24">
        <f t="shared" si="4"/>
        <v>0</v>
      </c>
      <c r="S37" s="21">
        <f t="shared" si="5"/>
        <v>0</v>
      </c>
      <c r="T37" s="21">
        <f t="shared" si="6"/>
        <v>0</v>
      </c>
      <c r="U37" s="21">
        <f t="shared" si="7"/>
        <v>0</v>
      </c>
      <c r="V37" s="21">
        <f t="shared" si="8"/>
        <v>0</v>
      </c>
      <c r="W37" s="21">
        <f t="shared" si="9"/>
        <v>0</v>
      </c>
      <c r="X37" s="21">
        <f t="shared" si="10"/>
        <v>0</v>
      </c>
      <c r="Y37" s="21">
        <f t="shared" si="11"/>
        <v>0</v>
      </c>
      <c r="Z37" s="21">
        <f t="shared" si="12"/>
        <v>0</v>
      </c>
      <c r="AA37" s="21">
        <f t="shared" si="13"/>
        <v>0</v>
      </c>
      <c r="AB37" s="21">
        <f t="shared" si="14"/>
        <v>0</v>
      </c>
      <c r="AC37" s="21">
        <f t="shared" si="15"/>
        <v>0</v>
      </c>
      <c r="AD37" s="21">
        <f t="shared" si="16"/>
        <v>0</v>
      </c>
      <c r="AE37" s="21">
        <f t="shared" si="17"/>
        <v>0</v>
      </c>
      <c r="AF37" s="21">
        <f t="shared" si="18"/>
        <v>0</v>
      </c>
      <c r="AG37" s="21">
        <f t="shared" si="19"/>
        <v>0</v>
      </c>
      <c r="AH37" s="21">
        <f t="shared" si="20"/>
        <v>0</v>
      </c>
      <c r="AI37" s="21">
        <f t="shared" si="21"/>
        <v>0</v>
      </c>
      <c r="AJ37" s="21">
        <f t="shared" si="22"/>
        <v>0</v>
      </c>
      <c r="AK37" s="21">
        <f t="shared" si="23"/>
        <v>0</v>
      </c>
      <c r="AL37" s="21">
        <f t="shared" si="24"/>
        <v>0</v>
      </c>
      <c r="AM37" s="21">
        <f t="shared" si="25"/>
        <v>0</v>
      </c>
      <c r="AN37" s="21">
        <f t="shared" si="26"/>
        <v>0</v>
      </c>
      <c r="AO37" s="21">
        <f t="shared" si="27"/>
        <v>0</v>
      </c>
      <c r="AP37" s="21">
        <f t="shared" si="28"/>
        <v>0</v>
      </c>
      <c r="AQ37" s="21">
        <f t="shared" si="29"/>
        <v>0</v>
      </c>
      <c r="AR37" s="21">
        <f t="shared" si="30"/>
        <v>0</v>
      </c>
      <c r="AS37" s="21">
        <f t="shared" si="31"/>
        <v>0</v>
      </c>
      <c r="AT37" s="35"/>
      <c r="AU37" s="27">
        <f t="shared" si="32"/>
        <v>0</v>
      </c>
      <c r="AV37" s="27">
        <f t="shared" si="33"/>
        <v>0</v>
      </c>
      <c r="AW37" s="27">
        <f t="shared" si="34"/>
        <v>0</v>
      </c>
      <c r="AX37" s="27">
        <f t="shared" si="35"/>
        <v>0</v>
      </c>
      <c r="AY37" s="27">
        <f t="shared" si="36"/>
        <v>0</v>
      </c>
      <c r="AZ37" s="27">
        <f t="shared" si="37"/>
        <v>0</v>
      </c>
      <c r="BA37" s="27">
        <f t="shared" si="38"/>
        <v>0</v>
      </c>
      <c r="BB37" s="27">
        <f t="shared" si="39"/>
        <v>0</v>
      </c>
      <c r="BC37" s="27">
        <f t="shared" si="40"/>
        <v>0</v>
      </c>
      <c r="BD37" s="27">
        <f t="shared" si="41"/>
        <v>0</v>
      </c>
      <c r="BE37" s="27">
        <f t="shared" si="42"/>
        <v>0</v>
      </c>
      <c r="BF37" s="27">
        <f t="shared" si="43"/>
        <v>0</v>
      </c>
      <c r="BG37" s="27">
        <f t="shared" si="44"/>
        <v>0</v>
      </c>
      <c r="BH37" s="27">
        <f t="shared" si="45"/>
        <v>0</v>
      </c>
      <c r="BI37" s="27">
        <f t="shared" si="46"/>
        <v>0</v>
      </c>
      <c r="BJ37" s="27">
        <f t="shared" si="47"/>
        <v>0</v>
      </c>
      <c r="BK37" s="27">
        <f t="shared" si="48"/>
        <v>0</v>
      </c>
      <c r="BL37" s="27">
        <f t="shared" si="49"/>
        <v>0</v>
      </c>
      <c r="BM37" s="27">
        <f t="shared" si="50"/>
        <v>0</v>
      </c>
      <c r="BN37" s="27">
        <f t="shared" si="51"/>
        <v>0</v>
      </c>
      <c r="BO37" s="27">
        <f t="shared" si="52"/>
        <v>0</v>
      </c>
      <c r="BP37" s="27">
        <f t="shared" si="53"/>
        <v>0</v>
      </c>
      <c r="BQ37" s="27">
        <f t="shared" si="54"/>
        <v>0</v>
      </c>
      <c r="BR37" s="27">
        <f t="shared" si="55"/>
        <v>0</v>
      </c>
      <c r="BS37" s="27">
        <f t="shared" si="56"/>
        <v>0</v>
      </c>
      <c r="BT37" s="27">
        <f t="shared" si="57"/>
        <v>0</v>
      </c>
      <c r="BU37" s="27">
        <f t="shared" si="58"/>
        <v>0</v>
      </c>
    </row>
    <row r="38" spans="5:73">
      <c r="E38" t="e">
        <f>VLOOKUP($C38,'Event Inputs'!$D$4:'Event Inputs'!$H$899,2,FALSE)</f>
        <v>#N/A</v>
      </c>
      <c r="F38" t="e">
        <f>VLOOKUP($D38,'Event Inputs'!$D$4:'Event Inputs'!$H$899,3,FALSE)</f>
        <v>#N/A</v>
      </c>
      <c r="G38" t="str">
        <f t="shared" si="0"/>
        <v/>
      </c>
      <c r="L38" t="e">
        <f>VLOOKUP($J38,'Event Inputs'!$D$4:'Event Inputs'!$H$899,2,FALSE)</f>
        <v>#N/A</v>
      </c>
      <c r="M38" t="e">
        <f>VLOOKUP($K38,'Event Inputs'!$D$4:'Event Inputs'!$H$899,3,FALSE)</f>
        <v>#N/A</v>
      </c>
      <c r="N38" t="str">
        <f t="shared" si="1"/>
        <v/>
      </c>
      <c r="O38" s="18">
        <f>'Event Inputs'!A38</f>
        <v>0</v>
      </c>
      <c r="P38" s="15">
        <f t="shared" si="2"/>
        <v>0</v>
      </c>
      <c r="Q38" s="21">
        <f t="shared" si="3"/>
        <v>0</v>
      </c>
      <c r="R38" s="24">
        <f t="shared" si="4"/>
        <v>0</v>
      </c>
      <c r="S38" s="21">
        <f t="shared" si="5"/>
        <v>0</v>
      </c>
      <c r="T38" s="21">
        <f t="shared" si="6"/>
        <v>0</v>
      </c>
      <c r="U38" s="21">
        <f t="shared" si="7"/>
        <v>0</v>
      </c>
      <c r="V38" s="21">
        <f t="shared" si="8"/>
        <v>0</v>
      </c>
      <c r="W38" s="21">
        <f t="shared" si="9"/>
        <v>0</v>
      </c>
      <c r="X38" s="21">
        <f t="shared" si="10"/>
        <v>0</v>
      </c>
      <c r="Y38" s="21">
        <f t="shared" si="11"/>
        <v>0</v>
      </c>
      <c r="Z38" s="21">
        <f t="shared" si="12"/>
        <v>0</v>
      </c>
      <c r="AA38" s="21">
        <f t="shared" si="13"/>
        <v>0</v>
      </c>
      <c r="AB38" s="21">
        <f t="shared" si="14"/>
        <v>0</v>
      </c>
      <c r="AC38" s="21">
        <f t="shared" si="15"/>
        <v>0</v>
      </c>
      <c r="AD38" s="21">
        <f t="shared" si="16"/>
        <v>0</v>
      </c>
      <c r="AE38" s="21">
        <f t="shared" si="17"/>
        <v>0</v>
      </c>
      <c r="AF38" s="21">
        <f t="shared" si="18"/>
        <v>0</v>
      </c>
      <c r="AG38" s="21">
        <f t="shared" si="19"/>
        <v>0</v>
      </c>
      <c r="AH38" s="21">
        <f t="shared" si="20"/>
        <v>0</v>
      </c>
      <c r="AI38" s="21">
        <f t="shared" si="21"/>
        <v>0</v>
      </c>
      <c r="AJ38" s="21">
        <f t="shared" si="22"/>
        <v>0</v>
      </c>
      <c r="AK38" s="21">
        <f t="shared" si="23"/>
        <v>0</v>
      </c>
      <c r="AL38" s="21">
        <f t="shared" si="24"/>
        <v>0</v>
      </c>
      <c r="AM38" s="21">
        <f t="shared" si="25"/>
        <v>0</v>
      </c>
      <c r="AN38" s="21">
        <f t="shared" si="26"/>
        <v>0</v>
      </c>
      <c r="AO38" s="21">
        <f t="shared" si="27"/>
        <v>0</v>
      </c>
      <c r="AP38" s="21">
        <f t="shared" si="28"/>
        <v>0</v>
      </c>
      <c r="AQ38" s="21">
        <f t="shared" si="29"/>
        <v>0</v>
      </c>
      <c r="AR38" s="21">
        <f t="shared" si="30"/>
        <v>0</v>
      </c>
      <c r="AS38" s="21">
        <f t="shared" si="31"/>
        <v>0</v>
      </c>
      <c r="AT38" s="35"/>
      <c r="AU38" s="27">
        <f t="shared" si="32"/>
        <v>0</v>
      </c>
      <c r="AV38" s="27">
        <f t="shared" si="33"/>
        <v>0</v>
      </c>
      <c r="AW38" s="27">
        <f t="shared" si="34"/>
        <v>0</v>
      </c>
      <c r="AX38" s="27">
        <f t="shared" si="35"/>
        <v>0</v>
      </c>
      <c r="AY38" s="27">
        <f t="shared" si="36"/>
        <v>0</v>
      </c>
      <c r="AZ38" s="27">
        <f t="shared" si="37"/>
        <v>0</v>
      </c>
      <c r="BA38" s="27">
        <f t="shared" si="38"/>
        <v>0</v>
      </c>
      <c r="BB38" s="27">
        <f t="shared" si="39"/>
        <v>0</v>
      </c>
      <c r="BC38" s="27">
        <f t="shared" si="40"/>
        <v>0</v>
      </c>
      <c r="BD38" s="27">
        <f t="shared" si="41"/>
        <v>0</v>
      </c>
      <c r="BE38" s="27">
        <f t="shared" si="42"/>
        <v>0</v>
      </c>
      <c r="BF38" s="27">
        <f t="shared" si="43"/>
        <v>0</v>
      </c>
      <c r="BG38" s="27">
        <f t="shared" si="44"/>
        <v>0</v>
      </c>
      <c r="BH38" s="27">
        <f t="shared" si="45"/>
        <v>0</v>
      </c>
      <c r="BI38" s="27">
        <f t="shared" si="46"/>
        <v>0</v>
      </c>
      <c r="BJ38" s="27">
        <f t="shared" si="47"/>
        <v>0</v>
      </c>
      <c r="BK38" s="27">
        <f t="shared" si="48"/>
        <v>0</v>
      </c>
      <c r="BL38" s="27">
        <f t="shared" si="49"/>
        <v>0</v>
      </c>
      <c r="BM38" s="27">
        <f t="shared" si="50"/>
        <v>0</v>
      </c>
      <c r="BN38" s="27">
        <f t="shared" si="51"/>
        <v>0</v>
      </c>
      <c r="BO38" s="27">
        <f t="shared" si="52"/>
        <v>0</v>
      </c>
      <c r="BP38" s="27">
        <f t="shared" si="53"/>
        <v>0</v>
      </c>
      <c r="BQ38" s="27">
        <f t="shared" si="54"/>
        <v>0</v>
      </c>
      <c r="BR38" s="27">
        <f t="shared" si="55"/>
        <v>0</v>
      </c>
      <c r="BS38" s="27">
        <f t="shared" si="56"/>
        <v>0</v>
      </c>
      <c r="BT38" s="27">
        <f t="shared" si="57"/>
        <v>0</v>
      </c>
      <c r="BU38" s="27">
        <f t="shared" si="58"/>
        <v>0</v>
      </c>
    </row>
    <row r="39" spans="5:73">
      <c r="E39" t="e">
        <f>VLOOKUP($C39,'Event Inputs'!$D$4:'Event Inputs'!$H$899,2,FALSE)</f>
        <v>#N/A</v>
      </c>
      <c r="F39" t="e">
        <f>VLOOKUP($D39,'Event Inputs'!$D$4:'Event Inputs'!$H$899,3,FALSE)</f>
        <v>#N/A</v>
      </c>
      <c r="G39" t="str">
        <f t="shared" si="0"/>
        <v/>
      </c>
      <c r="L39" t="e">
        <f>VLOOKUP($J39,'Event Inputs'!$D$4:'Event Inputs'!$H$899,2,FALSE)</f>
        <v>#N/A</v>
      </c>
      <c r="M39" t="e">
        <f>VLOOKUP($K39,'Event Inputs'!$D$4:'Event Inputs'!$H$899,3,FALSE)</f>
        <v>#N/A</v>
      </c>
      <c r="N39" t="str">
        <f t="shared" si="1"/>
        <v/>
      </c>
      <c r="O39" s="18">
        <f>'Event Inputs'!A39</f>
        <v>0</v>
      </c>
      <c r="P39" s="15">
        <f t="shared" si="2"/>
        <v>0</v>
      </c>
      <c r="Q39" s="21">
        <f t="shared" si="3"/>
        <v>0</v>
      </c>
      <c r="R39" s="24">
        <f t="shared" si="4"/>
        <v>0</v>
      </c>
      <c r="S39" s="21">
        <f t="shared" si="5"/>
        <v>0</v>
      </c>
      <c r="T39" s="21">
        <f t="shared" si="6"/>
        <v>0</v>
      </c>
      <c r="U39" s="21">
        <f t="shared" si="7"/>
        <v>0</v>
      </c>
      <c r="V39" s="21">
        <f t="shared" si="8"/>
        <v>0</v>
      </c>
      <c r="W39" s="21">
        <f t="shared" si="9"/>
        <v>0</v>
      </c>
      <c r="X39" s="21">
        <f t="shared" si="10"/>
        <v>0</v>
      </c>
      <c r="Y39" s="21">
        <f t="shared" si="11"/>
        <v>0</v>
      </c>
      <c r="Z39" s="21">
        <f t="shared" si="12"/>
        <v>0</v>
      </c>
      <c r="AA39" s="21">
        <f t="shared" si="13"/>
        <v>0</v>
      </c>
      <c r="AB39" s="21">
        <f t="shared" si="14"/>
        <v>0</v>
      </c>
      <c r="AC39" s="21">
        <f t="shared" si="15"/>
        <v>0</v>
      </c>
      <c r="AD39" s="21">
        <f t="shared" si="16"/>
        <v>0</v>
      </c>
      <c r="AE39" s="21">
        <f t="shared" si="17"/>
        <v>0</v>
      </c>
      <c r="AF39" s="21">
        <f t="shared" si="18"/>
        <v>0</v>
      </c>
      <c r="AG39" s="21">
        <f t="shared" si="19"/>
        <v>0</v>
      </c>
      <c r="AH39" s="21">
        <f t="shared" si="20"/>
        <v>0</v>
      </c>
      <c r="AI39" s="21">
        <f t="shared" si="21"/>
        <v>0</v>
      </c>
      <c r="AJ39" s="21">
        <f t="shared" si="22"/>
        <v>0</v>
      </c>
      <c r="AK39" s="21">
        <f t="shared" si="23"/>
        <v>0</v>
      </c>
      <c r="AL39" s="21">
        <f t="shared" si="24"/>
        <v>0</v>
      </c>
      <c r="AM39" s="21">
        <f t="shared" si="25"/>
        <v>0</v>
      </c>
      <c r="AN39" s="21">
        <f t="shared" si="26"/>
        <v>0</v>
      </c>
      <c r="AO39" s="21">
        <f t="shared" si="27"/>
        <v>0</v>
      </c>
      <c r="AP39" s="21">
        <f t="shared" si="28"/>
        <v>0</v>
      </c>
      <c r="AQ39" s="21">
        <f t="shared" si="29"/>
        <v>0</v>
      </c>
      <c r="AR39" s="21">
        <f t="shared" si="30"/>
        <v>0</v>
      </c>
      <c r="AS39" s="21">
        <f t="shared" si="31"/>
        <v>0</v>
      </c>
      <c r="AT39" s="35"/>
      <c r="AU39" s="27">
        <f t="shared" si="32"/>
        <v>0</v>
      </c>
      <c r="AV39" s="27">
        <f t="shared" si="33"/>
        <v>0</v>
      </c>
      <c r="AW39" s="27">
        <f t="shared" si="34"/>
        <v>0</v>
      </c>
      <c r="AX39" s="27">
        <f t="shared" si="35"/>
        <v>0</v>
      </c>
      <c r="AY39" s="27">
        <f t="shared" si="36"/>
        <v>0</v>
      </c>
      <c r="AZ39" s="27">
        <f t="shared" si="37"/>
        <v>0</v>
      </c>
      <c r="BA39" s="27">
        <f t="shared" si="38"/>
        <v>0</v>
      </c>
      <c r="BB39" s="27">
        <f t="shared" si="39"/>
        <v>0</v>
      </c>
      <c r="BC39" s="27">
        <f t="shared" si="40"/>
        <v>0</v>
      </c>
      <c r="BD39" s="27">
        <f t="shared" si="41"/>
        <v>0</v>
      </c>
      <c r="BE39" s="27">
        <f t="shared" si="42"/>
        <v>0</v>
      </c>
      <c r="BF39" s="27">
        <f t="shared" si="43"/>
        <v>0</v>
      </c>
      <c r="BG39" s="27">
        <f t="shared" si="44"/>
        <v>0</v>
      </c>
      <c r="BH39" s="27">
        <f t="shared" si="45"/>
        <v>0</v>
      </c>
      <c r="BI39" s="27">
        <f t="shared" si="46"/>
        <v>0</v>
      </c>
      <c r="BJ39" s="27">
        <f t="shared" si="47"/>
        <v>0</v>
      </c>
      <c r="BK39" s="27">
        <f t="shared" si="48"/>
        <v>0</v>
      </c>
      <c r="BL39" s="27">
        <f t="shared" si="49"/>
        <v>0</v>
      </c>
      <c r="BM39" s="27">
        <f t="shared" si="50"/>
        <v>0</v>
      </c>
      <c r="BN39" s="27">
        <f t="shared" si="51"/>
        <v>0</v>
      </c>
      <c r="BO39" s="27">
        <f t="shared" si="52"/>
        <v>0</v>
      </c>
      <c r="BP39" s="27">
        <f t="shared" si="53"/>
        <v>0</v>
      </c>
      <c r="BQ39" s="27">
        <f t="shared" si="54"/>
        <v>0</v>
      </c>
      <c r="BR39" s="27">
        <f t="shared" si="55"/>
        <v>0</v>
      </c>
      <c r="BS39" s="27">
        <f t="shared" si="56"/>
        <v>0</v>
      </c>
      <c r="BT39" s="27">
        <f t="shared" si="57"/>
        <v>0</v>
      </c>
      <c r="BU39" s="27">
        <f t="shared" si="58"/>
        <v>0</v>
      </c>
    </row>
    <row r="40" spans="5:73">
      <c r="E40" t="e">
        <f>VLOOKUP($C40,'Event Inputs'!$D$4:'Event Inputs'!$H$899,2,FALSE)</f>
        <v>#N/A</v>
      </c>
      <c r="F40" t="e">
        <f>VLOOKUP($D40,'Event Inputs'!$D$4:'Event Inputs'!$H$899,3,FALSE)</f>
        <v>#N/A</v>
      </c>
      <c r="G40" t="str">
        <f t="shared" si="0"/>
        <v/>
      </c>
      <c r="L40" t="e">
        <f>VLOOKUP($J40,'Event Inputs'!$D$4:'Event Inputs'!$H$899,2,FALSE)</f>
        <v>#N/A</v>
      </c>
      <c r="M40" t="e">
        <f>VLOOKUP($K40,'Event Inputs'!$D$4:'Event Inputs'!$H$899,3,FALSE)</f>
        <v>#N/A</v>
      </c>
      <c r="N40" t="str">
        <f t="shared" si="1"/>
        <v/>
      </c>
      <c r="O40" s="18">
        <f>'Event Inputs'!A40</f>
        <v>0</v>
      </c>
      <c r="P40" s="15">
        <f t="shared" si="2"/>
        <v>0</v>
      </c>
      <c r="Q40" s="21">
        <f t="shared" si="3"/>
        <v>0</v>
      </c>
      <c r="R40" s="24">
        <f t="shared" si="4"/>
        <v>0</v>
      </c>
      <c r="S40" s="21">
        <f t="shared" si="5"/>
        <v>0</v>
      </c>
      <c r="T40" s="21">
        <f t="shared" si="6"/>
        <v>0</v>
      </c>
      <c r="U40" s="21">
        <f t="shared" si="7"/>
        <v>0</v>
      </c>
      <c r="V40" s="21">
        <f t="shared" si="8"/>
        <v>0</v>
      </c>
      <c r="W40" s="21">
        <f t="shared" si="9"/>
        <v>0</v>
      </c>
      <c r="X40" s="21">
        <f t="shared" si="10"/>
        <v>0</v>
      </c>
      <c r="Y40" s="21">
        <f t="shared" si="11"/>
        <v>0</v>
      </c>
      <c r="Z40" s="21">
        <f t="shared" si="12"/>
        <v>0</v>
      </c>
      <c r="AA40" s="21">
        <f t="shared" si="13"/>
        <v>0</v>
      </c>
      <c r="AB40" s="21">
        <f t="shared" si="14"/>
        <v>0</v>
      </c>
      <c r="AC40" s="21">
        <f t="shared" si="15"/>
        <v>0</v>
      </c>
      <c r="AD40" s="21">
        <f t="shared" si="16"/>
        <v>0</v>
      </c>
      <c r="AE40" s="21">
        <f t="shared" si="17"/>
        <v>0</v>
      </c>
      <c r="AF40" s="21">
        <f t="shared" si="18"/>
        <v>0</v>
      </c>
      <c r="AG40" s="21">
        <f t="shared" si="19"/>
        <v>0</v>
      </c>
      <c r="AH40" s="21">
        <f t="shared" si="20"/>
        <v>0</v>
      </c>
      <c r="AI40" s="21">
        <f t="shared" si="21"/>
        <v>0</v>
      </c>
      <c r="AJ40" s="21">
        <f t="shared" si="22"/>
        <v>0</v>
      </c>
      <c r="AK40" s="21">
        <f t="shared" si="23"/>
        <v>0</v>
      </c>
      <c r="AL40" s="21">
        <f t="shared" si="24"/>
        <v>0</v>
      </c>
      <c r="AM40" s="21">
        <f t="shared" si="25"/>
        <v>0</v>
      </c>
      <c r="AN40" s="21">
        <f t="shared" si="26"/>
        <v>0</v>
      </c>
      <c r="AO40" s="21">
        <f t="shared" si="27"/>
        <v>0</v>
      </c>
      <c r="AP40" s="21">
        <f t="shared" si="28"/>
        <v>0</v>
      </c>
      <c r="AQ40" s="21">
        <f t="shared" si="29"/>
        <v>0</v>
      </c>
      <c r="AR40" s="21">
        <f t="shared" si="30"/>
        <v>0</v>
      </c>
      <c r="AS40" s="21">
        <f t="shared" si="31"/>
        <v>0</v>
      </c>
      <c r="AT40" s="35"/>
      <c r="AU40" s="27">
        <f t="shared" si="32"/>
        <v>0</v>
      </c>
      <c r="AV40" s="27">
        <f t="shared" si="33"/>
        <v>0</v>
      </c>
      <c r="AW40" s="27">
        <f t="shared" si="34"/>
        <v>0</v>
      </c>
      <c r="AX40" s="27">
        <f t="shared" si="35"/>
        <v>0</v>
      </c>
      <c r="AY40" s="27">
        <f t="shared" si="36"/>
        <v>0</v>
      </c>
      <c r="AZ40" s="27">
        <f t="shared" si="37"/>
        <v>0</v>
      </c>
      <c r="BA40" s="27">
        <f t="shared" si="38"/>
        <v>0</v>
      </c>
      <c r="BB40" s="27">
        <f t="shared" si="39"/>
        <v>0</v>
      </c>
      <c r="BC40" s="27">
        <f t="shared" si="40"/>
        <v>0</v>
      </c>
      <c r="BD40" s="27">
        <f t="shared" si="41"/>
        <v>0</v>
      </c>
      <c r="BE40" s="27">
        <f t="shared" si="42"/>
        <v>0</v>
      </c>
      <c r="BF40" s="27">
        <f t="shared" si="43"/>
        <v>0</v>
      </c>
      <c r="BG40" s="27">
        <f t="shared" si="44"/>
        <v>0</v>
      </c>
      <c r="BH40" s="27">
        <f t="shared" si="45"/>
        <v>0</v>
      </c>
      <c r="BI40" s="27">
        <f t="shared" si="46"/>
        <v>0</v>
      </c>
      <c r="BJ40" s="27">
        <f t="shared" si="47"/>
        <v>0</v>
      </c>
      <c r="BK40" s="27">
        <f t="shared" si="48"/>
        <v>0</v>
      </c>
      <c r="BL40" s="27">
        <f t="shared" si="49"/>
        <v>0</v>
      </c>
      <c r="BM40" s="27">
        <f t="shared" si="50"/>
        <v>0</v>
      </c>
      <c r="BN40" s="27">
        <f t="shared" si="51"/>
        <v>0</v>
      </c>
      <c r="BO40" s="27">
        <f t="shared" si="52"/>
        <v>0</v>
      </c>
      <c r="BP40" s="27">
        <f t="shared" si="53"/>
        <v>0</v>
      </c>
      <c r="BQ40" s="27">
        <f t="shared" si="54"/>
        <v>0</v>
      </c>
      <c r="BR40" s="27">
        <f t="shared" si="55"/>
        <v>0</v>
      </c>
      <c r="BS40" s="27">
        <f t="shared" si="56"/>
        <v>0</v>
      </c>
      <c r="BT40" s="27">
        <f t="shared" si="57"/>
        <v>0</v>
      </c>
      <c r="BU40" s="27">
        <f t="shared" si="58"/>
        <v>0</v>
      </c>
    </row>
    <row r="41" spans="5:73">
      <c r="E41" t="e">
        <f>VLOOKUP($C41,'Event Inputs'!$D$4:'Event Inputs'!$H$899,2,FALSE)</f>
        <v>#N/A</v>
      </c>
      <c r="F41" t="e">
        <f>VLOOKUP($D41,'Event Inputs'!$D$4:'Event Inputs'!$H$899,3,FALSE)</f>
        <v>#N/A</v>
      </c>
      <c r="G41" t="str">
        <f t="shared" si="0"/>
        <v/>
      </c>
      <c r="L41" t="e">
        <f>VLOOKUP($J41,'Event Inputs'!$D$4:'Event Inputs'!$H$899,2,FALSE)</f>
        <v>#N/A</v>
      </c>
      <c r="M41" t="e">
        <f>VLOOKUP($K41,'Event Inputs'!$D$4:'Event Inputs'!$H$899,3,FALSE)</f>
        <v>#N/A</v>
      </c>
      <c r="N41" t="str">
        <f t="shared" si="1"/>
        <v/>
      </c>
      <c r="O41" s="18">
        <f>'Event Inputs'!A41</f>
        <v>0</v>
      </c>
      <c r="P41" s="15">
        <f t="shared" si="2"/>
        <v>0</v>
      </c>
      <c r="Q41" s="21">
        <f t="shared" si="3"/>
        <v>0</v>
      </c>
      <c r="R41" s="24">
        <f t="shared" si="4"/>
        <v>0</v>
      </c>
      <c r="S41" s="21">
        <f t="shared" si="5"/>
        <v>0</v>
      </c>
      <c r="T41" s="21">
        <f t="shared" si="6"/>
        <v>0</v>
      </c>
      <c r="U41" s="21">
        <f t="shared" si="7"/>
        <v>0</v>
      </c>
      <c r="V41" s="21">
        <f t="shared" si="8"/>
        <v>0</v>
      </c>
      <c r="W41" s="21">
        <f t="shared" si="9"/>
        <v>0</v>
      </c>
      <c r="X41" s="21">
        <f t="shared" si="10"/>
        <v>0</v>
      </c>
      <c r="Y41" s="21">
        <f t="shared" si="11"/>
        <v>0</v>
      </c>
      <c r="Z41" s="21">
        <f t="shared" si="12"/>
        <v>0</v>
      </c>
      <c r="AA41" s="21">
        <f t="shared" si="13"/>
        <v>0</v>
      </c>
      <c r="AB41" s="21">
        <f t="shared" si="14"/>
        <v>0</v>
      </c>
      <c r="AC41" s="21">
        <f t="shared" si="15"/>
        <v>0</v>
      </c>
      <c r="AD41" s="21">
        <f t="shared" si="16"/>
        <v>0</v>
      </c>
      <c r="AE41" s="21">
        <f t="shared" si="17"/>
        <v>0</v>
      </c>
      <c r="AF41" s="21">
        <f t="shared" si="18"/>
        <v>0</v>
      </c>
      <c r="AG41" s="21">
        <f t="shared" si="19"/>
        <v>0</v>
      </c>
      <c r="AH41" s="21">
        <f t="shared" si="20"/>
        <v>0</v>
      </c>
      <c r="AI41" s="21">
        <f t="shared" si="21"/>
        <v>0</v>
      </c>
      <c r="AJ41" s="21">
        <f t="shared" si="22"/>
        <v>0</v>
      </c>
      <c r="AK41" s="21">
        <f t="shared" si="23"/>
        <v>0</v>
      </c>
      <c r="AL41" s="21">
        <f t="shared" si="24"/>
        <v>0</v>
      </c>
      <c r="AM41" s="21">
        <f t="shared" si="25"/>
        <v>0</v>
      </c>
      <c r="AN41" s="21">
        <f t="shared" si="26"/>
        <v>0</v>
      </c>
      <c r="AO41" s="21">
        <f t="shared" si="27"/>
        <v>0</v>
      </c>
      <c r="AP41" s="21">
        <f t="shared" si="28"/>
        <v>0</v>
      </c>
      <c r="AQ41" s="21">
        <f t="shared" si="29"/>
        <v>0</v>
      </c>
      <c r="AR41" s="21">
        <f t="shared" si="30"/>
        <v>0</v>
      </c>
      <c r="AS41" s="21">
        <f t="shared" si="31"/>
        <v>0</v>
      </c>
      <c r="AT41" s="35"/>
      <c r="AU41" s="27">
        <f t="shared" si="32"/>
        <v>0</v>
      </c>
      <c r="AV41" s="27">
        <f t="shared" si="33"/>
        <v>0</v>
      </c>
      <c r="AW41" s="27">
        <f t="shared" si="34"/>
        <v>0</v>
      </c>
      <c r="AX41" s="27">
        <f t="shared" si="35"/>
        <v>0</v>
      </c>
      <c r="AY41" s="27">
        <f t="shared" si="36"/>
        <v>0</v>
      </c>
      <c r="AZ41" s="27">
        <f t="shared" si="37"/>
        <v>0</v>
      </c>
      <c r="BA41" s="27">
        <f t="shared" si="38"/>
        <v>0</v>
      </c>
      <c r="BB41" s="27">
        <f t="shared" si="39"/>
        <v>0</v>
      </c>
      <c r="BC41" s="27">
        <f t="shared" si="40"/>
        <v>0</v>
      </c>
      <c r="BD41" s="27">
        <f t="shared" si="41"/>
        <v>0</v>
      </c>
      <c r="BE41" s="27">
        <f t="shared" si="42"/>
        <v>0</v>
      </c>
      <c r="BF41" s="27">
        <f t="shared" si="43"/>
        <v>0</v>
      </c>
      <c r="BG41" s="27">
        <f t="shared" si="44"/>
        <v>0</v>
      </c>
      <c r="BH41" s="27">
        <f t="shared" si="45"/>
        <v>0</v>
      </c>
      <c r="BI41" s="27">
        <f t="shared" si="46"/>
        <v>0</v>
      </c>
      <c r="BJ41" s="27">
        <f t="shared" si="47"/>
        <v>0</v>
      </c>
      <c r="BK41" s="27">
        <f t="shared" si="48"/>
        <v>0</v>
      </c>
      <c r="BL41" s="27">
        <f t="shared" si="49"/>
        <v>0</v>
      </c>
      <c r="BM41" s="27">
        <f t="shared" si="50"/>
        <v>0</v>
      </c>
      <c r="BN41" s="27">
        <f t="shared" si="51"/>
        <v>0</v>
      </c>
      <c r="BO41" s="27">
        <f t="shared" si="52"/>
        <v>0</v>
      </c>
      <c r="BP41" s="27">
        <f t="shared" si="53"/>
        <v>0</v>
      </c>
      <c r="BQ41" s="27">
        <f t="shared" si="54"/>
        <v>0</v>
      </c>
      <c r="BR41" s="27">
        <f t="shared" si="55"/>
        <v>0</v>
      </c>
      <c r="BS41" s="27">
        <f t="shared" si="56"/>
        <v>0</v>
      </c>
      <c r="BT41" s="27">
        <f t="shared" si="57"/>
        <v>0</v>
      </c>
      <c r="BU41" s="27">
        <f t="shared" si="58"/>
        <v>0</v>
      </c>
    </row>
    <row r="42" spans="5:73">
      <c r="E42" t="e">
        <f>VLOOKUP($C42,'Event Inputs'!$D$4:'Event Inputs'!$H$899,2,FALSE)</f>
        <v>#N/A</v>
      </c>
      <c r="F42" t="e">
        <f>VLOOKUP($D42,'Event Inputs'!$D$4:'Event Inputs'!$H$899,3,FALSE)</f>
        <v>#N/A</v>
      </c>
      <c r="G42" t="str">
        <f t="shared" si="0"/>
        <v/>
      </c>
      <c r="L42" t="e">
        <f>VLOOKUP($J42,'Event Inputs'!$D$4:'Event Inputs'!$H$899,2,FALSE)</f>
        <v>#N/A</v>
      </c>
      <c r="M42" t="e">
        <f>VLOOKUP($K42,'Event Inputs'!$D$4:'Event Inputs'!$H$899,3,FALSE)</f>
        <v>#N/A</v>
      </c>
      <c r="N42" t="str">
        <f t="shared" si="1"/>
        <v/>
      </c>
      <c r="O42" s="18">
        <f>'Event Inputs'!A42</f>
        <v>0</v>
      </c>
      <c r="P42" s="15">
        <f t="shared" si="2"/>
        <v>0</v>
      </c>
      <c r="Q42" s="21">
        <f t="shared" si="3"/>
        <v>0</v>
      </c>
      <c r="R42" s="24">
        <f t="shared" si="4"/>
        <v>0</v>
      </c>
      <c r="S42" s="21">
        <f t="shared" si="5"/>
        <v>0</v>
      </c>
      <c r="T42" s="21">
        <f t="shared" si="6"/>
        <v>0</v>
      </c>
      <c r="U42" s="21">
        <f t="shared" si="7"/>
        <v>0</v>
      </c>
      <c r="V42" s="21">
        <f t="shared" si="8"/>
        <v>0</v>
      </c>
      <c r="W42" s="21">
        <f t="shared" si="9"/>
        <v>0</v>
      </c>
      <c r="X42" s="21">
        <f t="shared" si="10"/>
        <v>0</v>
      </c>
      <c r="Y42" s="21">
        <f t="shared" si="11"/>
        <v>0</v>
      </c>
      <c r="Z42" s="21">
        <f t="shared" si="12"/>
        <v>0</v>
      </c>
      <c r="AA42" s="21">
        <f t="shared" si="13"/>
        <v>0</v>
      </c>
      <c r="AB42" s="21">
        <f t="shared" si="14"/>
        <v>0</v>
      </c>
      <c r="AC42" s="21">
        <f t="shared" si="15"/>
        <v>0</v>
      </c>
      <c r="AD42" s="21">
        <f t="shared" si="16"/>
        <v>0</v>
      </c>
      <c r="AE42" s="21">
        <f t="shared" si="17"/>
        <v>0</v>
      </c>
      <c r="AF42" s="21">
        <f t="shared" si="18"/>
        <v>0</v>
      </c>
      <c r="AG42" s="21">
        <f t="shared" si="19"/>
        <v>0</v>
      </c>
      <c r="AH42" s="21">
        <f t="shared" si="20"/>
        <v>0</v>
      </c>
      <c r="AI42" s="21">
        <f t="shared" si="21"/>
        <v>0</v>
      </c>
      <c r="AJ42" s="21">
        <f t="shared" si="22"/>
        <v>0</v>
      </c>
      <c r="AK42" s="21">
        <f t="shared" si="23"/>
        <v>0</v>
      </c>
      <c r="AL42" s="21">
        <f t="shared" si="24"/>
        <v>0</v>
      </c>
      <c r="AM42" s="21">
        <f t="shared" si="25"/>
        <v>0</v>
      </c>
      <c r="AN42" s="21">
        <f t="shared" si="26"/>
        <v>0</v>
      </c>
      <c r="AO42" s="21">
        <f t="shared" si="27"/>
        <v>0</v>
      </c>
      <c r="AP42" s="21">
        <f t="shared" si="28"/>
        <v>0</v>
      </c>
      <c r="AQ42" s="21">
        <f t="shared" si="29"/>
        <v>0</v>
      </c>
      <c r="AR42" s="21">
        <f t="shared" si="30"/>
        <v>0</v>
      </c>
      <c r="AS42" s="21">
        <f t="shared" si="31"/>
        <v>0</v>
      </c>
      <c r="AT42" s="35"/>
      <c r="AU42" s="27">
        <f t="shared" si="32"/>
        <v>0</v>
      </c>
      <c r="AV42" s="27">
        <f t="shared" si="33"/>
        <v>0</v>
      </c>
      <c r="AW42" s="27">
        <f t="shared" si="34"/>
        <v>0</v>
      </c>
      <c r="AX42" s="27">
        <f t="shared" si="35"/>
        <v>0</v>
      </c>
      <c r="AY42" s="27">
        <f t="shared" si="36"/>
        <v>0</v>
      </c>
      <c r="AZ42" s="27">
        <f t="shared" si="37"/>
        <v>0</v>
      </c>
      <c r="BA42" s="27">
        <f t="shared" si="38"/>
        <v>0</v>
      </c>
      <c r="BB42" s="27">
        <f t="shared" si="39"/>
        <v>0</v>
      </c>
      <c r="BC42" s="27">
        <f t="shared" si="40"/>
        <v>0</v>
      </c>
      <c r="BD42" s="27">
        <f t="shared" si="41"/>
        <v>0</v>
      </c>
      <c r="BE42" s="27">
        <f t="shared" si="42"/>
        <v>0</v>
      </c>
      <c r="BF42" s="27">
        <f t="shared" si="43"/>
        <v>0</v>
      </c>
      <c r="BG42" s="27">
        <f t="shared" si="44"/>
        <v>0</v>
      </c>
      <c r="BH42" s="27">
        <f t="shared" si="45"/>
        <v>0</v>
      </c>
      <c r="BI42" s="27">
        <f t="shared" si="46"/>
        <v>0</v>
      </c>
      <c r="BJ42" s="27">
        <f t="shared" si="47"/>
        <v>0</v>
      </c>
      <c r="BK42" s="27">
        <f t="shared" si="48"/>
        <v>0</v>
      </c>
      <c r="BL42" s="27">
        <f t="shared" si="49"/>
        <v>0</v>
      </c>
      <c r="BM42" s="27">
        <f t="shared" si="50"/>
        <v>0</v>
      </c>
      <c r="BN42" s="27">
        <f t="shared" si="51"/>
        <v>0</v>
      </c>
      <c r="BO42" s="27">
        <f t="shared" si="52"/>
        <v>0</v>
      </c>
      <c r="BP42" s="27">
        <f t="shared" si="53"/>
        <v>0</v>
      </c>
      <c r="BQ42" s="27">
        <f t="shared" si="54"/>
        <v>0</v>
      </c>
      <c r="BR42" s="27">
        <f t="shared" si="55"/>
        <v>0</v>
      </c>
      <c r="BS42" s="27">
        <f t="shared" si="56"/>
        <v>0</v>
      </c>
      <c r="BT42" s="27">
        <f t="shared" si="57"/>
        <v>0</v>
      </c>
      <c r="BU42" s="27">
        <f t="shared" si="58"/>
        <v>0</v>
      </c>
    </row>
    <row r="43" spans="5:73">
      <c r="E43" t="e">
        <f>VLOOKUP($C43,'Event Inputs'!$D$4:'Event Inputs'!$H$899,2,FALSE)</f>
        <v>#N/A</v>
      </c>
      <c r="F43" t="e">
        <f>VLOOKUP($D43,'Event Inputs'!$D$4:'Event Inputs'!$H$899,3,FALSE)</f>
        <v>#N/A</v>
      </c>
      <c r="G43" t="str">
        <f t="shared" si="0"/>
        <v/>
      </c>
      <c r="L43" t="e">
        <f>VLOOKUP($J43,'Event Inputs'!$D$4:'Event Inputs'!$H$899,2,FALSE)</f>
        <v>#N/A</v>
      </c>
      <c r="M43" t="e">
        <f>VLOOKUP($K43,'Event Inputs'!$D$4:'Event Inputs'!$H$899,3,FALSE)</f>
        <v>#N/A</v>
      </c>
      <c r="N43" t="str">
        <f t="shared" si="1"/>
        <v/>
      </c>
      <c r="O43" s="18">
        <f>'Event Inputs'!A43</f>
        <v>0</v>
      </c>
      <c r="P43" s="15">
        <f t="shared" si="2"/>
        <v>0</v>
      </c>
      <c r="Q43" s="21">
        <f t="shared" si="3"/>
        <v>0</v>
      </c>
      <c r="R43" s="24">
        <f t="shared" si="4"/>
        <v>0</v>
      </c>
      <c r="S43" s="21">
        <f t="shared" si="5"/>
        <v>0</v>
      </c>
      <c r="T43" s="21">
        <f t="shared" si="6"/>
        <v>0</v>
      </c>
      <c r="U43" s="21">
        <f t="shared" si="7"/>
        <v>0</v>
      </c>
      <c r="V43" s="21">
        <f t="shared" si="8"/>
        <v>0</v>
      </c>
      <c r="W43" s="21">
        <f t="shared" si="9"/>
        <v>0</v>
      </c>
      <c r="X43" s="21">
        <f t="shared" si="10"/>
        <v>0</v>
      </c>
      <c r="Y43" s="21">
        <f t="shared" si="11"/>
        <v>0</v>
      </c>
      <c r="Z43" s="21">
        <f t="shared" si="12"/>
        <v>0</v>
      </c>
      <c r="AA43" s="21">
        <f t="shared" si="13"/>
        <v>0</v>
      </c>
      <c r="AB43" s="21">
        <f t="shared" si="14"/>
        <v>0</v>
      </c>
      <c r="AC43" s="21">
        <f t="shared" si="15"/>
        <v>0</v>
      </c>
      <c r="AD43" s="21">
        <f t="shared" si="16"/>
        <v>0</v>
      </c>
      <c r="AE43" s="21">
        <f t="shared" si="17"/>
        <v>0</v>
      </c>
      <c r="AF43" s="21">
        <f t="shared" si="18"/>
        <v>0</v>
      </c>
      <c r="AG43" s="21">
        <f t="shared" si="19"/>
        <v>0</v>
      </c>
      <c r="AH43" s="21">
        <f t="shared" si="20"/>
        <v>0</v>
      </c>
      <c r="AI43" s="21">
        <f t="shared" si="21"/>
        <v>0</v>
      </c>
      <c r="AJ43" s="21">
        <f t="shared" si="22"/>
        <v>0</v>
      </c>
      <c r="AK43" s="21">
        <f t="shared" si="23"/>
        <v>0</v>
      </c>
      <c r="AL43" s="21">
        <f t="shared" si="24"/>
        <v>0</v>
      </c>
      <c r="AM43" s="21">
        <f t="shared" si="25"/>
        <v>0</v>
      </c>
      <c r="AN43" s="21">
        <f t="shared" si="26"/>
        <v>0</v>
      </c>
      <c r="AO43" s="21">
        <f t="shared" si="27"/>
        <v>0</v>
      </c>
      <c r="AP43" s="21">
        <f t="shared" si="28"/>
        <v>0</v>
      </c>
      <c r="AQ43" s="21">
        <f t="shared" si="29"/>
        <v>0</v>
      </c>
      <c r="AR43" s="21">
        <f t="shared" si="30"/>
        <v>0</v>
      </c>
      <c r="AS43" s="21">
        <f t="shared" si="31"/>
        <v>0</v>
      </c>
      <c r="AT43" s="35"/>
      <c r="AU43" s="27">
        <f t="shared" si="32"/>
        <v>0</v>
      </c>
      <c r="AV43" s="27">
        <f t="shared" si="33"/>
        <v>0</v>
      </c>
      <c r="AW43" s="27">
        <f t="shared" si="34"/>
        <v>0</v>
      </c>
      <c r="AX43" s="27">
        <f t="shared" si="35"/>
        <v>0</v>
      </c>
      <c r="AY43" s="27">
        <f t="shared" si="36"/>
        <v>0</v>
      </c>
      <c r="AZ43" s="27">
        <f t="shared" si="37"/>
        <v>0</v>
      </c>
      <c r="BA43" s="27">
        <f t="shared" si="38"/>
        <v>0</v>
      </c>
      <c r="BB43" s="27">
        <f t="shared" si="39"/>
        <v>0</v>
      </c>
      <c r="BC43" s="27">
        <f t="shared" si="40"/>
        <v>0</v>
      </c>
      <c r="BD43" s="27">
        <f t="shared" si="41"/>
        <v>0</v>
      </c>
      <c r="BE43" s="27">
        <f t="shared" si="42"/>
        <v>0</v>
      </c>
      <c r="BF43" s="27">
        <f t="shared" si="43"/>
        <v>0</v>
      </c>
      <c r="BG43" s="27">
        <f t="shared" si="44"/>
        <v>0</v>
      </c>
      <c r="BH43" s="27">
        <f t="shared" si="45"/>
        <v>0</v>
      </c>
      <c r="BI43" s="27">
        <f t="shared" si="46"/>
        <v>0</v>
      </c>
      <c r="BJ43" s="27">
        <f t="shared" si="47"/>
        <v>0</v>
      </c>
      <c r="BK43" s="27">
        <f t="shared" si="48"/>
        <v>0</v>
      </c>
      <c r="BL43" s="27">
        <f t="shared" si="49"/>
        <v>0</v>
      </c>
      <c r="BM43" s="27">
        <f t="shared" si="50"/>
        <v>0</v>
      </c>
      <c r="BN43" s="27">
        <f t="shared" si="51"/>
        <v>0</v>
      </c>
      <c r="BO43" s="27">
        <f t="shared" si="52"/>
        <v>0</v>
      </c>
      <c r="BP43" s="27">
        <f t="shared" si="53"/>
        <v>0</v>
      </c>
      <c r="BQ43" s="27">
        <f t="shared" si="54"/>
        <v>0</v>
      </c>
      <c r="BR43" s="27">
        <f t="shared" si="55"/>
        <v>0</v>
      </c>
      <c r="BS43" s="27">
        <f t="shared" si="56"/>
        <v>0</v>
      </c>
      <c r="BT43" s="27">
        <f t="shared" si="57"/>
        <v>0</v>
      </c>
      <c r="BU43" s="27">
        <f t="shared" si="58"/>
        <v>0</v>
      </c>
    </row>
    <row r="44" spans="5:73">
      <c r="E44" t="e">
        <f>VLOOKUP($C44,'Event Inputs'!$D$4:'Event Inputs'!$H$899,2,FALSE)</f>
        <v>#N/A</v>
      </c>
      <c r="F44" t="e">
        <f>VLOOKUP($D44,'Event Inputs'!$D$4:'Event Inputs'!$H$899,3,FALSE)</f>
        <v>#N/A</v>
      </c>
      <c r="G44" t="str">
        <f t="shared" si="0"/>
        <v/>
      </c>
      <c r="L44" t="e">
        <f>VLOOKUP($J44,'Event Inputs'!$D$4:'Event Inputs'!$H$899,2,FALSE)</f>
        <v>#N/A</v>
      </c>
      <c r="M44" t="e">
        <f>VLOOKUP($K44,'Event Inputs'!$D$4:'Event Inputs'!$H$899,3,FALSE)</f>
        <v>#N/A</v>
      </c>
      <c r="N44" t="str">
        <f t="shared" si="1"/>
        <v/>
      </c>
      <c r="O44" s="18">
        <f>'Event Inputs'!A44</f>
        <v>0</v>
      </c>
      <c r="P44" s="15">
        <f t="shared" si="2"/>
        <v>0</v>
      </c>
      <c r="Q44" s="21">
        <f t="shared" si="3"/>
        <v>0</v>
      </c>
      <c r="R44" s="24">
        <f t="shared" si="4"/>
        <v>0</v>
      </c>
      <c r="S44" s="21">
        <f t="shared" si="5"/>
        <v>0</v>
      </c>
      <c r="T44" s="21">
        <f t="shared" si="6"/>
        <v>0</v>
      </c>
      <c r="U44" s="21">
        <f t="shared" si="7"/>
        <v>0</v>
      </c>
      <c r="V44" s="21">
        <f t="shared" si="8"/>
        <v>0</v>
      </c>
      <c r="W44" s="21">
        <f t="shared" si="9"/>
        <v>0</v>
      </c>
      <c r="X44" s="21">
        <f t="shared" si="10"/>
        <v>0</v>
      </c>
      <c r="Y44" s="21">
        <f t="shared" si="11"/>
        <v>0</v>
      </c>
      <c r="Z44" s="21">
        <f t="shared" si="12"/>
        <v>0</v>
      </c>
      <c r="AA44" s="21">
        <f t="shared" si="13"/>
        <v>0</v>
      </c>
      <c r="AB44" s="21">
        <f t="shared" si="14"/>
        <v>0</v>
      </c>
      <c r="AC44" s="21">
        <f t="shared" si="15"/>
        <v>0</v>
      </c>
      <c r="AD44" s="21">
        <f t="shared" si="16"/>
        <v>0</v>
      </c>
      <c r="AE44" s="21">
        <f t="shared" si="17"/>
        <v>0</v>
      </c>
      <c r="AF44" s="21">
        <f t="shared" si="18"/>
        <v>0</v>
      </c>
      <c r="AG44" s="21">
        <f t="shared" si="19"/>
        <v>0</v>
      </c>
      <c r="AH44" s="21">
        <f t="shared" si="20"/>
        <v>0</v>
      </c>
      <c r="AI44" s="21">
        <f t="shared" si="21"/>
        <v>0</v>
      </c>
      <c r="AJ44" s="21">
        <f t="shared" si="22"/>
        <v>0</v>
      </c>
      <c r="AK44" s="21">
        <f t="shared" si="23"/>
        <v>0</v>
      </c>
      <c r="AL44" s="21">
        <f t="shared" si="24"/>
        <v>0</v>
      </c>
      <c r="AM44" s="21">
        <f t="shared" si="25"/>
        <v>0</v>
      </c>
      <c r="AN44" s="21">
        <f t="shared" si="26"/>
        <v>0</v>
      </c>
      <c r="AO44" s="21">
        <f t="shared" si="27"/>
        <v>0</v>
      </c>
      <c r="AP44" s="21">
        <f t="shared" si="28"/>
        <v>0</v>
      </c>
      <c r="AQ44" s="21">
        <f t="shared" si="29"/>
        <v>0</v>
      </c>
      <c r="AR44" s="21">
        <f t="shared" si="30"/>
        <v>0</v>
      </c>
      <c r="AS44" s="21">
        <f t="shared" si="31"/>
        <v>0</v>
      </c>
      <c r="AT44" s="35"/>
      <c r="AU44" s="27">
        <f t="shared" si="32"/>
        <v>0</v>
      </c>
      <c r="AV44" s="27">
        <f t="shared" si="33"/>
        <v>0</v>
      </c>
      <c r="AW44" s="27">
        <f t="shared" si="34"/>
        <v>0</v>
      </c>
      <c r="AX44" s="27">
        <f t="shared" si="35"/>
        <v>0</v>
      </c>
      <c r="AY44" s="27">
        <f t="shared" si="36"/>
        <v>0</v>
      </c>
      <c r="AZ44" s="27">
        <f t="shared" si="37"/>
        <v>0</v>
      </c>
      <c r="BA44" s="27">
        <f t="shared" si="38"/>
        <v>0</v>
      </c>
      <c r="BB44" s="27">
        <f t="shared" si="39"/>
        <v>0</v>
      </c>
      <c r="BC44" s="27">
        <f t="shared" si="40"/>
        <v>0</v>
      </c>
      <c r="BD44" s="27">
        <f t="shared" si="41"/>
        <v>0</v>
      </c>
      <c r="BE44" s="27">
        <f t="shared" si="42"/>
        <v>0</v>
      </c>
      <c r="BF44" s="27">
        <f t="shared" si="43"/>
        <v>0</v>
      </c>
      <c r="BG44" s="27">
        <f t="shared" si="44"/>
        <v>0</v>
      </c>
      <c r="BH44" s="27">
        <f t="shared" si="45"/>
        <v>0</v>
      </c>
      <c r="BI44" s="27">
        <f t="shared" si="46"/>
        <v>0</v>
      </c>
      <c r="BJ44" s="27">
        <f t="shared" si="47"/>
        <v>0</v>
      </c>
      <c r="BK44" s="27">
        <f t="shared" si="48"/>
        <v>0</v>
      </c>
      <c r="BL44" s="27">
        <f t="shared" si="49"/>
        <v>0</v>
      </c>
      <c r="BM44" s="27">
        <f t="shared" si="50"/>
        <v>0</v>
      </c>
      <c r="BN44" s="27">
        <f t="shared" si="51"/>
        <v>0</v>
      </c>
      <c r="BO44" s="27">
        <f t="shared" si="52"/>
        <v>0</v>
      </c>
      <c r="BP44" s="27">
        <f t="shared" si="53"/>
        <v>0</v>
      </c>
      <c r="BQ44" s="27">
        <f t="shared" si="54"/>
        <v>0</v>
      </c>
      <c r="BR44" s="27">
        <f t="shared" si="55"/>
        <v>0</v>
      </c>
      <c r="BS44" s="27">
        <f t="shared" si="56"/>
        <v>0</v>
      </c>
      <c r="BT44" s="27">
        <f t="shared" si="57"/>
        <v>0</v>
      </c>
      <c r="BU44" s="27">
        <f t="shared" si="58"/>
        <v>0</v>
      </c>
    </row>
    <row r="45" spans="5:73">
      <c r="E45" t="e">
        <f>VLOOKUP($C45,'Event Inputs'!$D$4:'Event Inputs'!$H$899,2,FALSE)</f>
        <v>#N/A</v>
      </c>
      <c r="F45" t="e">
        <f>VLOOKUP($D45,'Event Inputs'!$D$4:'Event Inputs'!$H$899,3,FALSE)</f>
        <v>#N/A</v>
      </c>
      <c r="G45" t="str">
        <f t="shared" si="0"/>
        <v/>
      </c>
      <c r="L45" t="e">
        <f>VLOOKUP($J45,'Event Inputs'!$D$4:'Event Inputs'!$H$899,2,FALSE)</f>
        <v>#N/A</v>
      </c>
      <c r="M45" t="e">
        <f>VLOOKUP($K45,'Event Inputs'!$D$4:'Event Inputs'!$H$899,3,FALSE)</f>
        <v>#N/A</v>
      </c>
      <c r="N45" t="str">
        <f t="shared" si="1"/>
        <v/>
      </c>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5:73">
      <c r="E46" t="e">
        <f>VLOOKUP($C46,'Event Inputs'!$D$4:'Event Inputs'!$H$899,2,FALSE)</f>
        <v>#N/A</v>
      </c>
      <c r="F46" t="e">
        <f>VLOOKUP($D46,'Event Inputs'!$D$4:'Event Inputs'!$H$899,3,FALSE)</f>
        <v>#N/A</v>
      </c>
      <c r="G46" t="str">
        <f t="shared" si="0"/>
        <v/>
      </c>
      <c r="L46" t="e">
        <f>VLOOKUP($J46,'Event Inputs'!$D$4:'Event Inputs'!$H$899,2,FALSE)</f>
        <v>#N/A</v>
      </c>
      <c r="M46" t="e">
        <f>VLOOKUP($K46,'Event Inputs'!$D$4:'Event Inputs'!$H$899,3,FALSE)</f>
        <v>#N/A</v>
      </c>
      <c r="N46" t="str">
        <f t="shared" si="1"/>
        <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5:73">
      <c r="E47" t="e">
        <f>VLOOKUP($C47,'Event Inputs'!$D$4:'Event Inputs'!$H$899,2,FALSE)</f>
        <v>#N/A</v>
      </c>
      <c r="F47" t="e">
        <f>VLOOKUP($D47,'Event Inputs'!$D$4:'Event Inputs'!$H$899,3,FALSE)</f>
        <v>#N/A</v>
      </c>
      <c r="G47" t="str">
        <f t="shared" si="0"/>
        <v/>
      </c>
      <c r="L47" t="e">
        <f>VLOOKUP($J47,'Event Inputs'!$D$4:'Event Inputs'!$H$899,2,FALSE)</f>
        <v>#N/A</v>
      </c>
      <c r="M47" t="e">
        <f>VLOOKUP($K47,'Event Inputs'!$D$4:'Event Inputs'!$H$899,3,FALSE)</f>
        <v>#N/A</v>
      </c>
      <c r="N47" t="str">
        <f t="shared" si="1"/>
        <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5:73">
      <c r="E48" t="e">
        <f>VLOOKUP($C48,'Event Inputs'!$D$4:'Event Inputs'!$H$899,2,FALSE)</f>
        <v>#N/A</v>
      </c>
      <c r="F48" t="e">
        <f>VLOOKUP($D48,'Event Inputs'!$D$4:'Event Inputs'!$H$899,3,FALSE)</f>
        <v>#N/A</v>
      </c>
      <c r="G48" t="str">
        <f t="shared" si="0"/>
        <v/>
      </c>
      <c r="L48" t="e">
        <f>VLOOKUP($J48,'Event Inputs'!$D$4:'Event Inputs'!$H$899,2,FALSE)</f>
        <v>#N/A</v>
      </c>
      <c r="M48" t="e">
        <f>VLOOKUP($K48,'Event Inputs'!$D$4:'Event Inputs'!$H$899,3,FALSE)</f>
        <v>#N/A</v>
      </c>
      <c r="N48" t="str">
        <f t="shared" si="1"/>
        <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5:41">
      <c r="E49" t="e">
        <f>VLOOKUP($C49,'Event Inputs'!$D$4:'Event Inputs'!$H$899,2,FALSE)</f>
        <v>#N/A</v>
      </c>
      <c r="F49" t="e">
        <f>VLOOKUP($D49,'Event Inputs'!$D$4:'Event Inputs'!$H$899,3,FALSE)</f>
        <v>#N/A</v>
      </c>
      <c r="G49" t="str">
        <f t="shared" si="0"/>
        <v/>
      </c>
      <c r="L49" t="e">
        <f>VLOOKUP($J49,'Event Inputs'!$D$4:'Event Inputs'!$H$899,2,FALSE)</f>
        <v>#N/A</v>
      </c>
      <c r="M49" t="e">
        <f>VLOOKUP($K49,'Event Inputs'!$D$4:'Event Inputs'!$H$899,3,FALSE)</f>
        <v>#N/A</v>
      </c>
      <c r="N49" t="str">
        <f t="shared" si="1"/>
        <v/>
      </c>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5:41">
      <c r="E50" t="e">
        <f>VLOOKUP($C50,'Event Inputs'!$D$4:'Event Inputs'!$H$899,2,FALSE)</f>
        <v>#N/A</v>
      </c>
      <c r="F50" t="e">
        <f>VLOOKUP($D50,'Event Inputs'!$D$4:'Event Inputs'!$H$899,3,FALSE)</f>
        <v>#N/A</v>
      </c>
      <c r="G50" t="str">
        <f t="shared" si="0"/>
        <v/>
      </c>
      <c r="L50" t="e">
        <f>VLOOKUP($J50,'Event Inputs'!$D$4:'Event Inputs'!$H$899,2,FALSE)</f>
        <v>#N/A</v>
      </c>
      <c r="M50" t="e">
        <f>VLOOKUP($K50,'Event Inputs'!$D$4:'Event Inputs'!$H$899,3,FALSE)</f>
        <v>#N/A</v>
      </c>
      <c r="N50" t="str">
        <f t="shared" si="1"/>
        <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5:41">
      <c r="E51" t="e">
        <f>VLOOKUP($C51,'Event Inputs'!$D$4:'Event Inputs'!$H$899,2,FALSE)</f>
        <v>#N/A</v>
      </c>
      <c r="F51" t="e">
        <f>VLOOKUP($D51,'Event Inputs'!$D$4:'Event Inputs'!$H$899,3,FALSE)</f>
        <v>#N/A</v>
      </c>
      <c r="G51" t="str">
        <f t="shared" si="0"/>
        <v/>
      </c>
      <c r="L51" t="e">
        <f>VLOOKUP($J51,'Event Inputs'!$D$4:'Event Inputs'!$H$899,2,FALSE)</f>
        <v>#N/A</v>
      </c>
      <c r="M51" t="e">
        <f>VLOOKUP($K51,'Event Inputs'!$D$4:'Event Inputs'!$H$899,3,FALSE)</f>
        <v>#N/A</v>
      </c>
      <c r="N51" t="str">
        <f t="shared" si="1"/>
        <v/>
      </c>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5:41">
      <c r="E52" t="e">
        <f>VLOOKUP($C52,'Event Inputs'!$D$4:'Event Inputs'!$H$899,2,FALSE)</f>
        <v>#N/A</v>
      </c>
      <c r="F52" t="e">
        <f>VLOOKUP($D52,'Event Inputs'!$D$4:'Event Inputs'!$H$899,3,FALSE)</f>
        <v>#N/A</v>
      </c>
      <c r="G52" t="str">
        <f t="shared" si="0"/>
        <v/>
      </c>
      <c r="L52" t="e">
        <f>VLOOKUP($J52,'Event Inputs'!$D$4:'Event Inputs'!$H$899,2,FALSE)</f>
        <v>#N/A</v>
      </c>
      <c r="M52" t="e">
        <f>VLOOKUP($K52,'Event Inputs'!$D$4:'Event Inputs'!$H$899,3,FALSE)</f>
        <v>#N/A</v>
      </c>
      <c r="N52" t="str">
        <f t="shared" si="1"/>
        <v/>
      </c>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5:41">
      <c r="E53" t="e">
        <f>VLOOKUP($C53,'Event Inputs'!$D$4:'Event Inputs'!$H$899,2,FALSE)</f>
        <v>#N/A</v>
      </c>
      <c r="F53" t="e">
        <f>VLOOKUP($D53,'Event Inputs'!$D$4:'Event Inputs'!$H$899,3,FALSE)</f>
        <v>#N/A</v>
      </c>
      <c r="G53" t="str">
        <f t="shared" si="0"/>
        <v/>
      </c>
      <c r="L53" t="e">
        <f>VLOOKUP($J53,'Event Inputs'!$D$4:'Event Inputs'!$H$899,2,FALSE)</f>
        <v>#N/A</v>
      </c>
      <c r="M53" t="e">
        <f>VLOOKUP($K53,'Event Inputs'!$D$4:'Event Inputs'!$H$899,3,FALSE)</f>
        <v>#N/A</v>
      </c>
      <c r="N53" t="str">
        <f t="shared" si="1"/>
        <v/>
      </c>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5:41">
      <c r="E54" t="e">
        <f>VLOOKUP($C54,'Event Inputs'!$D$4:'Event Inputs'!$H$899,2,FALSE)</f>
        <v>#N/A</v>
      </c>
      <c r="F54" t="e">
        <f>VLOOKUP($D54,'Event Inputs'!$D$4:'Event Inputs'!$H$899,3,FALSE)</f>
        <v>#N/A</v>
      </c>
      <c r="G54" t="str">
        <f t="shared" si="0"/>
        <v/>
      </c>
      <c r="L54" t="e">
        <f>VLOOKUP($J54,'Event Inputs'!$D$4:'Event Inputs'!$H$899,2,FALSE)</f>
        <v>#N/A</v>
      </c>
      <c r="M54" t="e">
        <f>VLOOKUP($K54,'Event Inputs'!$D$4:'Event Inputs'!$H$899,3,FALSE)</f>
        <v>#N/A</v>
      </c>
      <c r="N54" t="str">
        <f t="shared" si="1"/>
        <v/>
      </c>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5:41">
      <c r="E55" t="e">
        <f>VLOOKUP($C55,'Event Inputs'!$D$4:'Event Inputs'!$H$899,2,FALSE)</f>
        <v>#N/A</v>
      </c>
      <c r="F55" t="e">
        <f>VLOOKUP($D55,'Event Inputs'!$D$4:'Event Inputs'!$H$899,3,FALSE)</f>
        <v>#N/A</v>
      </c>
      <c r="G55" t="str">
        <f t="shared" si="0"/>
        <v/>
      </c>
      <c r="L55" t="e">
        <f>VLOOKUP($J55,'Event Inputs'!$D$4:'Event Inputs'!$H$899,2,FALSE)</f>
        <v>#N/A</v>
      </c>
      <c r="M55" t="e">
        <f>VLOOKUP($K55,'Event Inputs'!$D$4:'Event Inputs'!$H$899,3,FALSE)</f>
        <v>#N/A</v>
      </c>
      <c r="N55" t="str">
        <f t="shared" si="1"/>
        <v/>
      </c>
    </row>
    <row r="56" spans="5:41">
      <c r="E56" t="e">
        <f>VLOOKUP($C56,'Event Inputs'!$D$4:'Event Inputs'!$H$899,2,FALSE)</f>
        <v>#N/A</v>
      </c>
      <c r="F56" t="e">
        <f>VLOOKUP($D56,'Event Inputs'!$D$4:'Event Inputs'!$H$899,3,FALSE)</f>
        <v>#N/A</v>
      </c>
      <c r="G56" t="str">
        <f t="shared" si="0"/>
        <v/>
      </c>
      <c r="L56" t="e">
        <f>VLOOKUP($J56,'Event Inputs'!$D$4:'Event Inputs'!$H$899,2,FALSE)</f>
        <v>#N/A</v>
      </c>
      <c r="M56" t="e">
        <f>VLOOKUP($K56,'Event Inputs'!$D$4:'Event Inputs'!$H$899,3,FALSE)</f>
        <v>#N/A</v>
      </c>
      <c r="N56" t="str">
        <f t="shared" si="1"/>
        <v/>
      </c>
    </row>
    <row r="57" spans="5:41">
      <c r="E57" t="e">
        <f>VLOOKUP($C57,'Event Inputs'!$D$4:'Event Inputs'!$H$899,2,FALSE)</f>
        <v>#N/A</v>
      </c>
      <c r="F57" t="e">
        <f>VLOOKUP($D57,'Event Inputs'!$D$4:'Event Inputs'!$H$899,3,FALSE)</f>
        <v>#N/A</v>
      </c>
      <c r="G57" t="str">
        <f t="shared" si="0"/>
        <v/>
      </c>
      <c r="L57" t="e">
        <f>VLOOKUP($J57,'Event Inputs'!$D$4:'Event Inputs'!$H$899,2,FALSE)</f>
        <v>#N/A</v>
      </c>
      <c r="M57" t="e">
        <f>VLOOKUP($K57,'Event Inputs'!$D$4:'Event Inputs'!$H$899,3,FALSE)</f>
        <v>#N/A</v>
      </c>
      <c r="N57" t="str">
        <f t="shared" si="1"/>
        <v/>
      </c>
    </row>
    <row r="58" spans="5:41">
      <c r="E58" t="e">
        <f>VLOOKUP($C58,'Event Inputs'!$D$4:'Event Inputs'!$H$899,2,FALSE)</f>
        <v>#N/A</v>
      </c>
      <c r="F58" t="e">
        <f>VLOOKUP($D58,'Event Inputs'!$D$4:'Event Inputs'!$H$899,3,FALSE)</f>
        <v>#N/A</v>
      </c>
      <c r="G58" t="str">
        <f t="shared" si="0"/>
        <v/>
      </c>
      <c r="L58" t="e">
        <f>VLOOKUP($J58,'Event Inputs'!$D$4:'Event Inputs'!$H$899,2,FALSE)</f>
        <v>#N/A</v>
      </c>
      <c r="M58" t="e">
        <f>VLOOKUP($K58,'Event Inputs'!$D$4:'Event Inputs'!$H$899,3,FALSE)</f>
        <v>#N/A</v>
      </c>
      <c r="N58" t="str">
        <f t="shared" si="1"/>
        <v/>
      </c>
    </row>
    <row r="59" spans="5:41">
      <c r="E59" t="e">
        <f>VLOOKUP($C59,'Event Inputs'!$D$4:'Event Inputs'!$H$899,2,FALSE)</f>
        <v>#N/A</v>
      </c>
      <c r="F59" t="e">
        <f>VLOOKUP($D59,'Event Inputs'!$D$4:'Event Inputs'!$H$899,3,FALSE)</f>
        <v>#N/A</v>
      </c>
      <c r="G59" t="str">
        <f t="shared" si="0"/>
        <v/>
      </c>
      <c r="L59" t="e">
        <f>VLOOKUP($J59,'Event Inputs'!$D$4:'Event Inputs'!$H$899,2,FALSE)</f>
        <v>#N/A</v>
      </c>
      <c r="M59" t="e">
        <f>VLOOKUP($K59,'Event Inputs'!$D$4:'Event Inputs'!$H$899,3,FALSE)</f>
        <v>#N/A</v>
      </c>
      <c r="N59" t="str">
        <f t="shared" si="1"/>
        <v/>
      </c>
    </row>
    <row r="60" spans="5:41">
      <c r="E60" t="e">
        <f>VLOOKUP($C60,'Event Inputs'!$D$4:'Event Inputs'!$H$899,2,FALSE)</f>
        <v>#N/A</v>
      </c>
      <c r="F60" t="e">
        <f>VLOOKUP($D60,'Event Inputs'!$D$4:'Event Inputs'!$H$899,3,FALSE)</f>
        <v>#N/A</v>
      </c>
      <c r="G60" t="str">
        <f t="shared" si="0"/>
        <v/>
      </c>
      <c r="L60" t="e">
        <f>VLOOKUP($J60,'Event Inputs'!$D$4:'Event Inputs'!$H$899,2,FALSE)</f>
        <v>#N/A</v>
      </c>
      <c r="M60" t="e">
        <f>VLOOKUP($K60,'Event Inputs'!$D$4:'Event Inputs'!$H$899,3,FALSE)</f>
        <v>#N/A</v>
      </c>
      <c r="N60" t="str">
        <f t="shared" si="1"/>
        <v/>
      </c>
    </row>
    <row r="61" spans="5:41">
      <c r="E61" t="e">
        <f>VLOOKUP($C61,'Event Inputs'!$D$4:'Event Inputs'!$H$899,2,FALSE)</f>
        <v>#N/A</v>
      </c>
      <c r="F61" t="e">
        <f>VLOOKUP($D61,'Event Inputs'!$D$4:'Event Inputs'!$H$899,3,FALSE)</f>
        <v>#N/A</v>
      </c>
      <c r="G61" t="str">
        <f t="shared" si="0"/>
        <v/>
      </c>
      <c r="L61" t="e">
        <f>VLOOKUP($J61,'Event Inputs'!$D$4:'Event Inputs'!$H$899,2,FALSE)</f>
        <v>#N/A</v>
      </c>
      <c r="M61" t="e">
        <f>VLOOKUP($K61,'Event Inputs'!$D$4:'Event Inputs'!$H$899,3,FALSE)</f>
        <v>#N/A</v>
      </c>
      <c r="N61" t="str">
        <f t="shared" si="1"/>
        <v/>
      </c>
    </row>
    <row r="62" spans="5:41">
      <c r="E62" t="e">
        <f>VLOOKUP($C62,'Event Inputs'!$D$4:'Event Inputs'!$H$899,2,FALSE)</f>
        <v>#N/A</v>
      </c>
      <c r="F62" t="e">
        <f>VLOOKUP($D62,'Event Inputs'!$D$4:'Event Inputs'!$H$899,3,FALSE)</f>
        <v>#N/A</v>
      </c>
      <c r="G62" t="str">
        <f t="shared" si="0"/>
        <v/>
      </c>
      <c r="L62" t="e">
        <f>VLOOKUP($J62,'Event Inputs'!$D$4:'Event Inputs'!$H$899,2,FALSE)</f>
        <v>#N/A</v>
      </c>
      <c r="M62" t="e">
        <f>VLOOKUP($K62,'Event Inputs'!$D$4:'Event Inputs'!$H$899,3,FALSE)</f>
        <v>#N/A</v>
      </c>
      <c r="N62" t="str">
        <f t="shared" si="1"/>
        <v/>
      </c>
    </row>
    <row r="63" spans="5:41">
      <c r="E63" t="e">
        <f>VLOOKUP($C63,'Event Inputs'!$D$4:'Event Inputs'!$H$899,2,FALSE)</f>
        <v>#N/A</v>
      </c>
      <c r="F63" t="e">
        <f>VLOOKUP($D63,'Event Inputs'!$D$4:'Event Inputs'!$H$899,3,FALSE)</f>
        <v>#N/A</v>
      </c>
      <c r="G63" t="str">
        <f t="shared" si="0"/>
        <v/>
      </c>
      <c r="L63" t="e">
        <f>VLOOKUP($J63,'Event Inputs'!$D$4:'Event Inputs'!$H$899,2,FALSE)</f>
        <v>#N/A</v>
      </c>
      <c r="M63" t="e">
        <f>VLOOKUP($K63,'Event Inputs'!$D$4:'Event Inputs'!$H$899,3,FALSE)</f>
        <v>#N/A</v>
      </c>
      <c r="N63" t="str">
        <f t="shared" si="1"/>
        <v/>
      </c>
    </row>
    <row r="64" spans="5:41">
      <c r="E64" t="e">
        <f>VLOOKUP($C64,'Event Inputs'!$D$4:'Event Inputs'!$H$899,2,FALSE)</f>
        <v>#N/A</v>
      </c>
      <c r="F64" t="e">
        <f>VLOOKUP($D64,'Event Inputs'!$D$4:'Event Inputs'!$H$899,3,FALSE)</f>
        <v>#N/A</v>
      </c>
      <c r="G64" t="str">
        <f t="shared" si="0"/>
        <v/>
      </c>
      <c r="L64" t="e">
        <f>VLOOKUP($J64,'Event Inputs'!$D$4:'Event Inputs'!$H$899,2,FALSE)</f>
        <v>#N/A</v>
      </c>
      <c r="M64" t="e">
        <f>VLOOKUP($K64,'Event Inputs'!$D$4:'Event Inputs'!$H$899,3,FALSE)</f>
        <v>#N/A</v>
      </c>
      <c r="N64" t="str">
        <f t="shared" si="1"/>
        <v/>
      </c>
    </row>
    <row r="65" spans="5:14">
      <c r="E65" t="e">
        <f>VLOOKUP($C65,'Event Inputs'!$D$4:'Event Inputs'!$H$899,2,FALSE)</f>
        <v>#N/A</v>
      </c>
      <c r="F65" t="e">
        <f>VLOOKUP($D65,'Event Inputs'!$D$4:'Event Inputs'!$H$899,3,FALSE)</f>
        <v>#N/A</v>
      </c>
      <c r="G65" t="str">
        <f t="shared" si="0"/>
        <v/>
      </c>
      <c r="L65" t="e">
        <f>VLOOKUP($J65,'Event Inputs'!$D$4:'Event Inputs'!$H$899,2,FALSE)</f>
        <v>#N/A</v>
      </c>
      <c r="M65" t="e">
        <f>VLOOKUP($K65,'Event Inputs'!$D$4:'Event Inputs'!$H$899,3,FALSE)</f>
        <v>#N/A</v>
      </c>
      <c r="N65" t="str">
        <f t="shared" si="1"/>
        <v/>
      </c>
    </row>
    <row r="66" spans="5:14">
      <c r="E66" t="e">
        <f>VLOOKUP($C66,'Event Inputs'!$D$4:'Event Inputs'!$H$899,2,FALSE)</f>
        <v>#N/A</v>
      </c>
      <c r="F66" t="e">
        <f>VLOOKUP($D66,'Event Inputs'!$D$4:'Event Inputs'!$H$899,3,FALSE)</f>
        <v>#N/A</v>
      </c>
      <c r="G66" t="str">
        <f t="shared" si="0"/>
        <v/>
      </c>
      <c r="L66" t="e">
        <f>VLOOKUP($J66,'Event Inputs'!$D$4:'Event Inputs'!$H$899,2,FALSE)</f>
        <v>#N/A</v>
      </c>
      <c r="M66" t="e">
        <f>VLOOKUP($K66,'Event Inputs'!$D$4:'Event Inputs'!$H$899,3,FALSE)</f>
        <v>#N/A</v>
      </c>
      <c r="N66" t="str">
        <f t="shared" si="1"/>
        <v/>
      </c>
    </row>
    <row r="67" spans="5:14">
      <c r="E67" t="e">
        <f>VLOOKUP($C67,'Event Inputs'!$D$4:'Event Inputs'!$H$899,2,FALSE)</f>
        <v>#N/A</v>
      </c>
      <c r="F67" t="e">
        <f>VLOOKUP($D67,'Event Inputs'!$D$4:'Event Inputs'!$H$899,3,FALSE)</f>
        <v>#N/A</v>
      </c>
      <c r="G67" t="str">
        <f t="shared" si="0"/>
        <v/>
      </c>
      <c r="L67" t="e">
        <f>VLOOKUP($J67,'Event Inputs'!$D$4:'Event Inputs'!$H$899,2,FALSE)</f>
        <v>#N/A</v>
      </c>
      <c r="M67" t="e">
        <f>VLOOKUP($K67,'Event Inputs'!$D$4:'Event Inputs'!$H$899,3,FALSE)</f>
        <v>#N/A</v>
      </c>
      <c r="N67" t="str">
        <f t="shared" si="1"/>
        <v/>
      </c>
    </row>
    <row r="68" spans="5:14">
      <c r="E68" t="e">
        <f>VLOOKUP($C68,'Event Inputs'!$D$4:'Event Inputs'!$H$899,2,FALSE)</f>
        <v>#N/A</v>
      </c>
      <c r="F68" t="e">
        <f>VLOOKUP($D68,'Event Inputs'!$D$4:'Event Inputs'!$H$899,3,FALSE)</f>
        <v>#N/A</v>
      </c>
      <c r="G68" t="str">
        <f t="shared" si="0"/>
        <v/>
      </c>
      <c r="L68" t="e">
        <f>VLOOKUP($J68,'Event Inputs'!$D$4:'Event Inputs'!$H$899,2,FALSE)</f>
        <v>#N/A</v>
      </c>
      <c r="M68" t="e">
        <f>VLOOKUP($K68,'Event Inputs'!$D$4:'Event Inputs'!$H$899,3,FALSE)</f>
        <v>#N/A</v>
      </c>
      <c r="N68" t="str">
        <f t="shared" si="1"/>
        <v/>
      </c>
    </row>
    <row r="69" spans="5:14">
      <c r="E69" t="e">
        <f>VLOOKUP($C69,'Event Inputs'!$D$4:'Event Inputs'!$H$899,2,FALSE)</f>
        <v>#N/A</v>
      </c>
      <c r="F69" t="e">
        <f>VLOOKUP($D69,'Event Inputs'!$D$4:'Event Inputs'!$H$899,3,FALSE)</f>
        <v>#N/A</v>
      </c>
      <c r="G69" t="str">
        <f t="shared" ref="G69:G99" si="59">LEFT(C69,2)</f>
        <v/>
      </c>
      <c r="L69" t="e">
        <f>VLOOKUP($J69,'Event Inputs'!$D$4:'Event Inputs'!$H$899,2,FALSE)</f>
        <v>#N/A</v>
      </c>
      <c r="M69" t="e">
        <f>VLOOKUP($K69,'Event Inputs'!$D$4:'Event Inputs'!$H$899,3,FALSE)</f>
        <v>#N/A</v>
      </c>
      <c r="N69" t="str">
        <f t="shared" ref="N69:N99" si="60">LEFT(J69,2)</f>
        <v/>
      </c>
    </row>
    <row r="70" spans="5:14">
      <c r="E70" t="e">
        <f>VLOOKUP($C70,'Event Inputs'!$D$4:'Event Inputs'!$H$899,2,FALSE)</f>
        <v>#N/A</v>
      </c>
      <c r="F70" t="e">
        <f>VLOOKUP($D70,'Event Inputs'!$D$4:'Event Inputs'!$H$899,3,FALSE)</f>
        <v>#N/A</v>
      </c>
      <c r="G70" t="str">
        <f t="shared" si="59"/>
        <v/>
      </c>
      <c r="L70" t="e">
        <f>VLOOKUP($J70,'Event Inputs'!$D$4:'Event Inputs'!$H$899,2,FALSE)</f>
        <v>#N/A</v>
      </c>
      <c r="M70" t="e">
        <f>VLOOKUP($K70,'Event Inputs'!$D$4:'Event Inputs'!$H$899,3,FALSE)</f>
        <v>#N/A</v>
      </c>
      <c r="N70" t="str">
        <f t="shared" si="60"/>
        <v/>
      </c>
    </row>
    <row r="71" spans="5:14">
      <c r="E71" t="e">
        <f>VLOOKUP($C71,'Event Inputs'!$D$4:'Event Inputs'!$H$899,2,FALSE)</f>
        <v>#N/A</v>
      </c>
      <c r="F71" t="e">
        <f>VLOOKUP($D71,'Event Inputs'!$D$4:'Event Inputs'!$H$899,3,FALSE)</f>
        <v>#N/A</v>
      </c>
      <c r="G71" t="str">
        <f t="shared" si="59"/>
        <v/>
      </c>
      <c r="L71" t="e">
        <f>VLOOKUP($J71,'Event Inputs'!$D$4:'Event Inputs'!$H$899,2,FALSE)</f>
        <v>#N/A</v>
      </c>
      <c r="M71" t="e">
        <f>VLOOKUP($K71,'Event Inputs'!$D$4:'Event Inputs'!$H$899,3,FALSE)</f>
        <v>#N/A</v>
      </c>
      <c r="N71" t="str">
        <f t="shared" si="60"/>
        <v/>
      </c>
    </row>
    <row r="72" spans="5:14">
      <c r="E72" t="e">
        <f>VLOOKUP($C72,'Event Inputs'!$D$4:'Event Inputs'!$H$899,2,FALSE)</f>
        <v>#N/A</v>
      </c>
      <c r="F72" t="e">
        <f>VLOOKUP($D72,'Event Inputs'!$D$4:'Event Inputs'!$H$899,3,FALSE)</f>
        <v>#N/A</v>
      </c>
      <c r="G72" t="str">
        <f t="shared" si="59"/>
        <v/>
      </c>
      <c r="L72" t="e">
        <f>VLOOKUP($J72,'Event Inputs'!$D$4:'Event Inputs'!$H$899,2,FALSE)</f>
        <v>#N/A</v>
      </c>
      <c r="M72" t="e">
        <f>VLOOKUP($K72,'Event Inputs'!$D$4:'Event Inputs'!$H$899,3,FALSE)</f>
        <v>#N/A</v>
      </c>
      <c r="N72" t="str">
        <f t="shared" si="60"/>
        <v/>
      </c>
    </row>
    <row r="73" spans="5:14">
      <c r="E73" t="e">
        <f>VLOOKUP($C73,'Event Inputs'!$D$4:'Event Inputs'!$H$899,2,FALSE)</f>
        <v>#N/A</v>
      </c>
      <c r="F73" t="e">
        <f>VLOOKUP($D73,'Event Inputs'!$D$4:'Event Inputs'!$H$899,3,FALSE)</f>
        <v>#N/A</v>
      </c>
      <c r="G73" t="str">
        <f t="shared" si="59"/>
        <v/>
      </c>
      <c r="L73" t="e">
        <f>VLOOKUP($J73,'Event Inputs'!$D$4:'Event Inputs'!$H$899,2,FALSE)</f>
        <v>#N/A</v>
      </c>
      <c r="M73" t="e">
        <f>VLOOKUP($K73,'Event Inputs'!$D$4:'Event Inputs'!$H$899,3,FALSE)</f>
        <v>#N/A</v>
      </c>
      <c r="N73" t="str">
        <f t="shared" si="60"/>
        <v/>
      </c>
    </row>
    <row r="74" spans="5:14">
      <c r="E74" t="e">
        <f>VLOOKUP($C74,'Event Inputs'!$D$4:'Event Inputs'!$H$899,2,FALSE)</f>
        <v>#N/A</v>
      </c>
      <c r="F74" t="e">
        <f>VLOOKUP($D74,'Event Inputs'!$D$4:'Event Inputs'!$H$899,3,FALSE)</f>
        <v>#N/A</v>
      </c>
      <c r="G74" t="str">
        <f t="shared" si="59"/>
        <v/>
      </c>
      <c r="L74" t="e">
        <f>VLOOKUP($J74,'Event Inputs'!$D$4:'Event Inputs'!$H$899,2,FALSE)</f>
        <v>#N/A</v>
      </c>
      <c r="M74" t="e">
        <f>VLOOKUP($K74,'Event Inputs'!$D$4:'Event Inputs'!$H$899,3,FALSE)</f>
        <v>#N/A</v>
      </c>
      <c r="N74" t="str">
        <f t="shared" si="60"/>
        <v/>
      </c>
    </row>
    <row r="75" spans="5:14">
      <c r="E75" t="e">
        <f>VLOOKUP($C75,'Event Inputs'!$D$4:'Event Inputs'!$H$899,2,FALSE)</f>
        <v>#N/A</v>
      </c>
      <c r="F75" t="e">
        <f>VLOOKUP($D75,'Event Inputs'!$D$4:'Event Inputs'!$H$899,3,FALSE)</f>
        <v>#N/A</v>
      </c>
      <c r="G75" t="str">
        <f t="shared" si="59"/>
        <v/>
      </c>
      <c r="L75" t="e">
        <f>VLOOKUP($J75,'Event Inputs'!$D$4:'Event Inputs'!$H$899,2,FALSE)</f>
        <v>#N/A</v>
      </c>
      <c r="M75" t="e">
        <f>VLOOKUP($K75,'Event Inputs'!$D$4:'Event Inputs'!$H$899,3,FALSE)</f>
        <v>#N/A</v>
      </c>
      <c r="N75" t="str">
        <f t="shared" si="60"/>
        <v/>
      </c>
    </row>
    <row r="76" spans="5:14">
      <c r="E76" t="e">
        <f>VLOOKUP($C76,'Event Inputs'!$D$4:'Event Inputs'!$H$899,2,FALSE)</f>
        <v>#N/A</v>
      </c>
      <c r="F76" t="e">
        <f>VLOOKUP($D76,'Event Inputs'!$D$4:'Event Inputs'!$H$899,3,FALSE)</f>
        <v>#N/A</v>
      </c>
      <c r="G76" t="str">
        <f t="shared" si="59"/>
        <v/>
      </c>
      <c r="L76" t="e">
        <f>VLOOKUP($J76,'Event Inputs'!$D$4:'Event Inputs'!$H$899,2,FALSE)</f>
        <v>#N/A</v>
      </c>
      <c r="M76" t="e">
        <f>VLOOKUP($K76,'Event Inputs'!$D$4:'Event Inputs'!$H$899,3,FALSE)</f>
        <v>#N/A</v>
      </c>
      <c r="N76" t="str">
        <f t="shared" si="60"/>
        <v/>
      </c>
    </row>
    <row r="77" spans="5:14">
      <c r="E77" t="e">
        <f>VLOOKUP($C77,'Event Inputs'!$D$4:'Event Inputs'!$H$899,2,FALSE)</f>
        <v>#N/A</v>
      </c>
      <c r="F77" t="e">
        <f>VLOOKUP($D77,'Event Inputs'!$D$4:'Event Inputs'!$H$899,3,FALSE)</f>
        <v>#N/A</v>
      </c>
      <c r="G77" t="str">
        <f t="shared" si="59"/>
        <v/>
      </c>
      <c r="L77" t="e">
        <f>VLOOKUP($J77,'Event Inputs'!$D$4:'Event Inputs'!$H$899,2,FALSE)</f>
        <v>#N/A</v>
      </c>
      <c r="M77" t="e">
        <f>VLOOKUP($K77,'Event Inputs'!$D$4:'Event Inputs'!$H$899,3,FALSE)</f>
        <v>#N/A</v>
      </c>
      <c r="N77" t="str">
        <f t="shared" si="60"/>
        <v/>
      </c>
    </row>
    <row r="78" spans="5:14">
      <c r="E78" t="e">
        <f>VLOOKUP($C78,'Event Inputs'!$D$4:'Event Inputs'!$H$899,2,FALSE)</f>
        <v>#N/A</v>
      </c>
      <c r="F78" t="e">
        <f>VLOOKUP($D78,'Event Inputs'!$D$4:'Event Inputs'!$H$899,3,FALSE)</f>
        <v>#N/A</v>
      </c>
      <c r="G78" t="str">
        <f t="shared" si="59"/>
        <v/>
      </c>
      <c r="L78" t="e">
        <f>VLOOKUP($J78,'Event Inputs'!$D$4:'Event Inputs'!$H$899,2,FALSE)</f>
        <v>#N/A</v>
      </c>
      <c r="M78" t="e">
        <f>VLOOKUP($K78,'Event Inputs'!$D$4:'Event Inputs'!$H$899,3,FALSE)</f>
        <v>#N/A</v>
      </c>
      <c r="N78" t="str">
        <f t="shared" si="60"/>
        <v/>
      </c>
    </row>
    <row r="79" spans="5:14">
      <c r="E79" t="e">
        <f>VLOOKUP($C79,'Event Inputs'!$D$4:'Event Inputs'!$H$899,2,FALSE)</f>
        <v>#N/A</v>
      </c>
      <c r="F79" t="e">
        <f>VLOOKUP($D79,'Event Inputs'!$D$4:'Event Inputs'!$H$899,3,FALSE)</f>
        <v>#N/A</v>
      </c>
      <c r="G79" t="str">
        <f t="shared" si="59"/>
        <v/>
      </c>
      <c r="L79" t="e">
        <f>VLOOKUP($J79,'Event Inputs'!$D$4:'Event Inputs'!$H$899,2,FALSE)</f>
        <v>#N/A</v>
      </c>
      <c r="M79" t="e">
        <f>VLOOKUP($K79,'Event Inputs'!$D$4:'Event Inputs'!$H$899,3,FALSE)</f>
        <v>#N/A</v>
      </c>
      <c r="N79" t="str">
        <f t="shared" si="60"/>
        <v/>
      </c>
    </row>
    <row r="80" spans="5:14">
      <c r="E80" t="e">
        <f>VLOOKUP($C80,'Event Inputs'!$D$4:'Event Inputs'!$H$899,2,FALSE)</f>
        <v>#N/A</v>
      </c>
      <c r="F80" t="e">
        <f>VLOOKUP($D80,'Event Inputs'!$D$4:'Event Inputs'!$H$899,3,FALSE)</f>
        <v>#N/A</v>
      </c>
      <c r="G80" t="str">
        <f t="shared" si="59"/>
        <v/>
      </c>
      <c r="L80" t="e">
        <f>VLOOKUP($J80,'Event Inputs'!$D$4:'Event Inputs'!$H$899,2,FALSE)</f>
        <v>#N/A</v>
      </c>
      <c r="M80" t="e">
        <f>VLOOKUP($K80,'Event Inputs'!$D$4:'Event Inputs'!$H$899,3,FALSE)</f>
        <v>#N/A</v>
      </c>
      <c r="N80" t="str">
        <f t="shared" si="60"/>
        <v/>
      </c>
    </row>
    <row r="81" spans="5:14">
      <c r="E81" t="e">
        <f>VLOOKUP($C81,'Event Inputs'!$D$4:'Event Inputs'!$H$899,2,FALSE)</f>
        <v>#N/A</v>
      </c>
      <c r="F81" t="e">
        <f>VLOOKUP($D81,'Event Inputs'!$D$4:'Event Inputs'!$H$899,3,FALSE)</f>
        <v>#N/A</v>
      </c>
      <c r="G81" t="str">
        <f t="shared" si="59"/>
        <v/>
      </c>
      <c r="L81" t="e">
        <f>VLOOKUP($J81,'Event Inputs'!$D$4:'Event Inputs'!$H$899,2,FALSE)</f>
        <v>#N/A</v>
      </c>
      <c r="M81" t="e">
        <f>VLOOKUP($K81,'Event Inputs'!$D$4:'Event Inputs'!$H$899,3,FALSE)</f>
        <v>#N/A</v>
      </c>
      <c r="N81" t="str">
        <f t="shared" si="60"/>
        <v/>
      </c>
    </row>
    <row r="82" spans="5:14">
      <c r="E82" t="e">
        <f>VLOOKUP($C82,'Event Inputs'!$D$4:'Event Inputs'!$H$899,2,FALSE)</f>
        <v>#N/A</v>
      </c>
      <c r="F82" t="e">
        <f>VLOOKUP($D82,'Event Inputs'!$D$4:'Event Inputs'!$H$899,3,FALSE)</f>
        <v>#N/A</v>
      </c>
      <c r="G82" t="str">
        <f t="shared" si="59"/>
        <v/>
      </c>
      <c r="L82" t="e">
        <f>VLOOKUP($J82,'Event Inputs'!$D$4:'Event Inputs'!$H$899,2,FALSE)</f>
        <v>#N/A</v>
      </c>
      <c r="M82" t="e">
        <f>VLOOKUP($K82,'Event Inputs'!$D$4:'Event Inputs'!$H$899,3,FALSE)</f>
        <v>#N/A</v>
      </c>
      <c r="N82" t="str">
        <f t="shared" si="60"/>
        <v/>
      </c>
    </row>
    <row r="83" spans="5:14">
      <c r="E83" t="e">
        <f>VLOOKUP($C83,'Event Inputs'!$D$4:'Event Inputs'!$H$899,2,FALSE)</f>
        <v>#N/A</v>
      </c>
      <c r="F83" t="e">
        <f>VLOOKUP($D83,'Event Inputs'!$D$4:'Event Inputs'!$H$899,3,FALSE)</f>
        <v>#N/A</v>
      </c>
      <c r="G83" t="str">
        <f t="shared" si="59"/>
        <v/>
      </c>
      <c r="L83" t="e">
        <f>VLOOKUP($J83,'Event Inputs'!$D$4:'Event Inputs'!$H$899,2,FALSE)</f>
        <v>#N/A</v>
      </c>
      <c r="M83" t="e">
        <f>VLOOKUP($K83,'Event Inputs'!$D$4:'Event Inputs'!$H$899,3,FALSE)</f>
        <v>#N/A</v>
      </c>
      <c r="N83" t="str">
        <f t="shared" si="60"/>
        <v/>
      </c>
    </row>
    <row r="84" spans="5:14">
      <c r="E84" t="e">
        <f>VLOOKUP($C84,'Event Inputs'!$D$4:'Event Inputs'!$H$899,2,FALSE)</f>
        <v>#N/A</v>
      </c>
      <c r="F84" t="e">
        <f>VLOOKUP($D84,'Event Inputs'!$D$4:'Event Inputs'!$H$899,3,FALSE)</f>
        <v>#N/A</v>
      </c>
      <c r="G84" t="str">
        <f t="shared" si="59"/>
        <v/>
      </c>
      <c r="L84" t="e">
        <f>VLOOKUP($J84,'Event Inputs'!$D$4:'Event Inputs'!$H$899,2,FALSE)</f>
        <v>#N/A</v>
      </c>
      <c r="M84" t="e">
        <f>VLOOKUP($K84,'Event Inputs'!$D$4:'Event Inputs'!$H$899,3,FALSE)</f>
        <v>#N/A</v>
      </c>
      <c r="N84" t="str">
        <f t="shared" si="60"/>
        <v/>
      </c>
    </row>
    <row r="85" spans="5:14">
      <c r="E85" t="e">
        <f>VLOOKUP($C85,'Event Inputs'!$D$4:'Event Inputs'!$H$899,2,FALSE)</f>
        <v>#N/A</v>
      </c>
      <c r="F85" t="e">
        <f>VLOOKUP($D85,'Event Inputs'!$D$4:'Event Inputs'!$H$899,3,FALSE)</f>
        <v>#N/A</v>
      </c>
      <c r="G85" t="str">
        <f t="shared" si="59"/>
        <v/>
      </c>
      <c r="L85" t="e">
        <f>VLOOKUP($J85,'Event Inputs'!$D$4:'Event Inputs'!$H$899,2,FALSE)</f>
        <v>#N/A</v>
      </c>
      <c r="M85" t="e">
        <f>VLOOKUP($K85,'Event Inputs'!$D$4:'Event Inputs'!$H$899,3,FALSE)</f>
        <v>#N/A</v>
      </c>
      <c r="N85" t="str">
        <f t="shared" si="60"/>
        <v/>
      </c>
    </row>
    <row r="86" spans="5:14">
      <c r="E86" t="e">
        <f>VLOOKUP($C86,'Event Inputs'!$D$4:'Event Inputs'!$H$899,2,FALSE)</f>
        <v>#N/A</v>
      </c>
      <c r="F86" t="e">
        <f>VLOOKUP($D86,'Event Inputs'!$D$4:'Event Inputs'!$H$899,3,FALSE)</f>
        <v>#N/A</v>
      </c>
      <c r="G86" t="str">
        <f t="shared" si="59"/>
        <v/>
      </c>
      <c r="L86" t="e">
        <f>VLOOKUP($J86,'Event Inputs'!$D$4:'Event Inputs'!$H$899,2,FALSE)</f>
        <v>#N/A</v>
      </c>
      <c r="M86" t="e">
        <f>VLOOKUP($K86,'Event Inputs'!$D$4:'Event Inputs'!$H$899,3,FALSE)</f>
        <v>#N/A</v>
      </c>
      <c r="N86" t="str">
        <f t="shared" si="60"/>
        <v/>
      </c>
    </row>
    <row r="87" spans="5:14">
      <c r="E87" t="e">
        <f>VLOOKUP($C87,'Event Inputs'!$D$4:'Event Inputs'!$H$899,2,FALSE)</f>
        <v>#N/A</v>
      </c>
      <c r="F87" t="e">
        <f>VLOOKUP($D87,'Event Inputs'!$D$4:'Event Inputs'!$H$899,3,FALSE)</f>
        <v>#N/A</v>
      </c>
      <c r="G87" t="str">
        <f t="shared" si="59"/>
        <v/>
      </c>
      <c r="L87" t="e">
        <f>VLOOKUP($J87,'Event Inputs'!$D$4:'Event Inputs'!$H$899,2,FALSE)</f>
        <v>#N/A</v>
      </c>
      <c r="M87" t="e">
        <f>VLOOKUP($K87,'Event Inputs'!$D$4:'Event Inputs'!$H$899,3,FALSE)</f>
        <v>#N/A</v>
      </c>
      <c r="N87" t="str">
        <f t="shared" si="60"/>
        <v/>
      </c>
    </row>
    <row r="88" spans="5:14">
      <c r="E88" t="e">
        <f>VLOOKUP($C88,'Event Inputs'!$D$4:'Event Inputs'!$H$899,2,FALSE)</f>
        <v>#N/A</v>
      </c>
      <c r="F88" t="e">
        <f>VLOOKUP($D88,'Event Inputs'!$D$4:'Event Inputs'!$H$899,3,FALSE)</f>
        <v>#N/A</v>
      </c>
      <c r="G88" t="str">
        <f t="shared" si="59"/>
        <v/>
      </c>
      <c r="L88" t="e">
        <f>VLOOKUP($J88,'Event Inputs'!$D$4:'Event Inputs'!$H$899,2,FALSE)</f>
        <v>#N/A</v>
      </c>
      <c r="M88" t="e">
        <f>VLOOKUP($K88,'Event Inputs'!$D$4:'Event Inputs'!$H$899,3,FALSE)</f>
        <v>#N/A</v>
      </c>
      <c r="N88" t="str">
        <f t="shared" si="60"/>
        <v/>
      </c>
    </row>
    <row r="89" spans="5:14">
      <c r="E89" t="e">
        <f>VLOOKUP($C89,'Event Inputs'!$D$4:'Event Inputs'!$H$899,2,FALSE)</f>
        <v>#N/A</v>
      </c>
      <c r="F89" t="e">
        <f>VLOOKUP($D89,'Event Inputs'!$D$4:'Event Inputs'!$H$899,3,FALSE)</f>
        <v>#N/A</v>
      </c>
      <c r="G89" t="str">
        <f t="shared" si="59"/>
        <v/>
      </c>
      <c r="L89" t="e">
        <f>VLOOKUP($J89,'Event Inputs'!$D$4:'Event Inputs'!$H$899,2,FALSE)</f>
        <v>#N/A</v>
      </c>
      <c r="M89" t="e">
        <f>VLOOKUP($K89,'Event Inputs'!$D$4:'Event Inputs'!$H$899,3,FALSE)</f>
        <v>#N/A</v>
      </c>
      <c r="N89" t="str">
        <f t="shared" si="60"/>
        <v/>
      </c>
    </row>
    <row r="90" spans="5:14">
      <c r="E90" t="e">
        <f>VLOOKUP($C90,'Event Inputs'!$D$4:'Event Inputs'!$H$899,2,FALSE)</f>
        <v>#N/A</v>
      </c>
      <c r="F90" t="e">
        <f>VLOOKUP($D90,'Event Inputs'!$D$4:'Event Inputs'!$H$899,3,FALSE)</f>
        <v>#N/A</v>
      </c>
      <c r="G90" t="str">
        <f t="shared" si="59"/>
        <v/>
      </c>
      <c r="L90" t="e">
        <f>VLOOKUP($J90,'Event Inputs'!$D$4:'Event Inputs'!$H$899,2,FALSE)</f>
        <v>#N/A</v>
      </c>
      <c r="M90" t="e">
        <f>VLOOKUP($K90,'Event Inputs'!$D$4:'Event Inputs'!$H$899,3,FALSE)</f>
        <v>#N/A</v>
      </c>
      <c r="N90" t="str">
        <f t="shared" si="60"/>
        <v/>
      </c>
    </row>
    <row r="91" spans="5:14">
      <c r="E91" t="e">
        <f>VLOOKUP($C91,'Event Inputs'!$D$4:'Event Inputs'!$H$899,2,FALSE)</f>
        <v>#N/A</v>
      </c>
      <c r="F91" t="e">
        <f>VLOOKUP($D91,'Event Inputs'!$D$4:'Event Inputs'!$H$899,3,FALSE)</f>
        <v>#N/A</v>
      </c>
      <c r="G91" t="str">
        <f t="shared" si="59"/>
        <v/>
      </c>
      <c r="L91" t="e">
        <f>VLOOKUP($J91,'Event Inputs'!$D$4:'Event Inputs'!$H$899,2,FALSE)</f>
        <v>#N/A</v>
      </c>
      <c r="M91" t="e">
        <f>VLOOKUP($K91,'Event Inputs'!$D$4:'Event Inputs'!$H$899,3,FALSE)</f>
        <v>#N/A</v>
      </c>
      <c r="N91" t="str">
        <f t="shared" si="60"/>
        <v/>
      </c>
    </row>
    <row r="92" spans="5:14">
      <c r="E92" t="e">
        <f>VLOOKUP($C92,'Event Inputs'!$D$4:'Event Inputs'!$H$899,2,FALSE)</f>
        <v>#N/A</v>
      </c>
      <c r="F92" t="e">
        <f>VLOOKUP($D92,'Event Inputs'!$D$4:'Event Inputs'!$H$899,3,FALSE)</f>
        <v>#N/A</v>
      </c>
      <c r="G92" t="str">
        <f t="shared" si="59"/>
        <v/>
      </c>
      <c r="L92" t="e">
        <f>VLOOKUP($J92,'Event Inputs'!$D$4:'Event Inputs'!$H$899,2,FALSE)</f>
        <v>#N/A</v>
      </c>
      <c r="M92" t="e">
        <f>VLOOKUP($K92,'Event Inputs'!$D$4:'Event Inputs'!$H$899,3,FALSE)</f>
        <v>#N/A</v>
      </c>
      <c r="N92" t="str">
        <f t="shared" si="60"/>
        <v/>
      </c>
    </row>
    <row r="93" spans="5:14">
      <c r="E93" t="e">
        <f>VLOOKUP($C93,'Event Inputs'!$D$4:'Event Inputs'!$H$899,2,FALSE)</f>
        <v>#N/A</v>
      </c>
      <c r="F93" t="e">
        <f>VLOOKUP($D93,'Event Inputs'!$D$4:'Event Inputs'!$H$899,3,FALSE)</f>
        <v>#N/A</v>
      </c>
      <c r="G93" t="str">
        <f t="shared" si="59"/>
        <v/>
      </c>
      <c r="L93" t="e">
        <f>VLOOKUP($J93,'Event Inputs'!$D$4:'Event Inputs'!$H$899,2,FALSE)</f>
        <v>#N/A</v>
      </c>
      <c r="M93" t="e">
        <f>VLOOKUP($K93,'Event Inputs'!$D$4:'Event Inputs'!$H$899,3,FALSE)</f>
        <v>#N/A</v>
      </c>
      <c r="N93" t="str">
        <f t="shared" si="60"/>
        <v/>
      </c>
    </row>
    <row r="94" spans="5:14">
      <c r="E94" t="e">
        <f>VLOOKUP($C94,'Event Inputs'!$D$4:'Event Inputs'!$H$899,2,FALSE)</f>
        <v>#N/A</v>
      </c>
      <c r="F94" t="e">
        <f>VLOOKUP($D94,'Event Inputs'!$D$4:'Event Inputs'!$H$899,3,FALSE)</f>
        <v>#N/A</v>
      </c>
      <c r="G94" t="str">
        <f t="shared" si="59"/>
        <v/>
      </c>
      <c r="L94" t="e">
        <f>VLOOKUP($J94,'Event Inputs'!$D$4:'Event Inputs'!$H$899,2,FALSE)</f>
        <v>#N/A</v>
      </c>
      <c r="M94" t="e">
        <f>VLOOKUP($K94,'Event Inputs'!$D$4:'Event Inputs'!$H$899,3,FALSE)</f>
        <v>#N/A</v>
      </c>
      <c r="N94" t="str">
        <f t="shared" si="60"/>
        <v/>
      </c>
    </row>
    <row r="95" spans="5:14">
      <c r="E95" t="e">
        <f>VLOOKUP($C95,'Event Inputs'!$D$4:'Event Inputs'!$H$899,2,FALSE)</f>
        <v>#N/A</v>
      </c>
      <c r="F95" t="e">
        <f>VLOOKUP($D95,'Event Inputs'!$D$4:'Event Inputs'!$H$899,3,FALSE)</f>
        <v>#N/A</v>
      </c>
      <c r="G95" t="str">
        <f t="shared" si="59"/>
        <v/>
      </c>
      <c r="L95" t="e">
        <f>VLOOKUP($J95,'Event Inputs'!$D$4:'Event Inputs'!$H$899,2,FALSE)</f>
        <v>#N/A</v>
      </c>
      <c r="M95" t="e">
        <f>VLOOKUP($K95,'Event Inputs'!$D$4:'Event Inputs'!$H$899,3,FALSE)</f>
        <v>#N/A</v>
      </c>
      <c r="N95" t="str">
        <f t="shared" si="60"/>
        <v/>
      </c>
    </row>
    <row r="96" spans="5:14">
      <c r="E96" t="e">
        <f>VLOOKUP($C96,'Event Inputs'!$D$4:'Event Inputs'!$H$899,2,FALSE)</f>
        <v>#N/A</v>
      </c>
      <c r="F96" t="e">
        <f>VLOOKUP($D96,'Event Inputs'!$D$4:'Event Inputs'!$H$899,3,FALSE)</f>
        <v>#N/A</v>
      </c>
      <c r="G96" t="str">
        <f t="shared" si="59"/>
        <v/>
      </c>
      <c r="L96" t="e">
        <f>VLOOKUP($J96,'Event Inputs'!$D$4:'Event Inputs'!$H$899,2,FALSE)</f>
        <v>#N/A</v>
      </c>
      <c r="M96" t="e">
        <f>VLOOKUP($K96,'Event Inputs'!$D$4:'Event Inputs'!$H$899,3,FALSE)</f>
        <v>#N/A</v>
      </c>
      <c r="N96" t="str">
        <f t="shared" si="60"/>
        <v/>
      </c>
    </row>
    <row r="97" spans="5:14">
      <c r="E97" t="e">
        <f>VLOOKUP($C97,'Event Inputs'!$D$4:'Event Inputs'!$H$899,2,FALSE)</f>
        <v>#N/A</v>
      </c>
      <c r="F97" t="e">
        <f>VLOOKUP($D97,'Event Inputs'!$D$4:'Event Inputs'!$H$899,3,FALSE)</f>
        <v>#N/A</v>
      </c>
      <c r="G97" t="str">
        <f t="shared" si="59"/>
        <v/>
      </c>
      <c r="L97" t="e">
        <f>VLOOKUP($J97,'Event Inputs'!$D$4:'Event Inputs'!$H$899,2,FALSE)</f>
        <v>#N/A</v>
      </c>
      <c r="M97" t="e">
        <f>VLOOKUP($K97,'Event Inputs'!$D$4:'Event Inputs'!$H$899,3,FALSE)</f>
        <v>#N/A</v>
      </c>
      <c r="N97" t="str">
        <f t="shared" si="60"/>
        <v/>
      </c>
    </row>
    <row r="98" spans="5:14">
      <c r="E98" t="e">
        <f>VLOOKUP($C98,'Event Inputs'!$D$4:'Event Inputs'!$H$899,2,FALSE)</f>
        <v>#N/A</v>
      </c>
      <c r="F98" t="e">
        <f>VLOOKUP($D98,'Event Inputs'!$D$4:'Event Inputs'!$H$899,3,FALSE)</f>
        <v>#N/A</v>
      </c>
      <c r="G98" t="str">
        <f t="shared" si="59"/>
        <v/>
      </c>
      <c r="L98" t="e">
        <f>VLOOKUP($J98,'Event Inputs'!$D$4:'Event Inputs'!$H$899,2,FALSE)</f>
        <v>#N/A</v>
      </c>
      <c r="M98" t="e">
        <f>VLOOKUP($K98,'Event Inputs'!$D$4:'Event Inputs'!$H$899,3,FALSE)</f>
        <v>#N/A</v>
      </c>
      <c r="N98" t="str">
        <f t="shared" si="60"/>
        <v/>
      </c>
    </row>
    <row r="99" spans="5:14">
      <c r="E99" t="e">
        <f>VLOOKUP($C99,'Event Inputs'!$D$4:'Event Inputs'!$H$899,2,FALSE)</f>
        <v>#N/A</v>
      </c>
      <c r="F99" t="e">
        <f>VLOOKUP($D99,'Event Inputs'!$D$4:'Event Inputs'!$H$899,3,FALSE)</f>
        <v>#N/A</v>
      </c>
      <c r="G99" t="str">
        <f t="shared" si="59"/>
        <v/>
      </c>
      <c r="L99" t="e">
        <f>VLOOKUP($J99,'Event Inputs'!$D$4:'Event Inputs'!$H$899,2,FALSE)</f>
        <v>#N/A</v>
      </c>
      <c r="M99" t="e">
        <f>VLOOKUP($K99,'Event Inputs'!$D$4:'Event Inputs'!$H$899,3,FALSE)</f>
        <v>#N/A</v>
      </c>
      <c r="N99" t="str">
        <f t="shared" si="60"/>
        <v/>
      </c>
    </row>
  </sheetData>
  <mergeCells count="2">
    <mergeCell ref="A1:G1"/>
    <mergeCell ref="H1:N1"/>
  </mergeCells>
  <phoneticPr fontId="10"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8">
    <pageSetUpPr fitToPage="1"/>
  </sheetPr>
  <dimension ref="A1:X99"/>
  <sheetViews>
    <sheetView zoomScaleNormal="100" workbookViewId="0">
      <selection activeCell="I4" sqref="I4"/>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1.72656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237</v>
      </c>
      <c r="B1" s="189"/>
      <c r="C1" s="189"/>
      <c r="D1" s="189"/>
      <c r="E1" s="189"/>
      <c r="F1" s="189"/>
      <c r="G1" s="189"/>
      <c r="H1" s="190" t="s">
        <v>238</v>
      </c>
      <c r="I1" s="191"/>
      <c r="J1" s="191"/>
      <c r="K1" s="191"/>
      <c r="L1" s="191"/>
      <c r="M1" s="191"/>
      <c r="N1" s="191"/>
      <c r="O1" s="72"/>
      <c r="P1" s="73"/>
      <c r="S1" s="74" t="s">
        <v>69</v>
      </c>
      <c r="T1" s="74"/>
      <c r="U1" s="74">
        <v>4</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6</v>
      </c>
      <c r="F3" s="81" t="s">
        <v>82</v>
      </c>
      <c r="G3" s="81" t="s">
        <v>8</v>
      </c>
      <c r="H3" s="98" t="s">
        <v>2</v>
      </c>
      <c r="I3" s="97" t="s">
        <v>3</v>
      </c>
      <c r="J3" s="81" t="s">
        <v>4</v>
      </c>
      <c r="K3" s="81" t="s">
        <v>62</v>
      </c>
      <c r="L3" s="80" t="s">
        <v>6</v>
      </c>
      <c r="M3" s="81" t="s">
        <v>82</v>
      </c>
      <c r="N3" s="81" t="s">
        <v>8</v>
      </c>
      <c r="O3" s="82" t="s">
        <v>4</v>
      </c>
      <c r="P3" s="83" t="s">
        <v>11</v>
      </c>
      <c r="Q3" s="84" t="s">
        <v>11</v>
      </c>
      <c r="R3" s="85" t="s">
        <v>11</v>
      </c>
      <c r="S3" s="86" t="s">
        <v>66</v>
      </c>
      <c r="T3" s="87" t="s">
        <v>67</v>
      </c>
      <c r="U3" s="87" t="s">
        <v>68</v>
      </c>
      <c r="V3" s="87" t="s">
        <v>66</v>
      </c>
      <c r="W3" s="87" t="s">
        <v>67</v>
      </c>
      <c r="X3" s="87" t="s">
        <v>68</v>
      </c>
    </row>
    <row r="4" spans="1:24">
      <c r="A4" s="123">
        <v>1</v>
      </c>
      <c r="B4" s="123">
        <v>20</v>
      </c>
      <c r="C4" s="58" t="s">
        <v>99</v>
      </c>
      <c r="D4" s="59" t="s">
        <v>565</v>
      </c>
      <c r="E4" s="65" t="str">
        <f>IF(C4&lt;&gt; "",VLOOKUP($C4,'Event Inputs'!$D$4:'Event Inputs'!$H$899,2,FALSE),"")</f>
        <v xml:space="preserve">Maisy Hawkins </v>
      </c>
      <c r="F4" s="71" t="str">
        <f>IF(C4&lt;&gt; "",VLOOKUP($C4,'Event Inputs'!$D$4:'Event Inputs'!$H$899,5,FALSE),"")</f>
        <v>16-17</v>
      </c>
      <c r="G4" s="65" t="str">
        <f>IF(C4&lt;&gt; "",VLOOKUP($C4,'Event Inputs'!$D$4:'Event Inputs'!$H$899,4,FALSE),"")</f>
        <v>GY</v>
      </c>
      <c r="H4" s="122">
        <v>1</v>
      </c>
      <c r="I4" s="123">
        <v>20</v>
      </c>
      <c r="J4" s="58" t="s">
        <v>121</v>
      </c>
      <c r="K4" s="58" t="s">
        <v>562</v>
      </c>
      <c r="L4" s="65" t="str">
        <f>IF(J4&lt;&gt; "",VLOOKUP($J4,'Event Inputs'!$D$4:'Event Inputs'!$H$899,2,FALSE),"")</f>
        <v>George Ward</v>
      </c>
      <c r="M4" s="71" t="str">
        <f>IF(J4&lt;&gt; "",VLOOKUP($J4,'Event Inputs'!$D$4:'Event Inputs'!$H$899,5,FALSE),"")</f>
        <v>16-17</v>
      </c>
      <c r="N4" s="65" t="str">
        <f>IF(J4&lt;&gt;"",VLOOKUP($J4,'Event Inputs'!$D$4:'Event Inputs'!$H$899,4,FALSE),"")</f>
        <v>PT</v>
      </c>
      <c r="O4" s="88" t="str">
        <f>'Event Inputs'!A4</f>
        <v>PT</v>
      </c>
      <c r="P4" s="89">
        <f>Q4+R4</f>
        <v>52</v>
      </c>
      <c r="Q4" s="90">
        <f>SUMIF($G$4:$G$21,O4,$B$4:$B$21)</f>
        <v>22</v>
      </c>
      <c r="R4" s="90">
        <f>SUMIF($N$4:$N$21,O4,$I$4:$I$21)</f>
        <v>30</v>
      </c>
      <c r="S4" s="91">
        <f>COUNTIFS($A$4:$A$21,1,$G$4:$G$21,$O4)*$U$1</f>
        <v>0</v>
      </c>
      <c r="T4" s="91">
        <f>COUNTIFS($A$4:$A$21,2,$G$4:$G$21,$O4)*$U$1</f>
        <v>0</v>
      </c>
      <c r="U4" s="91">
        <f>COUNTIFS($A$4:$A$21,3,$G$4:$G$21,$O4)*$U$1</f>
        <v>4</v>
      </c>
      <c r="V4" s="91">
        <f>COUNTIFS($H$4:$H$21,1,$N$4:$N$21,$O4)*$U$1</f>
        <v>4</v>
      </c>
      <c r="W4" s="91">
        <f>COUNTIFS($H$4:$H$21,2,$N$4:$N$21,$O4)*$U$1</f>
        <v>0</v>
      </c>
      <c r="X4" s="91">
        <f>COUNTIFS($H$4:$H$21,3,$N$4:$N$21,$O4)*$U$1</f>
        <v>0</v>
      </c>
    </row>
    <row r="5" spans="1:24">
      <c r="A5" s="123">
        <v>3</v>
      </c>
      <c r="B5" s="123">
        <v>16</v>
      </c>
      <c r="C5" s="58" t="s">
        <v>305</v>
      </c>
      <c r="D5" s="59" t="s">
        <v>567</v>
      </c>
      <c r="E5" s="65" t="str">
        <f>IF(C5&lt;&gt; "",VLOOKUP($C5,'Event Inputs'!$D$4:'Event Inputs'!$H$899,2,FALSE),"")</f>
        <v>Sophia Gill</v>
      </c>
      <c r="F5" s="71" t="str">
        <f>IF(C5&lt;&gt; "",VLOOKUP($C5,'Event Inputs'!$D$4:'Event Inputs'!$H$899,5,FALSE),"")</f>
        <v>14-15</v>
      </c>
      <c r="G5" s="65" t="str">
        <f>IF(C5&lt;&gt; "",VLOOKUP($C5,'Event Inputs'!$D$4:'Event Inputs'!$H$899,4,FALSE),"")</f>
        <v>PZ</v>
      </c>
      <c r="H5" s="122">
        <v>2</v>
      </c>
      <c r="I5" s="123">
        <v>16</v>
      </c>
      <c r="J5" s="58" t="s">
        <v>292</v>
      </c>
      <c r="K5" s="58" t="s">
        <v>563</v>
      </c>
      <c r="L5" s="65" t="str">
        <f>IF(J5&lt;&gt; "",VLOOKUP($J5,'Event Inputs'!$D$4:'Event Inputs'!$H$899,2,FALSE),"")</f>
        <v>JOSH EYRE</v>
      </c>
      <c r="M5" s="71" t="str">
        <f>IF(J5&lt;&gt; "",VLOOKUP($J5,'Event Inputs'!$D$4:'Event Inputs'!$H$899,5,FALSE),"")</f>
        <v>16-17</v>
      </c>
      <c r="N5" s="65" t="str">
        <f>IF(J5&lt;&gt;"",VLOOKUP($J5,'Event Inputs'!$D$4:'Event Inputs'!$H$899,4,FALSE),"")</f>
        <v>HB</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3">
        <v>3</v>
      </c>
      <c r="B6" s="123">
        <v>12</v>
      </c>
      <c r="C6" s="58" t="s">
        <v>113</v>
      </c>
      <c r="D6" s="58" t="s">
        <v>566</v>
      </c>
      <c r="E6" s="65" t="str">
        <f>IF(C6&lt;&gt; "",VLOOKUP($C6,'Event Inputs'!$D$4:'Event Inputs'!$H$899,2,FALSE),"")</f>
        <v>Maddie Wiles</v>
      </c>
      <c r="F6" s="71" t="str">
        <f>IF(C6&lt;&gt; "",VLOOKUP($C6,'Event Inputs'!$D$4:'Event Inputs'!$H$899,5,FALSE),"")</f>
        <v>16-17</v>
      </c>
      <c r="G6" s="65" t="str">
        <f>IF(C6&lt;&gt; "",VLOOKUP($C6,'Event Inputs'!$D$4:'Event Inputs'!$H$899,4,FALSE),"")</f>
        <v>PT</v>
      </c>
      <c r="H6" s="122">
        <v>3</v>
      </c>
      <c r="I6" s="123">
        <v>12</v>
      </c>
      <c r="J6" s="58" t="s">
        <v>196</v>
      </c>
      <c r="K6" s="58" t="s">
        <v>564</v>
      </c>
      <c r="L6" s="65" t="str">
        <f>IF(J6&lt;&gt; "",VLOOKUP($J6,'Event Inputs'!$D$4:'Event Inputs'!$H$899,2,FALSE),"")</f>
        <v>Connor Miller</v>
      </c>
      <c r="M6" s="71" t="str">
        <f>IF(J6&lt;&gt; "",VLOOKUP($J6,'Event Inputs'!$D$4:'Event Inputs'!$H$899,5,FALSE),"")</f>
        <v>14-15</v>
      </c>
      <c r="N6" s="65" t="str">
        <f>IF(J6&lt;&gt;"",VLOOKUP($J6,'Event Inputs'!$D$4:'Event Inputs'!$H$899,4,FALSE),"")</f>
        <v>PZ</v>
      </c>
      <c r="O6" s="88" t="str">
        <f>'Event Inputs'!A6</f>
        <v>GY</v>
      </c>
      <c r="P6" s="89">
        <f t="shared" si="0"/>
        <v>20</v>
      </c>
      <c r="Q6" s="90">
        <f t="shared" si="1"/>
        <v>20</v>
      </c>
      <c r="R6" s="90">
        <f t="shared" si="2"/>
        <v>0</v>
      </c>
      <c r="S6" s="91">
        <f t="shared" si="3"/>
        <v>4</v>
      </c>
      <c r="T6" s="91">
        <f t="shared" si="4"/>
        <v>0</v>
      </c>
      <c r="U6" s="91">
        <f t="shared" si="5"/>
        <v>0</v>
      </c>
      <c r="V6" s="91">
        <f t="shared" si="6"/>
        <v>0</v>
      </c>
      <c r="W6" s="91">
        <f t="shared" si="7"/>
        <v>0</v>
      </c>
      <c r="X6" s="91">
        <f t="shared" si="8"/>
        <v>0</v>
      </c>
    </row>
    <row r="7" spans="1:24">
      <c r="A7" s="123">
        <v>4</v>
      </c>
      <c r="B7" s="123">
        <v>10</v>
      </c>
      <c r="C7" s="58" t="s">
        <v>148</v>
      </c>
      <c r="D7" s="59" t="s">
        <v>570</v>
      </c>
      <c r="E7" s="65" t="str">
        <f>IF(C7&lt;&gt; "",VLOOKUP($C7,'Event Inputs'!$D$4:'Event Inputs'!$H$899,2,FALSE),"")</f>
        <v>Lilian Ford</v>
      </c>
      <c r="F7" s="71" t="str">
        <f>IF(C7&lt;&gt; "",VLOOKUP($C7,'Event Inputs'!$D$4:'Event Inputs'!$H$899,5,FALSE),"")</f>
        <v>14-15</v>
      </c>
      <c r="G7" s="65" t="str">
        <f>IF(C7&lt;&gt; "",VLOOKUP($C7,'Event Inputs'!$D$4:'Event Inputs'!$H$899,4,FALSE),"")</f>
        <v>PT</v>
      </c>
      <c r="H7" s="122">
        <v>4</v>
      </c>
      <c r="I7" s="123">
        <v>10</v>
      </c>
      <c r="J7" s="58" t="s">
        <v>120</v>
      </c>
      <c r="K7" s="58" t="s">
        <v>561</v>
      </c>
      <c r="L7" s="65" t="str">
        <f>IF(J7&lt;&gt; "",VLOOKUP($J7,'Event Inputs'!$D$4:'Event Inputs'!$H$899,2,FALSE),"")</f>
        <v xml:space="preserve">Keelan Jay-O'Donnell </v>
      </c>
      <c r="M7" s="71" t="str">
        <f>IF(J7&lt;&gt; "",VLOOKUP($J7,'Event Inputs'!$D$4:'Event Inputs'!$H$899,5,FALSE),"")</f>
        <v>16-17</v>
      </c>
      <c r="N7" s="65" t="str">
        <f>IF(J7&lt;&gt;"",VLOOKUP($J7,'Event Inputs'!$D$4:'Event Inputs'!$H$899,4,FALSE),"")</f>
        <v>PT</v>
      </c>
      <c r="O7" s="88" t="str">
        <f>'Event Inputs'!A7</f>
        <v>HB</v>
      </c>
      <c r="P7" s="89">
        <f t="shared" si="0"/>
        <v>16</v>
      </c>
      <c r="Q7" s="90">
        <f t="shared" si="1"/>
        <v>0</v>
      </c>
      <c r="R7" s="90">
        <f t="shared" si="2"/>
        <v>16</v>
      </c>
      <c r="S7" s="91">
        <f t="shared" si="3"/>
        <v>0</v>
      </c>
      <c r="T7" s="91">
        <f t="shared" si="4"/>
        <v>0</v>
      </c>
      <c r="U7" s="91">
        <f t="shared" si="5"/>
        <v>0</v>
      </c>
      <c r="V7" s="91">
        <f t="shared" si="6"/>
        <v>0</v>
      </c>
      <c r="W7" s="91">
        <f t="shared" si="7"/>
        <v>4</v>
      </c>
      <c r="X7" s="91">
        <f t="shared" si="8"/>
        <v>0</v>
      </c>
    </row>
    <row r="8" spans="1:24">
      <c r="A8" s="123">
        <v>5</v>
      </c>
      <c r="B8" s="123">
        <v>8</v>
      </c>
      <c r="C8" s="58"/>
      <c r="D8" s="58"/>
      <c r="E8" s="65" t="str">
        <f>IF(C8&lt;&gt; "",VLOOKUP($C8,'Event Inputs'!$D$4:'Event Inputs'!$H$899,2,FALSE),"")</f>
        <v/>
      </c>
      <c r="F8" s="71" t="str">
        <f>IF(C8&lt;&gt; "",VLOOKUP($C8,'Event Inputs'!$D$4:'Event Inputs'!$H$899,5,FALSE),"")</f>
        <v/>
      </c>
      <c r="G8" s="65" t="str">
        <f>IF(C8&lt;&gt; "",VLOOKUP($C8,'Event Inputs'!$D$4:'Event Inputs'!$H$899,4,FALSE),"")</f>
        <v/>
      </c>
      <c r="H8" s="122">
        <v>5</v>
      </c>
      <c r="I8" s="123">
        <v>8</v>
      </c>
      <c r="J8" s="58"/>
      <c r="K8" s="59"/>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28</v>
      </c>
      <c r="Q8" s="90">
        <f t="shared" si="1"/>
        <v>16</v>
      </c>
      <c r="R8" s="90">
        <f t="shared" si="2"/>
        <v>12</v>
      </c>
      <c r="S8" s="91">
        <f t="shared" si="3"/>
        <v>0</v>
      </c>
      <c r="T8" s="91">
        <f t="shared" si="4"/>
        <v>0</v>
      </c>
      <c r="U8" s="91">
        <f t="shared" si="5"/>
        <v>4</v>
      </c>
      <c r="V8" s="91">
        <f t="shared" si="6"/>
        <v>0</v>
      </c>
      <c r="W8" s="91">
        <f t="shared" si="7"/>
        <v>0</v>
      </c>
      <c r="X8" s="91">
        <f t="shared" si="8"/>
        <v>4</v>
      </c>
    </row>
    <row r="9" spans="1:24">
      <c r="A9" s="123">
        <v>6</v>
      </c>
      <c r="B9" s="123">
        <v>6</v>
      </c>
      <c r="C9" s="58"/>
      <c r="D9" s="59"/>
      <c r="E9" s="65" t="str">
        <f>IF(C9&lt;&gt; "",VLOOKUP($C9,'Event Inputs'!$D$4:'Event Inputs'!$H$899,2,FALSE),"")</f>
        <v/>
      </c>
      <c r="F9" s="71" t="str">
        <f>IF(C9&lt;&gt; "",VLOOKUP($C9,'Event Inputs'!$D$4:'Event Inputs'!$H$899,5,FALSE),"")</f>
        <v/>
      </c>
      <c r="G9" s="65" t="str">
        <f>IF(C9&lt;&gt; "",VLOOKUP($C9,'Event Inputs'!$D$4:'Event Inputs'!$H$899,4,FALSE),"")</f>
        <v/>
      </c>
      <c r="H9" s="122">
        <v>6</v>
      </c>
      <c r="I9" s="123">
        <v>6</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3">
        <v>7</v>
      </c>
      <c r="B10" s="123">
        <v>4</v>
      </c>
      <c r="C10" s="58"/>
      <c r="D10" s="59"/>
      <c r="E10" s="65" t="str">
        <f>IF(C10&lt;&gt; "",VLOOKUP($C10,'Event Inputs'!$D$4:'Event Inputs'!$H$899,2,FALSE),"")</f>
        <v/>
      </c>
      <c r="F10" s="71" t="str">
        <f>IF(C10&lt;&gt; "",VLOOKUP($C10,'Event Inputs'!$D$4:'Event Inputs'!$H$899,5,FALSE),"")</f>
        <v/>
      </c>
      <c r="G10" s="65" t="str">
        <f>IF(C10&lt;&gt; "",VLOOKUP($C10,'Event Inputs'!$D$4:'Event Inputs'!$H$899,4,FALSE),"")</f>
        <v/>
      </c>
      <c r="H10" s="122">
        <v>7</v>
      </c>
      <c r="I10" s="123">
        <v>4</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3">
        <v>8</v>
      </c>
      <c r="B11" s="123">
        <v>2</v>
      </c>
      <c r="C11" s="58"/>
      <c r="D11" s="59"/>
      <c r="E11" s="65" t="str">
        <f>IF(C11&lt;&gt; "",VLOOKUP($C11,'Event Inputs'!$D$4:'Event Inputs'!$H$899,2,FALSE),"")</f>
        <v/>
      </c>
      <c r="F11" s="71" t="str">
        <f>IF(C11&lt;&gt; "",VLOOKUP($C11,'Event Inputs'!$D$4:'Event Inputs'!$H$899,5,FALSE),"")</f>
        <v/>
      </c>
      <c r="G11" s="65" t="str">
        <f>IF(C11&lt;&gt; "",VLOOKUP($C11,'Event Inputs'!$D$4:'Event Inputs'!$H$899,4,FALSE),"")</f>
        <v/>
      </c>
      <c r="H11" s="122">
        <v>8</v>
      </c>
      <c r="I11" s="123">
        <v>2</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3"/>
      <c r="B12" s="123">
        <f>IF(A12=A11,B11,IF(A12=A13,IF( A12=A14,(0+0+0)/3,IF(A12=A13,(0+0)/2)),""))</f>
        <v>0</v>
      </c>
      <c r="C12" s="58"/>
      <c r="D12" s="58"/>
      <c r="E12" s="65" t="str">
        <f>IF(C12&lt;&gt; "",VLOOKUP($C12,'Event Inputs'!$D$4:'Event Inputs'!$H$899,2,FALSE),"")</f>
        <v/>
      </c>
      <c r="F12" s="71" t="str">
        <f>IF(C12&lt;&gt; "",VLOOKUP($C12,'Event Inputs'!$D$4:'Event Inputs'!$H$899,5,FALSE),"")</f>
        <v/>
      </c>
      <c r="G12" s="65" t="str">
        <f>IF(C12&lt;&gt; "",VLOOKUP($C12,'Event Inputs'!$D$4:'Event Inputs'!$H$899,4,FALSE),"")</f>
        <v/>
      </c>
      <c r="H12" s="122"/>
      <c r="I12" s="123">
        <f>IF(H12=H11,I11,IF(H12=H13,IF( H12=H14,(0+0+0)/3,IF(H12=H13,(0+0)/2)),""))</f>
        <v>0</v>
      </c>
      <c r="J12" s="58"/>
      <c r="K12" s="59"/>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3"/>
      <c r="B13" s="123">
        <f>IF(A13=A12,B12,IF(A13=A14,IF( A13=A15,(0+0+0)/3,IF(A13=A14,(0+0)/2)),""))</f>
        <v>0</v>
      </c>
      <c r="C13" s="58"/>
      <c r="D13" s="59"/>
      <c r="E13" s="65" t="str">
        <f>IF(C13&lt;&gt; "",VLOOKUP($C13,'Event Inputs'!$D$4:'Event Inputs'!$H$899,2,FALSE),"")</f>
        <v/>
      </c>
      <c r="F13" s="71" t="str">
        <f>IF(C13&lt;&gt; "",VLOOKUP($C13,'Event Inputs'!$D$4:'Event Inputs'!$H$899,5,FALSE),"")</f>
        <v/>
      </c>
      <c r="G13" s="65" t="str">
        <f>IF(C13&lt;&gt; "",VLOOKUP($C13,'Event Inputs'!$D$4:'Event Inputs'!$H$899,4,FALSE),"")</f>
        <v/>
      </c>
      <c r="H13" s="122"/>
      <c r="I13" s="123">
        <f>IF(H13=H12,I12,IF(H13=H14,IF( H13=H15,(0+0+0)/3,IF(H13=H14,(0+0)/2)),""))</f>
        <v>0</v>
      </c>
      <c r="J13" s="58"/>
      <c r="K13" s="59"/>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3"/>
      <c r="B14" s="124"/>
      <c r="C14" s="58"/>
      <c r="D14" s="58"/>
      <c r="E14" s="65" t="str">
        <f>IF(C14&lt;&gt; "",VLOOKUP($C14,'Event Inputs'!$D$4:'Event Inputs'!$H$899,2,FALSE),"")</f>
        <v/>
      </c>
      <c r="F14" s="71" t="str">
        <f>IF(C14&lt;&gt; "",VLOOKUP($C14,'Event Inputs'!$D$4:'Event Inputs'!$H$899,5,FALSE),"")</f>
        <v/>
      </c>
      <c r="G14" s="65" t="str">
        <f>IF(C14&lt;&gt; "",VLOOKUP($C14,'Event Inputs'!$D$4:'Event Inputs'!$H$899,4,FALSE),"")</f>
        <v/>
      </c>
      <c r="H14" s="122"/>
      <c r="I14" s="124"/>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3"/>
      <c r="B15" s="124"/>
      <c r="C15" s="58"/>
      <c r="D15" s="58"/>
      <c r="E15" s="65" t="str">
        <f>IF(C15&lt;&gt; "",VLOOKUP($C15,'Event Inputs'!$D$4:'Event Inputs'!$H$899,2,FALSE),"")</f>
        <v/>
      </c>
      <c r="F15" s="71" t="str">
        <f>IF(C15&lt;&gt; "",VLOOKUP($C15,'Event Inputs'!$D$4:'Event Inputs'!$H$899,5,FALSE),"")</f>
        <v/>
      </c>
      <c r="G15" s="65" t="str">
        <f>IF(C15&lt;&gt; "",VLOOKUP($C15,'Event Inputs'!$D$4:'Event Inputs'!$H$899,4,FALSE),"")</f>
        <v/>
      </c>
      <c r="H15" s="122"/>
      <c r="I15" s="124"/>
      <c r="J15" s="58"/>
      <c r="K15" s="59"/>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3"/>
      <c r="B16" s="124"/>
      <c r="C16" s="58"/>
      <c r="D16" s="58"/>
      <c r="E16" s="65" t="str">
        <f>IF(C16&lt;&gt; "",VLOOKUP($C16,'Event Inputs'!$D$4:'Event Inputs'!$H$899,2,FALSE),"")</f>
        <v/>
      </c>
      <c r="F16" s="71" t="str">
        <f>IF(C16&lt;&gt; "",VLOOKUP($C16,'Event Inputs'!$D$4:'Event Inputs'!$H$899,5,FALSE),"")</f>
        <v/>
      </c>
      <c r="G16" s="65" t="str">
        <f>IF(C16&lt;&gt; "",VLOOKUP($C16,'Event Inputs'!$D$4:'Event Inputs'!$H$899,4,FALSE),"")</f>
        <v/>
      </c>
      <c r="H16" s="122"/>
      <c r="I16" s="124"/>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3"/>
      <c r="B17" s="124"/>
      <c r="C17" s="58"/>
      <c r="D17" s="59"/>
      <c r="E17" s="65" t="str">
        <f>IF(C17&lt;&gt; "",VLOOKUP($C17,'Event Inputs'!$D$4:'Event Inputs'!$H$899,2,FALSE),"")</f>
        <v/>
      </c>
      <c r="F17" s="71" t="str">
        <f>IF(C17&lt;&gt; "",VLOOKUP($C17,'Event Inputs'!$D$4:'Event Inputs'!$H$899,5,FALSE),"")</f>
        <v/>
      </c>
      <c r="G17" s="65" t="str">
        <f>IF(C17&lt;&gt; "",VLOOKUP($C17,'Event Inputs'!$D$4:'Event Inputs'!$H$899,4,FALSE),"")</f>
        <v/>
      </c>
      <c r="H17" s="122"/>
      <c r="I17" s="124"/>
      <c r="J17" s="58"/>
      <c r="K17" s="59"/>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3"/>
      <c r="B18" s="124"/>
      <c r="C18" s="58"/>
      <c r="D18" s="58"/>
      <c r="E18" s="65" t="str">
        <f>IF(C18&lt;&gt; "",VLOOKUP($C18,'Event Inputs'!$D$4:'Event Inputs'!$H$899,2,FALSE),"")</f>
        <v/>
      </c>
      <c r="F18" s="71" t="str">
        <f>IF(C18&lt;&gt; "",VLOOKUP($C18,'Event Inputs'!$D$4:'Event Inputs'!$H$899,5,FALSE),"")</f>
        <v/>
      </c>
      <c r="G18" s="65" t="str">
        <f>IF(C18&lt;&gt; "",VLOOKUP($C18,'Event Inputs'!$D$4:'Event Inputs'!$H$899,4,FALSE),"")</f>
        <v/>
      </c>
      <c r="H18" s="122"/>
      <c r="I18" s="124"/>
      <c r="J18" s="58"/>
      <c r="K18" s="59"/>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3"/>
      <c r="B19" s="124"/>
      <c r="C19" s="58"/>
      <c r="D19" s="59"/>
      <c r="E19" s="65" t="str">
        <f>IF(C19&lt;&gt; "",VLOOKUP($C19,'Event Inputs'!$D$4:'Event Inputs'!$H$899,2,FALSE),"")</f>
        <v/>
      </c>
      <c r="F19" s="71" t="str">
        <f>IF(C19&lt;&gt; "",VLOOKUP($C19,'Event Inputs'!$D$4:'Event Inputs'!$H$899,5,FALSE),"")</f>
        <v/>
      </c>
      <c r="G19" s="65" t="str">
        <f>IF(C19&lt;&gt; "",VLOOKUP($C19,'Event Inputs'!$D$4:'Event Inputs'!$H$899,4,FALSE),"")</f>
        <v/>
      </c>
      <c r="H19" s="122"/>
      <c r="I19" s="124"/>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71"/>
      <c r="C20" s="58"/>
      <c r="D20" s="58"/>
      <c r="E20" s="65" t="str">
        <f>IF(C20&lt;&gt; "",VLOOKUP($C20,'Event Inputs'!$D$4:'Event Inputs'!$H$899,2,FALSE),"")</f>
        <v/>
      </c>
      <c r="F20" s="71" t="str">
        <f>IF(C20&lt;&gt; "",VLOOKUP($C20,'Event Inputs'!$D$4:'Event Inputs'!$H$899,5,FALSE),"")</f>
        <v/>
      </c>
      <c r="G20" s="65" t="str">
        <f>IF(C20&lt;&gt; "",VLOOKUP($C20,'Event Inputs'!$D$4:'Event Inputs'!$H$899,4,FALSE),"")</f>
        <v/>
      </c>
      <c r="H20" s="126"/>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71"/>
      <c r="C21" s="58"/>
      <c r="D21" s="58"/>
      <c r="E21" s="65" t="str">
        <f>IF(C21&lt;&gt; "",VLOOKUP($C21,'Event Inputs'!$D$4:'Event Inputs'!$H$899,2,FALSE),"")</f>
        <v/>
      </c>
      <c r="F21" s="71" t="str">
        <f>IF(C21&lt;&gt; "",VLOOKUP($C21,'Event Inputs'!$D$4:'Event Inputs'!$H$899,5,FALSE),"")</f>
        <v/>
      </c>
      <c r="G21" s="65" t="str">
        <f>IF(C21&lt;&gt; "",VLOOKUP($C21,'Event Inputs'!$D$4:'Event Inputs'!$H$899,4,FALSE),"")</f>
        <v/>
      </c>
      <c r="H21" s="126"/>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57"/>
      <c r="B22" s="58"/>
      <c r="C22" s="58"/>
      <c r="D22" s="58"/>
      <c r="E22" s="65" t="str">
        <f>IF(C22&lt;&gt; "",VLOOKUP($C22,'Event Inputs'!$D$4:'Event Inputs'!$H$899,2,FALSE),"")</f>
        <v/>
      </c>
      <c r="F22" s="71" t="str">
        <f>IF(C22&lt;&gt; "",VLOOKUP($C22,'Event Inputs'!$D$4:'Event Inputs'!$H$899,5,FALSE),"")</f>
        <v/>
      </c>
      <c r="G22" s="65" t="str">
        <f>IF(C22&lt;&gt; "",VLOOKUP($C22,'Event Inputs'!$D$4:'Event Inputs'!$H$899,4,FALSE),"")</f>
        <v/>
      </c>
      <c r="H22" s="57"/>
      <c r="I22" s="58"/>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57"/>
      <c r="B23" s="58"/>
      <c r="C23" s="58"/>
      <c r="D23" s="59"/>
      <c r="E23" s="65" t="str">
        <f>IF(C23&lt;&gt; "",VLOOKUP($C23,'Event Inputs'!$D$4:'Event Inputs'!$H$899,2,FALSE),"")</f>
        <v/>
      </c>
      <c r="F23" s="71" t="str">
        <f>IF(C23&lt;&gt; "",VLOOKUP($C23,'Event Inputs'!$D$4:'Event Inputs'!$H$899,5,FALSE),"")</f>
        <v/>
      </c>
      <c r="G23" s="65" t="str">
        <f>IF(C23&lt;&gt; "",VLOOKUP($C23,'Event Inputs'!$D$4:'Event Inputs'!$H$899,4,FALSE),"")</f>
        <v/>
      </c>
      <c r="H23" s="57"/>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9"/>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G25" s="65" t="str">
        <f>IF(C25&lt;&gt; "",VLOOKUP($C25,'Event Inputs'!$D$4:'Event Inputs'!$H$899,4,FALSE),"")</f>
        <v/>
      </c>
      <c r="H25" s="57"/>
      <c r="I25" s="58"/>
      <c r="J25" s="58"/>
      <c r="K25" s="59"/>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9"/>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9"/>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C4:G7">
    <sortCondition ref="D4:D7"/>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4"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9">
    <pageSetUpPr fitToPage="1"/>
  </sheetPr>
  <dimension ref="A1:X99"/>
  <sheetViews>
    <sheetView zoomScaleNormal="100" workbookViewId="0">
      <selection activeCell="L10" sqref="L10"/>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9.269531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239</v>
      </c>
      <c r="B1" s="189"/>
      <c r="C1" s="189"/>
      <c r="D1" s="189"/>
      <c r="E1" s="189"/>
      <c r="F1" s="189"/>
      <c r="G1" s="189"/>
      <c r="H1" s="190" t="s">
        <v>240</v>
      </c>
      <c r="I1" s="191"/>
      <c r="J1" s="191"/>
      <c r="K1" s="191"/>
      <c r="L1" s="191"/>
      <c r="M1" s="191"/>
      <c r="N1" s="191"/>
      <c r="O1" s="72"/>
      <c r="P1" s="73"/>
      <c r="S1" s="92" t="s">
        <v>69</v>
      </c>
      <c r="T1" s="92"/>
      <c r="U1" s="92">
        <v>4</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6</v>
      </c>
      <c r="F3" s="81" t="s">
        <v>82</v>
      </c>
      <c r="G3" s="81" t="s">
        <v>8</v>
      </c>
      <c r="H3" s="98" t="s">
        <v>2</v>
      </c>
      <c r="I3" s="97" t="s">
        <v>3</v>
      </c>
      <c r="J3" s="81" t="s">
        <v>4</v>
      </c>
      <c r="K3" s="81" t="s">
        <v>62</v>
      </c>
      <c r="L3" s="80" t="s">
        <v>6</v>
      </c>
      <c r="M3" s="81" t="s">
        <v>82</v>
      </c>
      <c r="N3" s="81" t="s">
        <v>8</v>
      </c>
      <c r="O3" s="82" t="s">
        <v>4</v>
      </c>
      <c r="P3" s="83" t="s">
        <v>11</v>
      </c>
      <c r="Q3" s="84" t="s">
        <v>11</v>
      </c>
      <c r="R3" s="85" t="s">
        <v>11</v>
      </c>
      <c r="S3" s="86" t="s">
        <v>66</v>
      </c>
      <c r="T3" s="87" t="s">
        <v>67</v>
      </c>
      <c r="U3" s="87" t="s">
        <v>68</v>
      </c>
      <c r="V3" s="87" t="s">
        <v>66</v>
      </c>
      <c r="W3" s="87" t="s">
        <v>67</v>
      </c>
      <c r="X3" s="87" t="s">
        <v>68</v>
      </c>
    </row>
    <row r="4" spans="1:24">
      <c r="A4" s="123">
        <v>1</v>
      </c>
      <c r="B4" s="123">
        <v>20</v>
      </c>
      <c r="C4" s="58" t="s">
        <v>152</v>
      </c>
      <c r="D4" s="59" t="s">
        <v>569</v>
      </c>
      <c r="E4" s="65" t="str">
        <f>IF(C4&lt;&gt; "",VLOOKUP($C4,'Event Inputs'!$D$4:'Event Inputs'!$H$899,2,FALSE),"")</f>
        <v>Sowenna Bateman</v>
      </c>
      <c r="F4" s="71" t="str">
        <f>IF(C4&lt;&gt; "",VLOOKUP($C4,'Event Inputs'!$D$4:'Event Inputs'!$H$899,5,FALSE),"")</f>
        <v>16-17</v>
      </c>
      <c r="G4" s="65" t="str">
        <f>IF(C4&lt;&gt; "",VLOOKUP($C4,'Event Inputs'!$D$4:'Event Inputs'!$H$899,4,FALSE),"")</f>
        <v>PT</v>
      </c>
      <c r="H4" s="122">
        <v>1</v>
      </c>
      <c r="I4" s="123">
        <v>20</v>
      </c>
      <c r="J4" s="58" t="s">
        <v>104</v>
      </c>
      <c r="K4" s="58" t="s">
        <v>571</v>
      </c>
      <c r="L4" s="65" t="str">
        <f>IF(J4&lt;&gt; "",VLOOKUP($J4,'Event Inputs'!$D$4:'Event Inputs'!$H$899,2,FALSE),"")</f>
        <v>Louis Harris</v>
      </c>
      <c r="M4" s="71" t="str">
        <f>IF(J4&lt;&gt; "",VLOOKUP($J4,'Event Inputs'!$D$4:'Event Inputs'!$H$899,5,FALSE),"")</f>
        <v>18-19</v>
      </c>
      <c r="N4" s="65" t="str">
        <f>IF(J4&lt;&gt;"",VLOOKUP($J4,'Event Inputs'!$D$4:'Event Inputs'!$H$899,4,FALSE),"")</f>
        <v>GY</v>
      </c>
      <c r="O4" s="88" t="str">
        <f>'Event Inputs'!A4</f>
        <v>PT</v>
      </c>
      <c r="P4" s="89">
        <f>Q4+R4</f>
        <v>20</v>
      </c>
      <c r="Q4" s="90">
        <f>SUMIF($G$4:$G$21,O4,$B$4:$B$21)</f>
        <v>20</v>
      </c>
      <c r="R4" s="90">
        <f>SUMIF($N$4:$N$21,O4,$I$4:$I$21)</f>
        <v>0</v>
      </c>
      <c r="S4" s="91">
        <f>COUNTIFS($A$4:$A$21,1,$G$4:$G$21,$O4)*$U$1</f>
        <v>4</v>
      </c>
      <c r="T4" s="91">
        <f>COUNTIFS($A$4:$A$21,2,$G$4:$G$21,$O4)*$U$1</f>
        <v>0</v>
      </c>
      <c r="U4" s="91">
        <f>COUNTIFS($A$4:$A$21,3,$G$4:$G$21,$O4)*$U$1</f>
        <v>0</v>
      </c>
      <c r="V4" s="91">
        <f>COUNTIFS($H$4:$H$21,1,$N$4:$N$21,$O4)*$U$1</f>
        <v>0</v>
      </c>
      <c r="W4" s="91">
        <f>COUNTIFS($H$4:$H$21,2,$N$4:$N$21,$O4)*$U$1</f>
        <v>0</v>
      </c>
      <c r="X4" s="91">
        <f>COUNTIFS($H$4:$H$21,3,$N$4:$N$21,$O4)*$U$1</f>
        <v>0</v>
      </c>
    </row>
    <row r="5" spans="1:24">
      <c r="A5" s="123">
        <v>2</v>
      </c>
      <c r="B5" s="123">
        <v>16</v>
      </c>
      <c r="C5" s="58"/>
      <c r="D5" s="58"/>
      <c r="E5" s="65" t="str">
        <f>IF(C5&lt;&gt; "",VLOOKUP($C5,'Event Inputs'!$D$4:'Event Inputs'!$H$899,2,FALSE),"")</f>
        <v/>
      </c>
      <c r="F5" s="71" t="str">
        <f>IF(C5&lt;&gt; "",VLOOKUP($C5,'Event Inputs'!$D$4:'Event Inputs'!$H$899,5,FALSE),"")</f>
        <v/>
      </c>
      <c r="G5" s="65" t="str">
        <f>IF(C5&lt;&gt; "",VLOOKUP($C5,'Event Inputs'!$D$4:'Event Inputs'!$H$899,4,FALSE),"")</f>
        <v/>
      </c>
      <c r="H5" s="122">
        <v>2</v>
      </c>
      <c r="I5" s="123">
        <v>16</v>
      </c>
      <c r="J5" s="58" t="s">
        <v>364</v>
      </c>
      <c r="K5" s="58" t="s">
        <v>568</v>
      </c>
      <c r="L5" s="65" t="str">
        <f>IF(J5&lt;&gt; "",VLOOKUP($J5,'Event Inputs'!$D$4:'Event Inputs'!$H$899,2,FALSE),"")</f>
        <v>Jude hardy</v>
      </c>
      <c r="M5" s="71" t="str">
        <f>IF(J5&lt;&gt; "",VLOOKUP($J5,'Event Inputs'!$D$4:'Event Inputs'!$H$899,5,FALSE),"")</f>
        <v>16-17</v>
      </c>
      <c r="N5" s="65" t="str">
        <f>IF(J5&lt;&gt;"",VLOOKUP($J5,'Event Inputs'!$D$4:'Event Inputs'!$H$899,4,FALSE),"")</f>
        <v>SI</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3">
        <v>3</v>
      </c>
      <c r="B6" s="123">
        <v>12</v>
      </c>
      <c r="C6" s="58"/>
      <c r="D6" s="59"/>
      <c r="E6" s="65" t="str">
        <f>IF(C6&lt;&gt; "",VLOOKUP($C6,'Event Inputs'!$D$4:'Event Inputs'!$H$899,2,FALSE),"")</f>
        <v/>
      </c>
      <c r="F6" s="71" t="str">
        <f>IF(C6&lt;&gt; "",VLOOKUP($C6,'Event Inputs'!$D$4:'Event Inputs'!$H$899,5,FALSE),"")</f>
        <v/>
      </c>
      <c r="G6" s="65" t="str">
        <f>IF(C6&lt;&gt; "",VLOOKUP($C6,'Event Inputs'!$D$4:'Event Inputs'!$H$899,4,FALSE),"")</f>
        <v/>
      </c>
      <c r="H6" s="122">
        <v>3</v>
      </c>
      <c r="I6" s="123">
        <v>12</v>
      </c>
      <c r="J6" s="58"/>
      <c r="K6" s="59"/>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20</v>
      </c>
      <c r="Q6" s="90">
        <f t="shared" si="1"/>
        <v>0</v>
      </c>
      <c r="R6" s="90">
        <f t="shared" si="2"/>
        <v>20</v>
      </c>
      <c r="S6" s="91">
        <f t="shared" si="3"/>
        <v>0</v>
      </c>
      <c r="T6" s="91">
        <f t="shared" si="4"/>
        <v>0</v>
      </c>
      <c r="U6" s="91">
        <f t="shared" si="5"/>
        <v>0</v>
      </c>
      <c r="V6" s="91">
        <f t="shared" si="6"/>
        <v>4</v>
      </c>
      <c r="W6" s="91">
        <f t="shared" si="7"/>
        <v>0</v>
      </c>
      <c r="X6" s="91">
        <f t="shared" si="8"/>
        <v>0</v>
      </c>
    </row>
    <row r="7" spans="1:24">
      <c r="A7" s="123">
        <v>4</v>
      </c>
      <c r="B7" s="123">
        <v>10</v>
      </c>
      <c r="C7" s="58"/>
      <c r="D7" s="58"/>
      <c r="E7" s="65" t="str">
        <f>IF(C7&lt;&gt; "",VLOOKUP($C7,'Event Inputs'!$D$4:'Event Inputs'!$H$899,2,FALSE),"")</f>
        <v/>
      </c>
      <c r="F7" s="71" t="str">
        <f>IF(C7&lt;&gt; "",VLOOKUP($C7,'Event Inputs'!$D$4:'Event Inputs'!$H$899,5,FALSE),"")</f>
        <v/>
      </c>
      <c r="G7" s="65" t="str">
        <f>IF(C7&lt;&gt; "",VLOOKUP($C7,'Event Inputs'!$D$4:'Event Inputs'!$H$899,4,FALSE),"")</f>
        <v/>
      </c>
      <c r="H7" s="122">
        <v>4</v>
      </c>
      <c r="I7" s="123">
        <v>10</v>
      </c>
      <c r="J7" s="58"/>
      <c r="K7" s="59"/>
      <c r="L7" s="65" t="str">
        <f>IF(J7&lt;&gt; "",VLOOKUP($J7,'Event Inputs'!$D$4:'Event Inputs'!$H$899,2,FALSE),"")</f>
        <v/>
      </c>
      <c r="M7" s="71" t="str">
        <f>IF(J7&lt;&gt; "",VLOOKUP($J7,'Event Inputs'!$D$4:'Event Inputs'!$H$899,5,FALSE),"")</f>
        <v/>
      </c>
      <c r="N7" s="65" t="str">
        <f>IF(J7&lt;&gt;"",VLOOKUP($J7,'Event Inputs'!$D$4:'Event Inputs'!$H$899,4,FALSE),"")</f>
        <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3">
        <v>5</v>
      </c>
      <c r="B8" s="123">
        <v>8</v>
      </c>
      <c r="C8" s="58"/>
      <c r="D8" s="59"/>
      <c r="E8" s="65" t="str">
        <f>IF(C8&lt;&gt; "",VLOOKUP($C8,'Event Inputs'!$D$4:'Event Inputs'!$H$899,2,FALSE),"")</f>
        <v/>
      </c>
      <c r="F8" s="71" t="str">
        <f>IF(C8&lt;&gt; "",VLOOKUP($C8,'Event Inputs'!$D$4:'Event Inputs'!$H$899,5,FALSE),"")</f>
        <v/>
      </c>
      <c r="G8" s="65" t="str">
        <f>IF(C8&lt;&gt; "",VLOOKUP($C8,'Event Inputs'!$D$4:'Event Inputs'!$H$899,4,FALSE),"")</f>
        <v/>
      </c>
      <c r="H8" s="122">
        <v>5</v>
      </c>
      <c r="I8" s="123">
        <v>8</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3">
        <v>6</v>
      </c>
      <c r="B9" s="123">
        <v>6</v>
      </c>
      <c r="C9" s="58"/>
      <c r="D9" s="59"/>
      <c r="E9" s="65" t="str">
        <f>IF(C9&lt;&gt; "",VLOOKUP($C9,'Event Inputs'!$D$4:'Event Inputs'!$H$899,2,FALSE),"")</f>
        <v/>
      </c>
      <c r="F9" s="71" t="str">
        <f>IF(C9&lt;&gt; "",VLOOKUP($C9,'Event Inputs'!$D$4:'Event Inputs'!$H$899,5,FALSE),"")</f>
        <v/>
      </c>
      <c r="G9" s="65" t="str">
        <f>IF(C9&lt;&gt; "",VLOOKUP($C9,'Event Inputs'!$D$4:'Event Inputs'!$H$899,4,FALSE),"")</f>
        <v/>
      </c>
      <c r="H9" s="122">
        <v>5</v>
      </c>
      <c r="I9" s="123">
        <v>6</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16</v>
      </c>
      <c r="Q9" s="90">
        <f t="shared" si="1"/>
        <v>0</v>
      </c>
      <c r="R9" s="90">
        <f t="shared" si="2"/>
        <v>16</v>
      </c>
      <c r="S9" s="91">
        <f t="shared" si="3"/>
        <v>0</v>
      </c>
      <c r="T9" s="91">
        <f t="shared" si="4"/>
        <v>0</v>
      </c>
      <c r="U9" s="91">
        <f t="shared" si="5"/>
        <v>0</v>
      </c>
      <c r="V9" s="91">
        <f t="shared" si="6"/>
        <v>0</v>
      </c>
      <c r="W9" s="91">
        <f t="shared" si="7"/>
        <v>4</v>
      </c>
      <c r="X9" s="91">
        <f t="shared" si="8"/>
        <v>0</v>
      </c>
    </row>
    <row r="10" spans="1:24">
      <c r="A10" s="123">
        <v>7</v>
      </c>
      <c r="B10" s="123">
        <v>4</v>
      </c>
      <c r="C10" s="58"/>
      <c r="D10" s="58"/>
      <c r="E10" s="65" t="str">
        <f>IF(C10&lt;&gt; "",VLOOKUP($C10,'Event Inputs'!$D$4:'Event Inputs'!$H$899,2,FALSE),"")</f>
        <v/>
      </c>
      <c r="F10" s="71" t="str">
        <f>IF(C10&lt;&gt; "",VLOOKUP($C10,'Event Inputs'!$D$4:'Event Inputs'!$H$899,5,FALSE),"")</f>
        <v/>
      </c>
      <c r="G10" s="65" t="str">
        <f>IF(C10&lt;&gt; "",VLOOKUP($C10,'Event Inputs'!$D$4:'Event Inputs'!$H$899,4,FALSE),"")</f>
        <v/>
      </c>
      <c r="H10" s="122">
        <v>7</v>
      </c>
      <c r="I10" s="123">
        <v>4</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3">
        <v>8</v>
      </c>
      <c r="B11" s="123">
        <v>2</v>
      </c>
      <c r="C11" s="58"/>
      <c r="D11" s="58"/>
      <c r="E11" s="65" t="str">
        <f>IF(C11&lt;&gt; "",VLOOKUP($C11,'Event Inputs'!$D$4:'Event Inputs'!$H$899,2,FALSE),"")</f>
        <v/>
      </c>
      <c r="F11" s="71" t="str">
        <f>IF(C11&lt;&gt; "",VLOOKUP($C11,'Event Inputs'!$D$4:'Event Inputs'!$H$899,5,FALSE),"")</f>
        <v/>
      </c>
      <c r="G11" s="65" t="str">
        <f>IF(C11&lt;&gt; "",VLOOKUP($C11,'Event Inputs'!$D$4:'Event Inputs'!$H$899,4,FALSE),"")</f>
        <v/>
      </c>
      <c r="H11" s="122">
        <v>8</v>
      </c>
      <c r="I11" s="123">
        <v>2</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3">
        <v>9</v>
      </c>
      <c r="B12" s="123" t="str">
        <f>IF(A12=A11,B11,IF(A12=A13,IF( A12=A14,(0+0+0)/3,IF(A12=A13,(0+0)/2)),""))</f>
        <v/>
      </c>
      <c r="C12" s="58"/>
      <c r="D12" s="58"/>
      <c r="E12" s="65" t="str">
        <f>IF(C12&lt;&gt; "",VLOOKUP($C12,'Event Inputs'!$D$4:'Event Inputs'!$H$899,2,FALSE),"")</f>
        <v/>
      </c>
      <c r="F12" s="71" t="str">
        <f>IF(C12&lt;&gt; "",VLOOKUP($C12,'Event Inputs'!$D$4:'Event Inputs'!$H$899,5,FALSE),"")</f>
        <v/>
      </c>
      <c r="G12" s="65" t="str">
        <f>IF(C12&lt;&gt; "",VLOOKUP($C12,'Event Inputs'!$D$4:'Event Inputs'!$H$899,4,FALSE),"")</f>
        <v/>
      </c>
      <c r="H12" s="122">
        <v>9</v>
      </c>
      <c r="I12" s="123" t="str">
        <f>IF(H12=H11,I11,IF(H12=H13,IF( H12=H14,(0+0+0)/3,IF(H12=H13,(0+0)/2)),""))</f>
        <v/>
      </c>
      <c r="J12" s="58"/>
      <c r="K12" s="59"/>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3">
        <v>10</v>
      </c>
      <c r="B13" s="123" t="str">
        <f>IF(A13=A12,B12,IF(A13=A14,IF( A13=A15,(0+0+0)/3,IF(A13=A14,(0+0)/2)),""))</f>
        <v/>
      </c>
      <c r="C13" s="58"/>
      <c r="D13" s="58"/>
      <c r="E13" s="65" t="str">
        <f>IF(C13&lt;&gt; "",VLOOKUP($C13,'Event Inputs'!$D$4:'Event Inputs'!$H$899,2,FALSE),"")</f>
        <v/>
      </c>
      <c r="F13" s="71" t="str">
        <f>IF(C13&lt;&gt; "",VLOOKUP($C13,'Event Inputs'!$D$4:'Event Inputs'!$H$899,5,FALSE),"")</f>
        <v/>
      </c>
      <c r="G13" s="65" t="str">
        <f>IF(C13&lt;&gt; "",VLOOKUP($C13,'Event Inputs'!$D$4:'Event Inputs'!$H$899,4,FALSE),"")</f>
        <v/>
      </c>
      <c r="H13" s="122">
        <v>10</v>
      </c>
      <c r="I13" s="123" t="str">
        <f>IF(H13=H12,I12,IF(H13=H14,IF( H13=H15,(0+0+0)/3,IF(H13=H14,(0+0)/2)),""))</f>
        <v/>
      </c>
      <c r="J13" s="58"/>
      <c r="K13" s="59"/>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3">
        <v>11</v>
      </c>
      <c r="B14" s="124"/>
      <c r="C14" s="58"/>
      <c r="D14" s="58"/>
      <c r="E14" s="65" t="str">
        <f>IF(C14&lt;&gt; "",VLOOKUP($C14,'Event Inputs'!$D$4:'Event Inputs'!$H$899,2,FALSE),"")</f>
        <v/>
      </c>
      <c r="F14" s="71" t="str">
        <f>IF(C14&lt;&gt; "",VLOOKUP($C14,'Event Inputs'!$D$4:'Event Inputs'!$H$899,5,FALSE),"")</f>
        <v/>
      </c>
      <c r="G14" s="65" t="str">
        <f>IF(C14&lt;&gt; "",VLOOKUP($C14,'Event Inputs'!$D$4:'Event Inputs'!$H$899,4,FALSE),"")</f>
        <v/>
      </c>
      <c r="H14" s="122">
        <v>11</v>
      </c>
      <c r="I14" s="124"/>
      <c r="J14" s="58"/>
      <c r="K14" s="59"/>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3">
        <v>12</v>
      </c>
      <c r="B15" s="124"/>
      <c r="C15" s="58"/>
      <c r="D15" s="58"/>
      <c r="E15" s="65" t="str">
        <f>IF(C15&lt;&gt; "",VLOOKUP($C15,'Event Inputs'!$D$4:'Event Inputs'!$H$899,2,FALSE),"")</f>
        <v/>
      </c>
      <c r="F15" s="71" t="str">
        <f>IF(C15&lt;&gt; "",VLOOKUP($C15,'Event Inputs'!$D$4:'Event Inputs'!$H$899,5,FALSE),"")</f>
        <v/>
      </c>
      <c r="G15" s="65" t="str">
        <f>IF(C15&lt;&gt; "",VLOOKUP($C15,'Event Inputs'!$D$4:'Event Inputs'!$H$899,4,FALSE),"")</f>
        <v/>
      </c>
      <c r="H15" s="122">
        <v>12</v>
      </c>
      <c r="I15" s="124"/>
      <c r="J15" s="58"/>
      <c r="K15" s="59"/>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3">
        <v>13</v>
      </c>
      <c r="B16" s="124"/>
      <c r="C16" s="58"/>
      <c r="D16" s="58"/>
      <c r="E16" s="65" t="str">
        <f>IF(C16&lt;&gt; "",VLOOKUP($C16,'Event Inputs'!$D$4:'Event Inputs'!$H$899,2,FALSE),"")</f>
        <v/>
      </c>
      <c r="F16" s="71" t="str">
        <f>IF(C16&lt;&gt; "",VLOOKUP($C16,'Event Inputs'!$D$4:'Event Inputs'!$H$899,5,FALSE),"")</f>
        <v/>
      </c>
      <c r="G16" s="65" t="str">
        <f>IF(C16&lt;&gt; "",VLOOKUP($C16,'Event Inputs'!$D$4:'Event Inputs'!$H$899,4,FALSE),"")</f>
        <v/>
      </c>
      <c r="H16" s="122">
        <v>13</v>
      </c>
      <c r="I16" s="124"/>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3">
        <v>14</v>
      </c>
      <c r="B17" s="124"/>
      <c r="C17" s="58"/>
      <c r="D17" s="59"/>
      <c r="E17" s="65" t="str">
        <f>IF(C17&lt;&gt; "",VLOOKUP($C17,'Event Inputs'!$D$4:'Event Inputs'!$H$899,2,FALSE),"")</f>
        <v/>
      </c>
      <c r="F17" s="71" t="str">
        <f>IF(C17&lt;&gt; "",VLOOKUP($C17,'Event Inputs'!$D$4:'Event Inputs'!$H$899,5,FALSE),"")</f>
        <v/>
      </c>
      <c r="G17" s="65" t="str">
        <f>IF(C17&lt;&gt; "",VLOOKUP($C17,'Event Inputs'!$D$4:'Event Inputs'!$H$899,4,FALSE),"")</f>
        <v/>
      </c>
      <c r="H17" s="122">
        <v>14</v>
      </c>
      <c r="I17" s="124"/>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3">
        <v>15</v>
      </c>
      <c r="B18" s="124"/>
      <c r="C18" s="58"/>
      <c r="D18" s="58"/>
      <c r="E18" s="65" t="str">
        <f>IF(C18&lt;&gt; "",VLOOKUP($C18,'Event Inputs'!$D$4:'Event Inputs'!$H$899,2,FALSE),"")</f>
        <v/>
      </c>
      <c r="F18" s="71" t="str">
        <f>IF(C18&lt;&gt; "",VLOOKUP($C18,'Event Inputs'!$D$4:'Event Inputs'!$H$899,5,FALSE),"")</f>
        <v/>
      </c>
      <c r="G18" s="65" t="str">
        <f>IF(C18&lt;&gt; "",VLOOKUP($C18,'Event Inputs'!$D$4:'Event Inputs'!$H$899,4,FALSE),"")</f>
        <v/>
      </c>
      <c r="H18" s="122">
        <v>15</v>
      </c>
      <c r="I18" s="124"/>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3">
        <v>16</v>
      </c>
      <c r="B19" s="124"/>
      <c r="C19" s="58"/>
      <c r="D19" s="59"/>
      <c r="E19" s="65" t="str">
        <f>IF(C19&lt;&gt; "",VLOOKUP($C19,'Event Inputs'!$D$4:'Event Inputs'!$H$899,2,FALSE),"")</f>
        <v/>
      </c>
      <c r="F19" s="71" t="str">
        <f>IF(C19&lt;&gt; "",VLOOKUP($C19,'Event Inputs'!$D$4:'Event Inputs'!$H$899,5,FALSE),"")</f>
        <v/>
      </c>
      <c r="G19" s="65" t="str">
        <f>IF(C19&lt;&gt; "",VLOOKUP($C19,'Event Inputs'!$D$4:'Event Inputs'!$H$899,4,FALSE),"")</f>
        <v/>
      </c>
      <c r="H19" s="122">
        <v>16</v>
      </c>
      <c r="I19" s="124"/>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71">
        <v>17</v>
      </c>
      <c r="C20" s="58"/>
      <c r="D20" s="58"/>
      <c r="E20" s="65" t="str">
        <f>IF(C20&lt;&gt; "",VLOOKUP($C20,'Event Inputs'!$D$4:'Event Inputs'!$H$899,2,FALSE),"")</f>
        <v/>
      </c>
      <c r="F20" s="71" t="str">
        <f>IF(C20&lt;&gt; "",VLOOKUP($C20,'Event Inputs'!$D$4:'Event Inputs'!$H$899,5,FALSE),"")</f>
        <v/>
      </c>
      <c r="G20" s="65" t="str">
        <f>IF(C20&lt;&gt; "",VLOOKUP($C20,'Event Inputs'!$D$4:'Event Inputs'!$H$899,4,FALSE),"")</f>
        <v/>
      </c>
      <c r="H20" s="126">
        <v>17</v>
      </c>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71">
        <v>18</v>
      </c>
      <c r="C21" s="58"/>
      <c r="D21" s="59"/>
      <c r="E21" s="65" t="str">
        <f>IF(C21&lt;&gt; "",VLOOKUP($C21,'Event Inputs'!$D$4:'Event Inputs'!$H$899,2,FALSE),"")</f>
        <v/>
      </c>
      <c r="F21" s="71" t="str">
        <f>IF(C21&lt;&gt; "",VLOOKUP($C21,'Event Inputs'!$D$4:'Event Inputs'!$H$899,5,FALSE),"")</f>
        <v/>
      </c>
      <c r="G21" s="65" t="str">
        <f>IF(C21&lt;&gt; "",VLOOKUP($C21,'Event Inputs'!$D$4:'Event Inputs'!$H$899,4,FALSE),"")</f>
        <v/>
      </c>
      <c r="H21" s="126">
        <v>18</v>
      </c>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57"/>
      <c r="B22" s="58"/>
      <c r="C22" s="58"/>
      <c r="D22" s="58"/>
      <c r="E22" s="65" t="str">
        <f>IF(C22&lt;&gt; "",VLOOKUP($C22,'Event Inputs'!$D$4:'Event Inputs'!$H$899,2,FALSE),"")</f>
        <v/>
      </c>
      <c r="F22" s="71" t="str">
        <f>IF(C22&lt;&gt; "",VLOOKUP($C22,'Event Inputs'!$D$4:'Event Inputs'!$H$899,5,FALSE),"")</f>
        <v/>
      </c>
      <c r="G22" s="65" t="str">
        <f>IF(C22&lt;&gt; "",VLOOKUP($C22,'Event Inputs'!$D$4:'Event Inputs'!$H$899,4,FALSE),"")</f>
        <v/>
      </c>
      <c r="H22" s="57"/>
      <c r="I22" s="58"/>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57"/>
      <c r="B23" s="58"/>
      <c r="C23" s="58"/>
      <c r="D23" s="58"/>
      <c r="E23" s="65" t="str">
        <f>IF(C23&lt;&gt; "",VLOOKUP($C23,'Event Inputs'!$D$4:'Event Inputs'!$H$899,2,FALSE),"")</f>
        <v/>
      </c>
      <c r="F23" s="71" t="str">
        <f>IF(C23&lt;&gt; "",VLOOKUP($C23,'Event Inputs'!$D$4:'Event Inputs'!$H$899,5,FALSE),"")</f>
        <v/>
      </c>
      <c r="G23" s="65" t="str">
        <f>IF(C23&lt;&gt; "",VLOOKUP($C23,'Event Inputs'!$D$4:'Event Inputs'!$H$899,4,FALSE),"")</f>
        <v/>
      </c>
      <c r="H23" s="57"/>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9"/>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9"/>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ortState xmlns:xlrd2="http://schemas.microsoft.com/office/spreadsheetml/2017/richdata2" ref="J4:N5">
    <sortCondition ref="K4:K5"/>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4"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dimension ref="A1:BU99"/>
  <sheetViews>
    <sheetView workbookViewId="0">
      <selection activeCell="H1" sqref="H1:N1"/>
    </sheetView>
  </sheetViews>
  <sheetFormatPr defaultRowHeight="14.5"/>
  <cols>
    <col min="5" max="6" width="19.26953125" customWidth="1"/>
    <col min="12" max="13" width="19.26953125" customWidth="1"/>
    <col min="15" max="73" width="0" hidden="1" customWidth="1"/>
  </cols>
  <sheetData>
    <row r="1" spans="1:73" ht="23.5">
      <c r="A1" s="192" t="s">
        <v>43</v>
      </c>
      <c r="B1" s="193"/>
      <c r="C1" s="193"/>
      <c r="D1" s="193"/>
      <c r="E1" s="193"/>
      <c r="F1" s="193"/>
      <c r="G1" s="193"/>
      <c r="H1" s="194" t="s">
        <v>44</v>
      </c>
      <c r="I1" s="195"/>
      <c r="J1" s="195"/>
      <c r="K1" s="195"/>
      <c r="L1" s="195"/>
      <c r="M1" s="195"/>
      <c r="N1" s="195"/>
      <c r="O1" s="1"/>
      <c r="P1" s="5"/>
      <c r="Q1" s="5"/>
      <c r="R1" s="5"/>
      <c r="S1" s="5"/>
      <c r="T1" s="5"/>
      <c r="U1" s="5"/>
      <c r="V1" s="5"/>
      <c r="W1" s="5"/>
      <c r="X1" s="5"/>
      <c r="Y1" s="5"/>
      <c r="Z1" s="5"/>
      <c r="AA1" s="5"/>
      <c r="AB1" s="5"/>
      <c r="AC1" s="5"/>
      <c r="AD1" s="5"/>
      <c r="AE1" s="5"/>
      <c r="AF1" s="5"/>
      <c r="AG1" s="5"/>
      <c r="AH1" s="5"/>
      <c r="AI1" s="5"/>
      <c r="AJ1" s="5"/>
      <c r="AK1" s="5"/>
      <c r="AL1" s="5"/>
      <c r="AM1" s="5"/>
      <c r="AN1" s="5"/>
      <c r="AO1" s="5"/>
    </row>
    <row r="2" spans="1:73">
      <c r="O2" s="16" t="s">
        <v>8</v>
      </c>
      <c r="P2" s="10" t="s">
        <v>12</v>
      </c>
      <c r="Q2" s="19" t="s">
        <v>13</v>
      </c>
      <c r="R2" s="22" t="s">
        <v>14</v>
      </c>
      <c r="S2" s="28"/>
      <c r="T2" s="28"/>
      <c r="U2" s="28"/>
      <c r="V2" s="28"/>
      <c r="W2" s="28"/>
      <c r="X2" s="28"/>
      <c r="Y2" s="28"/>
      <c r="Z2" s="28"/>
      <c r="AA2" s="28"/>
      <c r="AB2" s="28"/>
      <c r="AC2" s="28"/>
      <c r="AD2" s="28"/>
      <c r="AE2" s="28"/>
      <c r="AF2" s="28"/>
      <c r="AG2" s="28"/>
      <c r="AH2" s="28"/>
      <c r="AI2" s="28"/>
      <c r="AJ2" s="28"/>
      <c r="AK2" s="28"/>
      <c r="AL2" s="28"/>
      <c r="AM2" s="28"/>
      <c r="AN2" s="28"/>
      <c r="AO2" s="28"/>
      <c r="AP2" s="29"/>
      <c r="AQ2" s="29"/>
      <c r="AR2" s="29"/>
      <c r="AS2" s="29"/>
      <c r="AT2" s="33"/>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row>
    <row r="3" spans="1:73">
      <c r="A3" s="4" t="s">
        <v>2</v>
      </c>
      <c r="B3" s="4" t="s">
        <v>3</v>
      </c>
      <c r="C3" s="4" t="s">
        <v>4</v>
      </c>
      <c r="D3" s="4" t="s">
        <v>4</v>
      </c>
      <c r="E3" s="4" t="s">
        <v>6</v>
      </c>
      <c r="F3" s="4" t="s">
        <v>6</v>
      </c>
      <c r="G3" s="4" t="s">
        <v>8</v>
      </c>
      <c r="H3" s="4" t="s">
        <v>2</v>
      </c>
      <c r="I3" s="4" t="s">
        <v>3</v>
      </c>
      <c r="J3" s="4" t="s">
        <v>4</v>
      </c>
      <c r="K3" s="4" t="s">
        <v>4</v>
      </c>
      <c r="L3" s="4" t="s">
        <v>6</v>
      </c>
      <c r="M3" s="4" t="s">
        <v>6</v>
      </c>
      <c r="N3" s="4" t="s">
        <v>8</v>
      </c>
      <c r="O3" s="17" t="s">
        <v>4</v>
      </c>
      <c r="P3" s="14" t="s">
        <v>11</v>
      </c>
      <c r="Q3" s="20" t="s">
        <v>11</v>
      </c>
      <c r="R3" s="23" t="s">
        <v>11</v>
      </c>
      <c r="S3" s="30" t="s">
        <v>13</v>
      </c>
      <c r="T3" s="31"/>
      <c r="U3" s="31"/>
      <c r="V3" s="31"/>
      <c r="W3" s="31"/>
      <c r="X3" s="31"/>
      <c r="Y3" s="31"/>
      <c r="Z3" s="31"/>
      <c r="AA3" s="31"/>
      <c r="AB3" s="31"/>
      <c r="AC3" s="31"/>
      <c r="AD3" s="31"/>
      <c r="AE3" s="31"/>
      <c r="AF3" s="31"/>
      <c r="AG3" s="31"/>
      <c r="AH3" s="31"/>
      <c r="AI3" s="31"/>
      <c r="AJ3" s="31"/>
      <c r="AK3" s="31"/>
      <c r="AL3" s="31"/>
      <c r="AM3" s="31"/>
      <c r="AN3" s="31"/>
      <c r="AO3" s="31"/>
      <c r="AP3" s="32"/>
      <c r="AQ3" s="32"/>
      <c r="AR3" s="32"/>
      <c r="AS3" s="32"/>
      <c r="AT3" s="34"/>
      <c r="AU3" s="36" t="s">
        <v>14</v>
      </c>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row>
    <row r="4" spans="1:73">
      <c r="A4" s="2">
        <v>1</v>
      </c>
      <c r="B4" s="6">
        <v>30</v>
      </c>
      <c r="E4" t="e">
        <f>VLOOKUP($C4,'Event Inputs'!$D$4:'Event Inputs'!$H$899,3,FALSE)</f>
        <v>#N/A</v>
      </c>
      <c r="F4" t="e">
        <f>VLOOKUP($D4,'Event Inputs'!$D$4:'Event Inputs'!$H$899,3,FALSE)</f>
        <v>#N/A</v>
      </c>
      <c r="G4" t="str">
        <f>LEFT(C4,2)</f>
        <v/>
      </c>
      <c r="H4" s="2">
        <v>1</v>
      </c>
      <c r="I4" s="6">
        <v>30</v>
      </c>
      <c r="L4" t="e">
        <f>VLOOKUP($J4,'Event Inputs'!$D$4:'Event Inputs'!$H$899,3,FALSE)</f>
        <v>#N/A</v>
      </c>
      <c r="M4" t="e">
        <f>VLOOKUP($K4,'Event Inputs'!$D$4:'Event Inputs'!$H$899,3,FALSE)</f>
        <v>#N/A</v>
      </c>
      <c r="N4" t="str">
        <f>LEFT(J4,2)</f>
        <v/>
      </c>
      <c r="O4" s="18" t="str">
        <f>'Event Inputs'!A4</f>
        <v>PT</v>
      </c>
      <c r="P4" s="15">
        <f>Q4+R4</f>
        <v>0</v>
      </c>
      <c r="Q4" s="21">
        <f>SUM(S4:AS4)</f>
        <v>0</v>
      </c>
      <c r="R4" s="24">
        <f>SUM(AU4:BU4)</f>
        <v>0</v>
      </c>
      <c r="S4" s="21">
        <f>IF($G$4=$O4,$B$4,0)</f>
        <v>0</v>
      </c>
      <c r="T4" s="21">
        <f>IF($G$5=$O4,$B$5,0)</f>
        <v>0</v>
      </c>
      <c r="U4" s="21">
        <f>IF($G$6=$O4,$B$6,0)</f>
        <v>0</v>
      </c>
      <c r="V4" s="21">
        <f>IF($G$7=$O4,$B$7,0)</f>
        <v>0</v>
      </c>
      <c r="W4" s="21">
        <f>IF($G$8=$O4,$B$8,0)</f>
        <v>0</v>
      </c>
      <c r="X4" s="21">
        <f>IF($G$9=$O4,$B$9,0)</f>
        <v>0</v>
      </c>
      <c r="Y4" s="21">
        <f>IF($G$10=$O4,$B$10,0)</f>
        <v>0</v>
      </c>
      <c r="Z4" s="21">
        <f>IF($G$11=$O4,$B$11,0)</f>
        <v>0</v>
      </c>
      <c r="AA4" s="21">
        <f>IF($G$12=$O4,$B$12,0)</f>
        <v>0</v>
      </c>
      <c r="AB4" s="21">
        <f>IF($G$13=$O4,$B$13,0)</f>
        <v>0</v>
      </c>
      <c r="AC4" s="21">
        <f>IF($G$14=$O4,$B$14,0)</f>
        <v>0</v>
      </c>
      <c r="AD4" s="21">
        <f>IF($G$15=$O4,$B$15,0)</f>
        <v>0</v>
      </c>
      <c r="AE4" s="21">
        <f>IF($G$16=$O4,$B$16,0)</f>
        <v>0</v>
      </c>
      <c r="AF4" s="21">
        <f>IF($G$17=$O4,$B$17,0)</f>
        <v>0</v>
      </c>
      <c r="AG4" s="21">
        <f>IF($G$18=$O4,$B$18,0)</f>
        <v>0</v>
      </c>
      <c r="AH4" s="21">
        <f>IF($G$19=$O4,$B$19,0)</f>
        <v>0</v>
      </c>
      <c r="AI4" s="21">
        <f>IF($G$20=$O4,$B$20,0)</f>
        <v>0</v>
      </c>
      <c r="AJ4" s="21">
        <f>IF($G$21=$O4,$B$21,0)</f>
        <v>0</v>
      </c>
      <c r="AK4" s="21">
        <f>IF($G$22=$O4,$B$22,0)</f>
        <v>0</v>
      </c>
      <c r="AL4" s="21">
        <f>IF($G$23=$O4,$B$23,0)</f>
        <v>0</v>
      </c>
      <c r="AM4" s="21">
        <f>IF($G$24=$O4,$B$24,0)</f>
        <v>0</v>
      </c>
      <c r="AN4" s="21">
        <f>IF($G$25=$O4,$B$25,0)</f>
        <v>0</v>
      </c>
      <c r="AO4" s="21">
        <f>IF($G$26=$O4,$B$26,0)</f>
        <v>0</v>
      </c>
      <c r="AP4" s="21">
        <f>IF($G$27=$O4,$B$27,0)</f>
        <v>0</v>
      </c>
      <c r="AQ4" s="21">
        <f>IF($G$28=$O4,$B$28,0)</f>
        <v>0</v>
      </c>
      <c r="AR4" s="21">
        <f>IF($G$29=$O4,$B$29,0)</f>
        <v>0</v>
      </c>
      <c r="AS4" s="21">
        <f>IF($G$30=$O4,$B$30,0)</f>
        <v>0</v>
      </c>
      <c r="AT4" s="35"/>
      <c r="AU4" s="27">
        <f>IF($N$4=$O4,$I$4,0)</f>
        <v>0</v>
      </c>
      <c r="AV4" s="27">
        <f>IF($N$5=$O4,$I$5,0)</f>
        <v>0</v>
      </c>
      <c r="AW4" s="27">
        <f>IF($N$6=$O4,$I$6,0)</f>
        <v>0</v>
      </c>
      <c r="AX4" s="27">
        <f>IF($N$7=$O4,$I$7,0)</f>
        <v>0</v>
      </c>
      <c r="AY4" s="27">
        <f>IF($N$8=$O4,$I$8,0)</f>
        <v>0</v>
      </c>
      <c r="AZ4" s="27">
        <f>IF($N$9=$O4,$I$9,0)</f>
        <v>0</v>
      </c>
      <c r="BA4" s="27">
        <f>IF($N$10=$O4,$I$10,0)</f>
        <v>0</v>
      </c>
      <c r="BB4" s="27">
        <f>IF($N$11=$O4,$I$11,0)</f>
        <v>0</v>
      </c>
      <c r="BC4" s="27">
        <f>IF($N$12=$O4,$I$12,0)</f>
        <v>0</v>
      </c>
      <c r="BD4" s="27">
        <f>IF($N$13=$O4,$I$13,0)</f>
        <v>0</v>
      </c>
      <c r="BE4" s="27">
        <f>IF($N$14=$O4,$I$14,0)</f>
        <v>0</v>
      </c>
      <c r="BF4" s="27">
        <f>IF($N$15=$O4,$I$15,0)</f>
        <v>0</v>
      </c>
      <c r="BG4" s="27">
        <f>IF($N$16=$O4,$I$16,0)</f>
        <v>0</v>
      </c>
      <c r="BH4" s="27">
        <f>IF($N$17=$O4,$I$17,0)</f>
        <v>0</v>
      </c>
      <c r="BI4" s="27">
        <f>IF($N$18=$O4,$I$18,0)</f>
        <v>0</v>
      </c>
      <c r="BJ4" s="27">
        <f>IF($N$19=$O4,$I$19,0)</f>
        <v>0</v>
      </c>
      <c r="BK4" s="27">
        <f>IF($N$20=$O4,$I$20,0)</f>
        <v>0</v>
      </c>
      <c r="BL4" s="27">
        <f>IF($N$21=$O4,$I$21,0)</f>
        <v>0</v>
      </c>
      <c r="BM4" s="27">
        <f>IF($N$22=$O4,$I$22,0)</f>
        <v>0</v>
      </c>
      <c r="BN4" s="27">
        <f>IF($N$23=$O4,$I$23,0)</f>
        <v>0</v>
      </c>
      <c r="BO4" s="27">
        <f>IF($N$24=$O4,$I$24,0)</f>
        <v>0</v>
      </c>
      <c r="BP4" s="27">
        <f>IF($N$25=$O4,$I$25,0)</f>
        <v>0</v>
      </c>
      <c r="BQ4" s="27">
        <f>IF($N$26=$O4,$I$26,0)</f>
        <v>0</v>
      </c>
      <c r="BR4" s="27">
        <f>IF($N$27=$O4,$I$27,0)</f>
        <v>0</v>
      </c>
      <c r="BS4" s="27">
        <f>IF($N$28=$O4,$I$28,0)</f>
        <v>0</v>
      </c>
      <c r="BT4" s="27">
        <f>IF($N$29=$O4,$I$29,0)</f>
        <v>0</v>
      </c>
      <c r="BU4" s="27">
        <f>IF($N$30=$O4,$I$30,0)</f>
        <v>0</v>
      </c>
    </row>
    <row r="5" spans="1:73">
      <c r="A5" s="2">
        <v>2</v>
      </c>
      <c r="B5" s="6">
        <v>27</v>
      </c>
      <c r="E5" t="e">
        <f>VLOOKUP($C5,'Event Inputs'!$D$4:'Event Inputs'!$H$899,2,FALSE)</f>
        <v>#N/A</v>
      </c>
      <c r="F5" t="e">
        <f>VLOOKUP($D5,'Event Inputs'!$D$4:'Event Inputs'!$H$899,3,FALSE)</f>
        <v>#N/A</v>
      </c>
      <c r="G5" t="str">
        <f t="shared" ref="G5:G68" si="0">LEFT(C5,2)</f>
        <v/>
      </c>
      <c r="H5" s="2">
        <v>2</v>
      </c>
      <c r="I5" s="6">
        <v>27</v>
      </c>
      <c r="L5" t="e">
        <f>VLOOKUP($J5,'Event Inputs'!$D$4:'Event Inputs'!$H$899,2,FALSE)</f>
        <v>#N/A</v>
      </c>
      <c r="M5" t="e">
        <f>VLOOKUP($K5,'Event Inputs'!$D$4:'Event Inputs'!$H$899,3,FALSE)</f>
        <v>#N/A</v>
      </c>
      <c r="N5" t="str">
        <f t="shared" ref="N5:N68" si="1">LEFT(J5,2)</f>
        <v/>
      </c>
      <c r="O5" s="18" t="str">
        <f>'Event Inputs'!A5</f>
        <v>BU</v>
      </c>
      <c r="P5" s="15">
        <f t="shared" ref="P5:P44" si="2">Q5+R5</f>
        <v>0</v>
      </c>
      <c r="Q5" s="21">
        <f t="shared" ref="Q5:Q44" si="3">SUM(S5:AS5)</f>
        <v>0</v>
      </c>
      <c r="R5" s="24">
        <f t="shared" ref="R5:R44" si="4">SUM(AU5:BU5)</f>
        <v>0</v>
      </c>
      <c r="S5" s="21">
        <f t="shared" ref="S5:S44" si="5">IF($G$4=$O5,$B$4,0)</f>
        <v>0</v>
      </c>
      <c r="T5" s="21">
        <f t="shared" ref="T5:T44" si="6">IF($G$5=$O5,$B$5,0)</f>
        <v>0</v>
      </c>
      <c r="U5" s="21">
        <f t="shared" ref="U5:U44" si="7">IF($G$6=$O5,$B$6,0)</f>
        <v>0</v>
      </c>
      <c r="V5" s="21">
        <f t="shared" ref="V5:V44" si="8">IF($G$7=$O5,$B$7,0)</f>
        <v>0</v>
      </c>
      <c r="W5" s="21">
        <f t="shared" ref="W5:W44" si="9">IF($G$8=$O5,$B$8,0)</f>
        <v>0</v>
      </c>
      <c r="X5" s="21">
        <f t="shared" ref="X5:X44" si="10">IF($G$9=$O5,$B$9,0)</f>
        <v>0</v>
      </c>
      <c r="Y5" s="21">
        <f t="shared" ref="Y5:Y44" si="11">IF($G$10=$O5,$B$10,0)</f>
        <v>0</v>
      </c>
      <c r="Z5" s="21">
        <f t="shared" ref="Z5:Z44" si="12">IF($G$11=$O5,$B$11,0)</f>
        <v>0</v>
      </c>
      <c r="AA5" s="21">
        <f t="shared" ref="AA5:AA44" si="13">IF($G$12=$O5,$B$12,0)</f>
        <v>0</v>
      </c>
      <c r="AB5" s="21">
        <f t="shared" ref="AB5:AB44" si="14">IF($G$13=$O5,$B$13,0)</f>
        <v>0</v>
      </c>
      <c r="AC5" s="21">
        <f t="shared" ref="AC5:AC44" si="15">IF($G$14=$O5,$B$14,0)</f>
        <v>0</v>
      </c>
      <c r="AD5" s="21">
        <f t="shared" ref="AD5:AD44" si="16">IF($G$15=$O5,$B$15,0)</f>
        <v>0</v>
      </c>
      <c r="AE5" s="21">
        <f t="shared" ref="AE5:AE44" si="17">IF($G$16=$O5,$B$16,0)</f>
        <v>0</v>
      </c>
      <c r="AF5" s="21">
        <f t="shared" ref="AF5:AF44" si="18">IF($G$17=$O5,$B$17,0)</f>
        <v>0</v>
      </c>
      <c r="AG5" s="21">
        <f t="shared" ref="AG5:AG44" si="19">IF($G$18=$O5,$B$18,0)</f>
        <v>0</v>
      </c>
      <c r="AH5" s="21">
        <f t="shared" ref="AH5:AH44" si="20">IF($G$19=$O5,$B$19,0)</f>
        <v>0</v>
      </c>
      <c r="AI5" s="21">
        <f t="shared" ref="AI5:AI44" si="21">IF($G$20=$O5,$B$20,0)</f>
        <v>0</v>
      </c>
      <c r="AJ5" s="21">
        <f t="shared" ref="AJ5:AJ44" si="22">IF($G$21=$O5,$B$21,0)</f>
        <v>0</v>
      </c>
      <c r="AK5" s="21">
        <f t="shared" ref="AK5:AK44" si="23">IF($G$22=$O5,$B$22,0)</f>
        <v>0</v>
      </c>
      <c r="AL5" s="21">
        <f t="shared" ref="AL5:AL44" si="24">IF($G$23=$O5,$B$23,0)</f>
        <v>0</v>
      </c>
      <c r="AM5" s="21">
        <f t="shared" ref="AM5:AM44" si="25">IF($G$24=$O5,$B$24,0)</f>
        <v>0</v>
      </c>
      <c r="AN5" s="21">
        <f t="shared" ref="AN5:AN44" si="26">IF($G$25=$O5,$B$25,0)</f>
        <v>0</v>
      </c>
      <c r="AO5" s="21">
        <f t="shared" ref="AO5:AO44" si="27">IF($G$26=$O5,$B$26,0)</f>
        <v>0</v>
      </c>
      <c r="AP5" s="21">
        <f t="shared" ref="AP5:AP44" si="28">IF($G$27=$O5,$B$27,0)</f>
        <v>0</v>
      </c>
      <c r="AQ5" s="21">
        <f t="shared" ref="AQ5:AQ44" si="29">IF($G$28=$O5,$B$28,0)</f>
        <v>0</v>
      </c>
      <c r="AR5" s="21">
        <f t="shared" ref="AR5:AR44" si="30">IF($G$29=$O5,$B$29,0)</f>
        <v>0</v>
      </c>
      <c r="AS5" s="21">
        <f t="shared" ref="AS5:AS44" si="31">IF($G$30=$O5,$B$30,0)</f>
        <v>0</v>
      </c>
      <c r="AT5" s="35"/>
      <c r="AU5" s="27">
        <f t="shared" ref="AU5:AU44" si="32">IF($N$4=$O5,$I$4,0)</f>
        <v>0</v>
      </c>
      <c r="AV5" s="27">
        <f t="shared" ref="AV5:AV44" si="33">IF($N$5=$O5,$I$5,0)</f>
        <v>0</v>
      </c>
      <c r="AW5" s="27">
        <f t="shared" ref="AW5:AW44" si="34">IF($N$6=$O5,$I$6,0)</f>
        <v>0</v>
      </c>
      <c r="AX5" s="27">
        <f t="shared" ref="AX5:AX44" si="35">IF($N$7=$O5,$I$7,0)</f>
        <v>0</v>
      </c>
      <c r="AY5" s="27">
        <f t="shared" ref="AY5:AY44" si="36">IF($N$8=$O5,$I$8,0)</f>
        <v>0</v>
      </c>
      <c r="AZ5" s="27">
        <f t="shared" ref="AZ5:AZ44" si="37">IF($N$9=$O5,$I$9,0)</f>
        <v>0</v>
      </c>
      <c r="BA5" s="27">
        <f t="shared" ref="BA5:BA44" si="38">IF($N$10=$O5,$I$10,0)</f>
        <v>0</v>
      </c>
      <c r="BB5" s="27">
        <f t="shared" ref="BB5:BB44" si="39">IF($N$11=$O5,$I$11,0)</f>
        <v>0</v>
      </c>
      <c r="BC5" s="27">
        <f t="shared" ref="BC5:BC44" si="40">IF($N$12=$O5,$I$12,0)</f>
        <v>0</v>
      </c>
      <c r="BD5" s="27">
        <f t="shared" ref="BD5:BD44" si="41">IF($N$13=$O5,$I$13,0)</f>
        <v>0</v>
      </c>
      <c r="BE5" s="27">
        <f t="shared" ref="BE5:BE44" si="42">IF($N$14=$O5,$I$14,0)</f>
        <v>0</v>
      </c>
      <c r="BF5" s="27">
        <f t="shared" ref="BF5:BF44" si="43">IF($N$15=$O5,$I$15,0)</f>
        <v>0</v>
      </c>
      <c r="BG5" s="27">
        <f t="shared" ref="BG5:BG44" si="44">IF($N$16=$O5,$I$16,0)</f>
        <v>0</v>
      </c>
      <c r="BH5" s="27">
        <f t="shared" ref="BH5:BH44" si="45">IF($N$17=$O5,$I$17,0)</f>
        <v>0</v>
      </c>
      <c r="BI5" s="27">
        <f t="shared" ref="BI5:BI44" si="46">IF($N$18=$O5,$I$18,0)</f>
        <v>0</v>
      </c>
      <c r="BJ5" s="27">
        <f t="shared" ref="BJ5:BJ44" si="47">IF($N$19=$O5,$I$19,0)</f>
        <v>0</v>
      </c>
      <c r="BK5" s="27">
        <f t="shared" ref="BK5:BK44" si="48">IF($N$20=$O5,$I$20,0)</f>
        <v>0</v>
      </c>
      <c r="BL5" s="27">
        <f t="shared" ref="BL5:BL44" si="49">IF($N$21=$O5,$I$21,0)</f>
        <v>0</v>
      </c>
      <c r="BM5" s="27">
        <f t="shared" ref="BM5:BM44" si="50">IF($N$22=$O5,$I$22,0)</f>
        <v>0</v>
      </c>
      <c r="BN5" s="27">
        <f t="shared" ref="BN5:BN44" si="51">IF($N$23=$O5,$I$23,0)</f>
        <v>0</v>
      </c>
      <c r="BO5" s="27">
        <f t="shared" ref="BO5:BO44" si="52">IF($N$24=$O5,$I$24,0)</f>
        <v>0</v>
      </c>
      <c r="BP5" s="27">
        <f t="shared" ref="BP5:BP44" si="53">IF($N$25=$O5,$I$25,0)</f>
        <v>0</v>
      </c>
      <c r="BQ5" s="27">
        <f t="shared" ref="BQ5:BQ44" si="54">IF($N$26=$O5,$I$26,0)</f>
        <v>0</v>
      </c>
      <c r="BR5" s="27">
        <f t="shared" ref="BR5:BR44" si="55">IF($N$27=$O5,$I$27,0)</f>
        <v>0</v>
      </c>
      <c r="BS5" s="27">
        <f t="shared" ref="BS5:BS44" si="56">IF($N$28=$O5,$I$28,0)</f>
        <v>0</v>
      </c>
      <c r="BT5" s="27">
        <f t="shared" ref="BT5:BT44" si="57">IF($N$29=$O5,$I$29,0)</f>
        <v>0</v>
      </c>
      <c r="BU5" s="27">
        <f t="shared" ref="BU5:BU44" si="58">IF($N$30=$O5,$I$30,0)</f>
        <v>0</v>
      </c>
    </row>
    <row r="6" spans="1:73">
      <c r="A6" s="2">
        <v>3</v>
      </c>
      <c r="B6" s="6">
        <v>24</v>
      </c>
      <c r="E6" t="e">
        <f>VLOOKUP($C6,'Event Inputs'!$D$4:'Event Inputs'!$H$899,2,FALSE)</f>
        <v>#N/A</v>
      </c>
      <c r="F6" t="e">
        <f>VLOOKUP($D6,'Event Inputs'!$D$4:'Event Inputs'!$H$899,3,FALSE)</f>
        <v>#N/A</v>
      </c>
      <c r="G6" t="str">
        <f t="shared" si="0"/>
        <v/>
      </c>
      <c r="H6" s="2">
        <v>3</v>
      </c>
      <c r="I6" s="6">
        <v>24</v>
      </c>
      <c r="L6" t="e">
        <f>VLOOKUP($J6,'Event Inputs'!$D$4:'Event Inputs'!$H$899,2,FALSE)</f>
        <v>#N/A</v>
      </c>
      <c r="M6" t="e">
        <f>VLOOKUP($K6,'Event Inputs'!$D$4:'Event Inputs'!$H$899,3,FALSE)</f>
        <v>#N/A</v>
      </c>
      <c r="N6" t="str">
        <f t="shared" si="1"/>
        <v/>
      </c>
      <c r="O6" s="18" t="str">
        <f>'Event Inputs'!A6</f>
        <v>GY</v>
      </c>
      <c r="P6" s="15">
        <f t="shared" si="2"/>
        <v>0</v>
      </c>
      <c r="Q6" s="21">
        <f t="shared" si="3"/>
        <v>0</v>
      </c>
      <c r="R6" s="24">
        <f t="shared" si="4"/>
        <v>0</v>
      </c>
      <c r="S6" s="21">
        <f t="shared" si="5"/>
        <v>0</v>
      </c>
      <c r="T6" s="21">
        <f t="shared" si="6"/>
        <v>0</v>
      </c>
      <c r="U6" s="21">
        <f t="shared" si="7"/>
        <v>0</v>
      </c>
      <c r="V6" s="21">
        <f t="shared" si="8"/>
        <v>0</v>
      </c>
      <c r="W6" s="21">
        <f t="shared" si="9"/>
        <v>0</v>
      </c>
      <c r="X6" s="21">
        <f t="shared" si="10"/>
        <v>0</v>
      </c>
      <c r="Y6" s="21">
        <f t="shared" si="11"/>
        <v>0</v>
      </c>
      <c r="Z6" s="21">
        <f t="shared" si="12"/>
        <v>0</v>
      </c>
      <c r="AA6" s="21">
        <f t="shared" si="13"/>
        <v>0</v>
      </c>
      <c r="AB6" s="21">
        <f t="shared" si="14"/>
        <v>0</v>
      </c>
      <c r="AC6" s="21">
        <f t="shared" si="15"/>
        <v>0</v>
      </c>
      <c r="AD6" s="21">
        <f t="shared" si="16"/>
        <v>0</v>
      </c>
      <c r="AE6" s="21">
        <f t="shared" si="17"/>
        <v>0</v>
      </c>
      <c r="AF6" s="21">
        <f t="shared" si="18"/>
        <v>0</v>
      </c>
      <c r="AG6" s="21">
        <f t="shared" si="19"/>
        <v>0</v>
      </c>
      <c r="AH6" s="21">
        <f t="shared" si="20"/>
        <v>0</v>
      </c>
      <c r="AI6" s="21">
        <f t="shared" si="21"/>
        <v>0</v>
      </c>
      <c r="AJ6" s="21">
        <f t="shared" si="22"/>
        <v>0</v>
      </c>
      <c r="AK6" s="21">
        <f t="shared" si="23"/>
        <v>0</v>
      </c>
      <c r="AL6" s="21">
        <f t="shared" si="24"/>
        <v>0</v>
      </c>
      <c r="AM6" s="21">
        <f t="shared" si="25"/>
        <v>0</v>
      </c>
      <c r="AN6" s="21">
        <f t="shared" si="26"/>
        <v>0</v>
      </c>
      <c r="AO6" s="21">
        <f t="shared" si="27"/>
        <v>0</v>
      </c>
      <c r="AP6" s="21">
        <f t="shared" si="28"/>
        <v>0</v>
      </c>
      <c r="AQ6" s="21">
        <f t="shared" si="29"/>
        <v>0</v>
      </c>
      <c r="AR6" s="21">
        <f t="shared" si="30"/>
        <v>0</v>
      </c>
      <c r="AS6" s="21">
        <f t="shared" si="31"/>
        <v>0</v>
      </c>
      <c r="AT6" s="35"/>
      <c r="AU6" s="27">
        <f t="shared" si="32"/>
        <v>0</v>
      </c>
      <c r="AV6" s="27">
        <f t="shared" si="33"/>
        <v>0</v>
      </c>
      <c r="AW6" s="27">
        <f t="shared" si="34"/>
        <v>0</v>
      </c>
      <c r="AX6" s="27">
        <f t="shared" si="35"/>
        <v>0</v>
      </c>
      <c r="AY6" s="27">
        <f t="shared" si="36"/>
        <v>0</v>
      </c>
      <c r="AZ6" s="27">
        <f t="shared" si="37"/>
        <v>0</v>
      </c>
      <c r="BA6" s="27">
        <f t="shared" si="38"/>
        <v>0</v>
      </c>
      <c r="BB6" s="27">
        <f t="shared" si="39"/>
        <v>0</v>
      </c>
      <c r="BC6" s="27">
        <f t="shared" si="40"/>
        <v>0</v>
      </c>
      <c r="BD6" s="27">
        <f t="shared" si="41"/>
        <v>0</v>
      </c>
      <c r="BE6" s="27">
        <f t="shared" si="42"/>
        <v>0</v>
      </c>
      <c r="BF6" s="27">
        <f t="shared" si="43"/>
        <v>0</v>
      </c>
      <c r="BG6" s="27">
        <f t="shared" si="44"/>
        <v>0</v>
      </c>
      <c r="BH6" s="27">
        <f t="shared" si="45"/>
        <v>0</v>
      </c>
      <c r="BI6" s="27">
        <f t="shared" si="46"/>
        <v>0</v>
      </c>
      <c r="BJ6" s="27">
        <f t="shared" si="47"/>
        <v>0</v>
      </c>
      <c r="BK6" s="27">
        <f t="shared" si="48"/>
        <v>0</v>
      </c>
      <c r="BL6" s="27">
        <f t="shared" si="49"/>
        <v>0</v>
      </c>
      <c r="BM6" s="27">
        <f t="shared" si="50"/>
        <v>0</v>
      </c>
      <c r="BN6" s="27">
        <f t="shared" si="51"/>
        <v>0</v>
      </c>
      <c r="BO6" s="27">
        <f t="shared" si="52"/>
        <v>0</v>
      </c>
      <c r="BP6" s="27">
        <f t="shared" si="53"/>
        <v>0</v>
      </c>
      <c r="BQ6" s="27">
        <f t="shared" si="54"/>
        <v>0</v>
      </c>
      <c r="BR6" s="27">
        <f t="shared" si="55"/>
        <v>0</v>
      </c>
      <c r="BS6" s="27">
        <f t="shared" si="56"/>
        <v>0</v>
      </c>
      <c r="BT6" s="27">
        <f t="shared" si="57"/>
        <v>0</v>
      </c>
      <c r="BU6" s="27">
        <f t="shared" si="58"/>
        <v>0</v>
      </c>
    </row>
    <row r="7" spans="1:73">
      <c r="A7" s="2">
        <v>4</v>
      </c>
      <c r="B7" s="6">
        <v>21</v>
      </c>
      <c r="E7" t="e">
        <f>VLOOKUP($C7,'Event Inputs'!$D$4:'Event Inputs'!$H$899,2,FALSE)</f>
        <v>#N/A</v>
      </c>
      <c r="F7" t="e">
        <f>VLOOKUP($D7,'Event Inputs'!$D$4:'Event Inputs'!$H$899,3,FALSE)</f>
        <v>#N/A</v>
      </c>
      <c r="G7" t="str">
        <f t="shared" si="0"/>
        <v/>
      </c>
      <c r="H7" s="2">
        <v>4</v>
      </c>
      <c r="I7" s="6">
        <v>21</v>
      </c>
      <c r="L7" t="e">
        <f>VLOOKUP($J7,'Event Inputs'!$D$4:'Event Inputs'!$H$899,2,FALSE)</f>
        <v>#N/A</v>
      </c>
      <c r="M7" t="e">
        <f>VLOOKUP($K7,'Event Inputs'!$D$4:'Event Inputs'!$H$899,3,FALSE)</f>
        <v>#N/A</v>
      </c>
      <c r="N7" t="str">
        <f t="shared" si="1"/>
        <v/>
      </c>
      <c r="O7" s="18" t="str">
        <f>'Event Inputs'!A7</f>
        <v>HB</v>
      </c>
      <c r="P7" s="15">
        <f t="shared" si="2"/>
        <v>0</v>
      </c>
      <c r="Q7" s="21">
        <f t="shared" si="3"/>
        <v>0</v>
      </c>
      <c r="R7" s="24">
        <f t="shared" si="4"/>
        <v>0</v>
      </c>
      <c r="S7" s="21">
        <f t="shared" si="5"/>
        <v>0</v>
      </c>
      <c r="T7" s="21">
        <f t="shared" si="6"/>
        <v>0</v>
      </c>
      <c r="U7" s="21">
        <f t="shared" si="7"/>
        <v>0</v>
      </c>
      <c r="V7" s="21">
        <f t="shared" si="8"/>
        <v>0</v>
      </c>
      <c r="W7" s="21">
        <f t="shared" si="9"/>
        <v>0</v>
      </c>
      <c r="X7" s="21">
        <f t="shared" si="10"/>
        <v>0</v>
      </c>
      <c r="Y7" s="21">
        <f t="shared" si="11"/>
        <v>0</v>
      </c>
      <c r="Z7" s="21">
        <f t="shared" si="12"/>
        <v>0</v>
      </c>
      <c r="AA7" s="21">
        <f t="shared" si="13"/>
        <v>0</v>
      </c>
      <c r="AB7" s="21">
        <f t="shared" si="14"/>
        <v>0</v>
      </c>
      <c r="AC7" s="21">
        <f t="shared" si="15"/>
        <v>0</v>
      </c>
      <c r="AD7" s="21">
        <f t="shared" si="16"/>
        <v>0</v>
      </c>
      <c r="AE7" s="21">
        <f t="shared" si="17"/>
        <v>0</v>
      </c>
      <c r="AF7" s="21">
        <f t="shared" si="18"/>
        <v>0</v>
      </c>
      <c r="AG7" s="21">
        <f t="shared" si="19"/>
        <v>0</v>
      </c>
      <c r="AH7" s="21">
        <f t="shared" si="20"/>
        <v>0</v>
      </c>
      <c r="AI7" s="21">
        <f t="shared" si="21"/>
        <v>0</v>
      </c>
      <c r="AJ7" s="21">
        <f t="shared" si="22"/>
        <v>0</v>
      </c>
      <c r="AK7" s="21">
        <f t="shared" si="23"/>
        <v>0</v>
      </c>
      <c r="AL7" s="21">
        <f t="shared" si="24"/>
        <v>0</v>
      </c>
      <c r="AM7" s="21">
        <f t="shared" si="25"/>
        <v>0</v>
      </c>
      <c r="AN7" s="21">
        <f t="shared" si="26"/>
        <v>0</v>
      </c>
      <c r="AO7" s="21">
        <f t="shared" si="27"/>
        <v>0</v>
      </c>
      <c r="AP7" s="21">
        <f t="shared" si="28"/>
        <v>0</v>
      </c>
      <c r="AQ7" s="21">
        <f t="shared" si="29"/>
        <v>0</v>
      </c>
      <c r="AR7" s="21">
        <f t="shared" si="30"/>
        <v>0</v>
      </c>
      <c r="AS7" s="21">
        <f t="shared" si="31"/>
        <v>0</v>
      </c>
      <c r="AT7" s="35"/>
      <c r="AU7" s="27">
        <f t="shared" si="32"/>
        <v>0</v>
      </c>
      <c r="AV7" s="27">
        <f t="shared" si="33"/>
        <v>0</v>
      </c>
      <c r="AW7" s="27">
        <f t="shared" si="34"/>
        <v>0</v>
      </c>
      <c r="AX7" s="27">
        <f t="shared" si="35"/>
        <v>0</v>
      </c>
      <c r="AY7" s="27">
        <f t="shared" si="36"/>
        <v>0</v>
      </c>
      <c r="AZ7" s="27">
        <f t="shared" si="37"/>
        <v>0</v>
      </c>
      <c r="BA7" s="27">
        <f t="shared" si="38"/>
        <v>0</v>
      </c>
      <c r="BB7" s="27">
        <f t="shared" si="39"/>
        <v>0</v>
      </c>
      <c r="BC7" s="27">
        <f t="shared" si="40"/>
        <v>0</v>
      </c>
      <c r="BD7" s="27">
        <f t="shared" si="41"/>
        <v>0</v>
      </c>
      <c r="BE7" s="27">
        <f t="shared" si="42"/>
        <v>0</v>
      </c>
      <c r="BF7" s="27">
        <f t="shared" si="43"/>
        <v>0</v>
      </c>
      <c r="BG7" s="27">
        <f t="shared" si="44"/>
        <v>0</v>
      </c>
      <c r="BH7" s="27">
        <f t="shared" si="45"/>
        <v>0</v>
      </c>
      <c r="BI7" s="27">
        <f t="shared" si="46"/>
        <v>0</v>
      </c>
      <c r="BJ7" s="27">
        <f t="shared" si="47"/>
        <v>0</v>
      </c>
      <c r="BK7" s="27">
        <f t="shared" si="48"/>
        <v>0</v>
      </c>
      <c r="BL7" s="27">
        <f t="shared" si="49"/>
        <v>0</v>
      </c>
      <c r="BM7" s="27">
        <f t="shared" si="50"/>
        <v>0</v>
      </c>
      <c r="BN7" s="27">
        <f t="shared" si="51"/>
        <v>0</v>
      </c>
      <c r="BO7" s="27">
        <f t="shared" si="52"/>
        <v>0</v>
      </c>
      <c r="BP7" s="27">
        <f t="shared" si="53"/>
        <v>0</v>
      </c>
      <c r="BQ7" s="27">
        <f t="shared" si="54"/>
        <v>0</v>
      </c>
      <c r="BR7" s="27">
        <f t="shared" si="55"/>
        <v>0</v>
      </c>
      <c r="BS7" s="27">
        <f t="shared" si="56"/>
        <v>0</v>
      </c>
      <c r="BT7" s="27">
        <f t="shared" si="57"/>
        <v>0</v>
      </c>
      <c r="BU7" s="27">
        <f t="shared" si="58"/>
        <v>0</v>
      </c>
    </row>
    <row r="8" spans="1:73">
      <c r="A8" s="2">
        <v>5</v>
      </c>
      <c r="B8" s="6">
        <v>19.5</v>
      </c>
      <c r="E8" t="e">
        <f>VLOOKUP($C8,'Event Inputs'!$D$4:'Event Inputs'!$H$899,2,FALSE)</f>
        <v>#N/A</v>
      </c>
      <c r="F8" t="e">
        <f>VLOOKUP($D8,'Event Inputs'!$D$4:'Event Inputs'!$H$899,3,FALSE)</f>
        <v>#N/A</v>
      </c>
      <c r="G8" t="str">
        <f t="shared" si="0"/>
        <v/>
      </c>
      <c r="H8" s="2">
        <v>5</v>
      </c>
      <c r="I8" s="6">
        <v>19.5</v>
      </c>
      <c r="L8" t="e">
        <f>VLOOKUP($J8,'Event Inputs'!$D$4:'Event Inputs'!$H$899,2,FALSE)</f>
        <v>#N/A</v>
      </c>
      <c r="M8" t="e">
        <f>VLOOKUP($K8,'Event Inputs'!$D$4:'Event Inputs'!$H$899,3,FALSE)</f>
        <v>#N/A</v>
      </c>
      <c r="N8" t="str">
        <f t="shared" si="1"/>
        <v/>
      </c>
      <c r="O8" s="18" t="str">
        <f>'Event Inputs'!A8</f>
        <v>PZ</v>
      </c>
      <c r="P8" s="15">
        <f t="shared" si="2"/>
        <v>0</v>
      </c>
      <c r="Q8" s="21">
        <f t="shared" si="3"/>
        <v>0</v>
      </c>
      <c r="R8" s="24">
        <f t="shared" si="4"/>
        <v>0</v>
      </c>
      <c r="S8" s="21">
        <f t="shared" si="5"/>
        <v>0</v>
      </c>
      <c r="T8" s="21">
        <f t="shared" si="6"/>
        <v>0</v>
      </c>
      <c r="U8" s="21">
        <f t="shared" si="7"/>
        <v>0</v>
      </c>
      <c r="V8" s="21">
        <f t="shared" si="8"/>
        <v>0</v>
      </c>
      <c r="W8" s="21">
        <f t="shared" si="9"/>
        <v>0</v>
      </c>
      <c r="X8" s="21">
        <f t="shared" si="10"/>
        <v>0</v>
      </c>
      <c r="Y8" s="21">
        <f t="shared" si="11"/>
        <v>0</v>
      </c>
      <c r="Z8" s="21">
        <f t="shared" si="12"/>
        <v>0</v>
      </c>
      <c r="AA8" s="21">
        <f t="shared" si="13"/>
        <v>0</v>
      </c>
      <c r="AB8" s="21">
        <f t="shared" si="14"/>
        <v>0</v>
      </c>
      <c r="AC8" s="21">
        <f t="shared" si="15"/>
        <v>0</v>
      </c>
      <c r="AD8" s="21">
        <f t="shared" si="16"/>
        <v>0</v>
      </c>
      <c r="AE8" s="21">
        <f t="shared" si="17"/>
        <v>0</v>
      </c>
      <c r="AF8" s="21">
        <f t="shared" si="18"/>
        <v>0</v>
      </c>
      <c r="AG8" s="21">
        <f t="shared" si="19"/>
        <v>0</v>
      </c>
      <c r="AH8" s="21">
        <f t="shared" si="20"/>
        <v>0</v>
      </c>
      <c r="AI8" s="21">
        <f t="shared" si="21"/>
        <v>0</v>
      </c>
      <c r="AJ8" s="21">
        <f t="shared" si="22"/>
        <v>0</v>
      </c>
      <c r="AK8" s="21">
        <f t="shared" si="23"/>
        <v>0</v>
      </c>
      <c r="AL8" s="21">
        <f t="shared" si="24"/>
        <v>0</v>
      </c>
      <c r="AM8" s="21">
        <f t="shared" si="25"/>
        <v>0</v>
      </c>
      <c r="AN8" s="21">
        <f t="shared" si="26"/>
        <v>0</v>
      </c>
      <c r="AO8" s="21">
        <f t="shared" si="27"/>
        <v>0</v>
      </c>
      <c r="AP8" s="21">
        <f t="shared" si="28"/>
        <v>0</v>
      </c>
      <c r="AQ8" s="21">
        <f t="shared" si="29"/>
        <v>0</v>
      </c>
      <c r="AR8" s="21">
        <f t="shared" si="30"/>
        <v>0</v>
      </c>
      <c r="AS8" s="21">
        <f t="shared" si="31"/>
        <v>0</v>
      </c>
      <c r="AT8" s="35"/>
      <c r="AU8" s="27">
        <f t="shared" si="32"/>
        <v>0</v>
      </c>
      <c r="AV8" s="27">
        <f t="shared" si="33"/>
        <v>0</v>
      </c>
      <c r="AW8" s="27">
        <f t="shared" si="34"/>
        <v>0</v>
      </c>
      <c r="AX8" s="27">
        <f t="shared" si="35"/>
        <v>0</v>
      </c>
      <c r="AY8" s="27">
        <f t="shared" si="36"/>
        <v>0</v>
      </c>
      <c r="AZ8" s="27">
        <f t="shared" si="37"/>
        <v>0</v>
      </c>
      <c r="BA8" s="27">
        <f t="shared" si="38"/>
        <v>0</v>
      </c>
      <c r="BB8" s="27">
        <f t="shared" si="39"/>
        <v>0</v>
      </c>
      <c r="BC8" s="27">
        <f t="shared" si="40"/>
        <v>0</v>
      </c>
      <c r="BD8" s="27">
        <f t="shared" si="41"/>
        <v>0</v>
      </c>
      <c r="BE8" s="27">
        <f t="shared" si="42"/>
        <v>0</v>
      </c>
      <c r="BF8" s="27">
        <f t="shared" si="43"/>
        <v>0</v>
      </c>
      <c r="BG8" s="27">
        <f t="shared" si="44"/>
        <v>0</v>
      </c>
      <c r="BH8" s="27">
        <f t="shared" si="45"/>
        <v>0</v>
      </c>
      <c r="BI8" s="27">
        <f t="shared" si="46"/>
        <v>0</v>
      </c>
      <c r="BJ8" s="27">
        <f t="shared" si="47"/>
        <v>0</v>
      </c>
      <c r="BK8" s="27">
        <f t="shared" si="48"/>
        <v>0</v>
      </c>
      <c r="BL8" s="27">
        <f t="shared" si="49"/>
        <v>0</v>
      </c>
      <c r="BM8" s="27">
        <f t="shared" si="50"/>
        <v>0</v>
      </c>
      <c r="BN8" s="27">
        <f t="shared" si="51"/>
        <v>0</v>
      </c>
      <c r="BO8" s="27">
        <f t="shared" si="52"/>
        <v>0</v>
      </c>
      <c r="BP8" s="27">
        <f t="shared" si="53"/>
        <v>0</v>
      </c>
      <c r="BQ8" s="27">
        <f t="shared" si="54"/>
        <v>0</v>
      </c>
      <c r="BR8" s="27">
        <f t="shared" si="55"/>
        <v>0</v>
      </c>
      <c r="BS8" s="27">
        <f t="shared" si="56"/>
        <v>0</v>
      </c>
      <c r="BT8" s="27">
        <f t="shared" si="57"/>
        <v>0</v>
      </c>
      <c r="BU8" s="27">
        <f t="shared" si="58"/>
        <v>0</v>
      </c>
    </row>
    <row r="9" spans="1:73">
      <c r="A9" s="2">
        <v>6</v>
      </c>
      <c r="B9" s="6">
        <v>18</v>
      </c>
      <c r="E9" t="e">
        <f>VLOOKUP($C9,'Event Inputs'!$D$4:'Event Inputs'!$H$899,2,FALSE)</f>
        <v>#N/A</v>
      </c>
      <c r="F9" t="e">
        <f>VLOOKUP($D9,'Event Inputs'!$D$4:'Event Inputs'!$H$899,3,FALSE)</f>
        <v>#N/A</v>
      </c>
      <c r="G9" t="str">
        <f t="shared" si="0"/>
        <v/>
      </c>
      <c r="H9" s="2">
        <v>6</v>
      </c>
      <c r="I9" s="6">
        <v>18</v>
      </c>
      <c r="L9" t="e">
        <f>VLOOKUP($J9,'Event Inputs'!$D$4:'Event Inputs'!$H$899,2,FALSE)</f>
        <v>#N/A</v>
      </c>
      <c r="M9" t="e">
        <f>VLOOKUP($K9,'Event Inputs'!$D$4:'Event Inputs'!$H$899,3,FALSE)</f>
        <v>#N/A</v>
      </c>
      <c r="N9" t="str">
        <f t="shared" si="1"/>
        <v/>
      </c>
      <c r="O9" s="18" t="str">
        <f>'Event Inputs'!A9</f>
        <v>SI</v>
      </c>
      <c r="P9" s="15">
        <f t="shared" si="2"/>
        <v>0</v>
      </c>
      <c r="Q9" s="21">
        <f t="shared" si="3"/>
        <v>0</v>
      </c>
      <c r="R9" s="24">
        <f t="shared" si="4"/>
        <v>0</v>
      </c>
      <c r="S9" s="21">
        <f t="shared" si="5"/>
        <v>0</v>
      </c>
      <c r="T9" s="21">
        <f t="shared" si="6"/>
        <v>0</v>
      </c>
      <c r="U9" s="21">
        <f t="shared" si="7"/>
        <v>0</v>
      </c>
      <c r="V9" s="21">
        <f t="shared" si="8"/>
        <v>0</v>
      </c>
      <c r="W9" s="21">
        <f t="shared" si="9"/>
        <v>0</v>
      </c>
      <c r="X9" s="21">
        <f t="shared" si="10"/>
        <v>0</v>
      </c>
      <c r="Y9" s="21">
        <f t="shared" si="11"/>
        <v>0</v>
      </c>
      <c r="Z9" s="21">
        <f t="shared" si="12"/>
        <v>0</v>
      </c>
      <c r="AA9" s="21">
        <f t="shared" si="13"/>
        <v>0</v>
      </c>
      <c r="AB9" s="21">
        <f t="shared" si="14"/>
        <v>0</v>
      </c>
      <c r="AC9" s="21">
        <f t="shared" si="15"/>
        <v>0</v>
      </c>
      <c r="AD9" s="21">
        <f t="shared" si="16"/>
        <v>0</v>
      </c>
      <c r="AE9" s="21">
        <f t="shared" si="17"/>
        <v>0</v>
      </c>
      <c r="AF9" s="21">
        <f t="shared" si="18"/>
        <v>0</v>
      </c>
      <c r="AG9" s="21">
        <f t="shared" si="19"/>
        <v>0</v>
      </c>
      <c r="AH9" s="21">
        <f t="shared" si="20"/>
        <v>0</v>
      </c>
      <c r="AI9" s="21">
        <f t="shared" si="21"/>
        <v>0</v>
      </c>
      <c r="AJ9" s="21">
        <f t="shared" si="22"/>
        <v>0</v>
      </c>
      <c r="AK9" s="21">
        <f t="shared" si="23"/>
        <v>0</v>
      </c>
      <c r="AL9" s="21">
        <f t="shared" si="24"/>
        <v>0</v>
      </c>
      <c r="AM9" s="21">
        <f t="shared" si="25"/>
        <v>0</v>
      </c>
      <c r="AN9" s="21">
        <f t="shared" si="26"/>
        <v>0</v>
      </c>
      <c r="AO9" s="21">
        <f t="shared" si="27"/>
        <v>0</v>
      </c>
      <c r="AP9" s="21">
        <f t="shared" si="28"/>
        <v>0</v>
      </c>
      <c r="AQ9" s="21">
        <f t="shared" si="29"/>
        <v>0</v>
      </c>
      <c r="AR9" s="21">
        <f t="shared" si="30"/>
        <v>0</v>
      </c>
      <c r="AS9" s="21">
        <f t="shared" si="31"/>
        <v>0</v>
      </c>
      <c r="AT9" s="35"/>
      <c r="AU9" s="27">
        <f t="shared" si="32"/>
        <v>0</v>
      </c>
      <c r="AV9" s="27">
        <f t="shared" si="33"/>
        <v>0</v>
      </c>
      <c r="AW9" s="27">
        <f t="shared" si="34"/>
        <v>0</v>
      </c>
      <c r="AX9" s="27">
        <f t="shared" si="35"/>
        <v>0</v>
      </c>
      <c r="AY9" s="27">
        <f t="shared" si="36"/>
        <v>0</v>
      </c>
      <c r="AZ9" s="27">
        <f t="shared" si="37"/>
        <v>0</v>
      </c>
      <c r="BA9" s="27">
        <f t="shared" si="38"/>
        <v>0</v>
      </c>
      <c r="BB9" s="27">
        <f t="shared" si="39"/>
        <v>0</v>
      </c>
      <c r="BC9" s="27">
        <f t="shared" si="40"/>
        <v>0</v>
      </c>
      <c r="BD9" s="27">
        <f t="shared" si="41"/>
        <v>0</v>
      </c>
      <c r="BE9" s="27">
        <f t="shared" si="42"/>
        <v>0</v>
      </c>
      <c r="BF9" s="27">
        <f t="shared" si="43"/>
        <v>0</v>
      </c>
      <c r="BG9" s="27">
        <f t="shared" si="44"/>
        <v>0</v>
      </c>
      <c r="BH9" s="27">
        <f t="shared" si="45"/>
        <v>0</v>
      </c>
      <c r="BI9" s="27">
        <f t="shared" si="46"/>
        <v>0</v>
      </c>
      <c r="BJ9" s="27">
        <f t="shared" si="47"/>
        <v>0</v>
      </c>
      <c r="BK9" s="27">
        <f t="shared" si="48"/>
        <v>0</v>
      </c>
      <c r="BL9" s="27">
        <f t="shared" si="49"/>
        <v>0</v>
      </c>
      <c r="BM9" s="27">
        <f t="shared" si="50"/>
        <v>0</v>
      </c>
      <c r="BN9" s="27">
        <f t="shared" si="51"/>
        <v>0</v>
      </c>
      <c r="BO9" s="27">
        <f t="shared" si="52"/>
        <v>0</v>
      </c>
      <c r="BP9" s="27">
        <f t="shared" si="53"/>
        <v>0</v>
      </c>
      <c r="BQ9" s="27">
        <f t="shared" si="54"/>
        <v>0</v>
      </c>
      <c r="BR9" s="27">
        <f t="shared" si="55"/>
        <v>0</v>
      </c>
      <c r="BS9" s="27">
        <f t="shared" si="56"/>
        <v>0</v>
      </c>
      <c r="BT9" s="27">
        <f t="shared" si="57"/>
        <v>0</v>
      </c>
      <c r="BU9" s="27">
        <f t="shared" si="58"/>
        <v>0</v>
      </c>
    </row>
    <row r="10" spans="1:73">
      <c r="A10" s="2">
        <v>7</v>
      </c>
      <c r="B10" s="6">
        <v>16.5</v>
      </c>
      <c r="E10" t="e">
        <f>VLOOKUP($C10,'Event Inputs'!$D$4:'Event Inputs'!$H$899,2,FALSE)</f>
        <v>#N/A</v>
      </c>
      <c r="F10" t="e">
        <f>VLOOKUP($D10,'Event Inputs'!$D$4:'Event Inputs'!$H$899,3,FALSE)</f>
        <v>#N/A</v>
      </c>
      <c r="G10" t="str">
        <f t="shared" si="0"/>
        <v/>
      </c>
      <c r="H10" s="2">
        <v>7</v>
      </c>
      <c r="I10" s="6">
        <v>16.5</v>
      </c>
      <c r="L10" t="e">
        <f>VLOOKUP($J10,'Event Inputs'!$D$4:'Event Inputs'!$H$899,2,FALSE)</f>
        <v>#N/A</v>
      </c>
      <c r="M10" t="e">
        <f>VLOOKUP($K10,'Event Inputs'!$D$4:'Event Inputs'!$H$899,3,FALSE)</f>
        <v>#N/A</v>
      </c>
      <c r="N10" t="str">
        <f t="shared" si="1"/>
        <v/>
      </c>
      <c r="O10" s="18" t="str">
        <f>'Event Inputs'!A10</f>
        <v>NQ</v>
      </c>
      <c r="P10" s="15">
        <f t="shared" si="2"/>
        <v>0</v>
      </c>
      <c r="Q10" s="21">
        <f t="shared" si="3"/>
        <v>0</v>
      </c>
      <c r="R10" s="24">
        <f t="shared" si="4"/>
        <v>0</v>
      </c>
      <c r="S10" s="21">
        <f t="shared" si="5"/>
        <v>0</v>
      </c>
      <c r="T10" s="21">
        <f t="shared" si="6"/>
        <v>0</v>
      </c>
      <c r="U10" s="21">
        <f t="shared" si="7"/>
        <v>0</v>
      </c>
      <c r="V10" s="21">
        <f t="shared" si="8"/>
        <v>0</v>
      </c>
      <c r="W10" s="21">
        <f t="shared" si="9"/>
        <v>0</v>
      </c>
      <c r="X10" s="21">
        <f t="shared" si="10"/>
        <v>0</v>
      </c>
      <c r="Y10" s="21">
        <f t="shared" si="11"/>
        <v>0</v>
      </c>
      <c r="Z10" s="21">
        <f t="shared" si="12"/>
        <v>0</v>
      </c>
      <c r="AA10" s="21">
        <f t="shared" si="13"/>
        <v>0</v>
      </c>
      <c r="AB10" s="21">
        <f t="shared" si="14"/>
        <v>0</v>
      </c>
      <c r="AC10" s="21">
        <f t="shared" si="15"/>
        <v>0</v>
      </c>
      <c r="AD10" s="21">
        <f t="shared" si="16"/>
        <v>0</v>
      </c>
      <c r="AE10" s="21">
        <f t="shared" si="17"/>
        <v>0</v>
      </c>
      <c r="AF10" s="21">
        <f t="shared" si="18"/>
        <v>0</v>
      </c>
      <c r="AG10" s="21">
        <f t="shared" si="19"/>
        <v>0</v>
      </c>
      <c r="AH10" s="21">
        <f t="shared" si="20"/>
        <v>0</v>
      </c>
      <c r="AI10" s="21">
        <f t="shared" si="21"/>
        <v>0</v>
      </c>
      <c r="AJ10" s="21">
        <f t="shared" si="22"/>
        <v>0</v>
      </c>
      <c r="AK10" s="21">
        <f t="shared" si="23"/>
        <v>0</v>
      </c>
      <c r="AL10" s="21">
        <f t="shared" si="24"/>
        <v>0</v>
      </c>
      <c r="AM10" s="21">
        <f t="shared" si="25"/>
        <v>0</v>
      </c>
      <c r="AN10" s="21">
        <f t="shared" si="26"/>
        <v>0</v>
      </c>
      <c r="AO10" s="21">
        <f t="shared" si="27"/>
        <v>0</v>
      </c>
      <c r="AP10" s="21">
        <f t="shared" si="28"/>
        <v>0</v>
      </c>
      <c r="AQ10" s="21">
        <f t="shared" si="29"/>
        <v>0</v>
      </c>
      <c r="AR10" s="21">
        <f t="shared" si="30"/>
        <v>0</v>
      </c>
      <c r="AS10" s="21">
        <f t="shared" si="31"/>
        <v>0</v>
      </c>
      <c r="AT10" s="35"/>
      <c r="AU10" s="27">
        <f t="shared" si="32"/>
        <v>0</v>
      </c>
      <c r="AV10" s="27">
        <f t="shared" si="33"/>
        <v>0</v>
      </c>
      <c r="AW10" s="27">
        <f t="shared" si="34"/>
        <v>0</v>
      </c>
      <c r="AX10" s="27">
        <f t="shared" si="35"/>
        <v>0</v>
      </c>
      <c r="AY10" s="27">
        <f t="shared" si="36"/>
        <v>0</v>
      </c>
      <c r="AZ10" s="27">
        <f t="shared" si="37"/>
        <v>0</v>
      </c>
      <c r="BA10" s="27">
        <f t="shared" si="38"/>
        <v>0</v>
      </c>
      <c r="BB10" s="27">
        <f t="shared" si="39"/>
        <v>0</v>
      </c>
      <c r="BC10" s="27">
        <f t="shared" si="40"/>
        <v>0</v>
      </c>
      <c r="BD10" s="27">
        <f t="shared" si="41"/>
        <v>0</v>
      </c>
      <c r="BE10" s="27">
        <f t="shared" si="42"/>
        <v>0</v>
      </c>
      <c r="BF10" s="27">
        <f t="shared" si="43"/>
        <v>0</v>
      </c>
      <c r="BG10" s="27">
        <f t="shared" si="44"/>
        <v>0</v>
      </c>
      <c r="BH10" s="27">
        <f t="shared" si="45"/>
        <v>0</v>
      </c>
      <c r="BI10" s="27">
        <f t="shared" si="46"/>
        <v>0</v>
      </c>
      <c r="BJ10" s="27">
        <f t="shared" si="47"/>
        <v>0</v>
      </c>
      <c r="BK10" s="27">
        <f t="shared" si="48"/>
        <v>0</v>
      </c>
      <c r="BL10" s="27">
        <f t="shared" si="49"/>
        <v>0</v>
      </c>
      <c r="BM10" s="27">
        <f t="shared" si="50"/>
        <v>0</v>
      </c>
      <c r="BN10" s="27">
        <f t="shared" si="51"/>
        <v>0</v>
      </c>
      <c r="BO10" s="27">
        <f t="shared" si="52"/>
        <v>0</v>
      </c>
      <c r="BP10" s="27">
        <f t="shared" si="53"/>
        <v>0</v>
      </c>
      <c r="BQ10" s="27">
        <f t="shared" si="54"/>
        <v>0</v>
      </c>
      <c r="BR10" s="27">
        <f t="shared" si="55"/>
        <v>0</v>
      </c>
      <c r="BS10" s="27">
        <f t="shared" si="56"/>
        <v>0</v>
      </c>
      <c r="BT10" s="27">
        <f t="shared" si="57"/>
        <v>0</v>
      </c>
      <c r="BU10" s="27">
        <f t="shared" si="58"/>
        <v>0</v>
      </c>
    </row>
    <row r="11" spans="1:73">
      <c r="A11" s="2">
        <v>8</v>
      </c>
      <c r="B11" s="6">
        <v>15</v>
      </c>
      <c r="E11" t="e">
        <f>VLOOKUP($C11,'Event Inputs'!$D$4:'Event Inputs'!$H$899,2,FALSE)</f>
        <v>#N/A</v>
      </c>
      <c r="F11" t="e">
        <f>VLOOKUP($D11,'Event Inputs'!$D$4:'Event Inputs'!$H$899,3,FALSE)</f>
        <v>#N/A</v>
      </c>
      <c r="G11" t="str">
        <f t="shared" si="0"/>
        <v/>
      </c>
      <c r="H11" s="2">
        <v>8</v>
      </c>
      <c r="I11" s="6">
        <v>15</v>
      </c>
      <c r="L11" t="e">
        <f>VLOOKUP($J11,'Event Inputs'!$D$4:'Event Inputs'!$H$899,2,FALSE)</f>
        <v>#N/A</v>
      </c>
      <c r="M11" t="e">
        <f>VLOOKUP($K11,'Event Inputs'!$D$4:'Event Inputs'!$H$899,3,FALSE)</f>
        <v>#N/A</v>
      </c>
      <c r="N11" t="str">
        <f t="shared" si="1"/>
        <v/>
      </c>
      <c r="O11" s="18" t="str">
        <f>'Event Inputs'!A11</f>
        <v>HY</v>
      </c>
      <c r="P11" s="15">
        <f t="shared" si="2"/>
        <v>0</v>
      </c>
      <c r="Q11" s="21">
        <f t="shared" si="3"/>
        <v>0</v>
      </c>
      <c r="R11" s="24">
        <f t="shared" si="4"/>
        <v>0</v>
      </c>
      <c r="S11" s="21">
        <f t="shared" si="5"/>
        <v>0</v>
      </c>
      <c r="T11" s="21">
        <f t="shared" si="6"/>
        <v>0</v>
      </c>
      <c r="U11" s="21">
        <f t="shared" si="7"/>
        <v>0</v>
      </c>
      <c r="V11" s="21">
        <f t="shared" si="8"/>
        <v>0</v>
      </c>
      <c r="W11" s="21">
        <f t="shared" si="9"/>
        <v>0</v>
      </c>
      <c r="X11" s="21">
        <f t="shared" si="10"/>
        <v>0</v>
      </c>
      <c r="Y11" s="21">
        <f t="shared" si="11"/>
        <v>0</v>
      </c>
      <c r="Z11" s="21">
        <f t="shared" si="12"/>
        <v>0</v>
      </c>
      <c r="AA11" s="21">
        <f t="shared" si="13"/>
        <v>0</v>
      </c>
      <c r="AB11" s="21">
        <f t="shared" si="14"/>
        <v>0</v>
      </c>
      <c r="AC11" s="21">
        <f t="shared" si="15"/>
        <v>0</v>
      </c>
      <c r="AD11" s="21">
        <f t="shared" si="16"/>
        <v>0</v>
      </c>
      <c r="AE11" s="21">
        <f t="shared" si="17"/>
        <v>0</v>
      </c>
      <c r="AF11" s="21">
        <f t="shared" si="18"/>
        <v>0</v>
      </c>
      <c r="AG11" s="21">
        <f t="shared" si="19"/>
        <v>0</v>
      </c>
      <c r="AH11" s="21">
        <f t="shared" si="20"/>
        <v>0</v>
      </c>
      <c r="AI11" s="21">
        <f t="shared" si="21"/>
        <v>0</v>
      </c>
      <c r="AJ11" s="21">
        <f t="shared" si="22"/>
        <v>0</v>
      </c>
      <c r="AK11" s="21">
        <f t="shared" si="23"/>
        <v>0</v>
      </c>
      <c r="AL11" s="21">
        <f t="shared" si="24"/>
        <v>0</v>
      </c>
      <c r="AM11" s="21">
        <f t="shared" si="25"/>
        <v>0</v>
      </c>
      <c r="AN11" s="21">
        <f t="shared" si="26"/>
        <v>0</v>
      </c>
      <c r="AO11" s="21">
        <f t="shared" si="27"/>
        <v>0</v>
      </c>
      <c r="AP11" s="21">
        <f t="shared" si="28"/>
        <v>0</v>
      </c>
      <c r="AQ11" s="21">
        <f t="shared" si="29"/>
        <v>0</v>
      </c>
      <c r="AR11" s="21">
        <f t="shared" si="30"/>
        <v>0</v>
      </c>
      <c r="AS11" s="21">
        <f t="shared" si="31"/>
        <v>0</v>
      </c>
      <c r="AT11" s="35"/>
      <c r="AU11" s="27">
        <f t="shared" si="32"/>
        <v>0</v>
      </c>
      <c r="AV11" s="27">
        <f t="shared" si="33"/>
        <v>0</v>
      </c>
      <c r="AW11" s="27">
        <f t="shared" si="34"/>
        <v>0</v>
      </c>
      <c r="AX11" s="27">
        <f t="shared" si="35"/>
        <v>0</v>
      </c>
      <c r="AY11" s="27">
        <f t="shared" si="36"/>
        <v>0</v>
      </c>
      <c r="AZ11" s="27">
        <f t="shared" si="37"/>
        <v>0</v>
      </c>
      <c r="BA11" s="27">
        <f t="shared" si="38"/>
        <v>0</v>
      </c>
      <c r="BB11" s="27">
        <f t="shared" si="39"/>
        <v>0</v>
      </c>
      <c r="BC11" s="27">
        <f t="shared" si="40"/>
        <v>0</v>
      </c>
      <c r="BD11" s="27">
        <f t="shared" si="41"/>
        <v>0</v>
      </c>
      <c r="BE11" s="27">
        <f t="shared" si="42"/>
        <v>0</v>
      </c>
      <c r="BF11" s="27">
        <f t="shared" si="43"/>
        <v>0</v>
      </c>
      <c r="BG11" s="27">
        <f t="shared" si="44"/>
        <v>0</v>
      </c>
      <c r="BH11" s="27">
        <f t="shared" si="45"/>
        <v>0</v>
      </c>
      <c r="BI11" s="27">
        <f t="shared" si="46"/>
        <v>0</v>
      </c>
      <c r="BJ11" s="27">
        <f t="shared" si="47"/>
        <v>0</v>
      </c>
      <c r="BK11" s="27">
        <f t="shared" si="48"/>
        <v>0</v>
      </c>
      <c r="BL11" s="27">
        <f t="shared" si="49"/>
        <v>0</v>
      </c>
      <c r="BM11" s="27">
        <f t="shared" si="50"/>
        <v>0</v>
      </c>
      <c r="BN11" s="27">
        <f t="shared" si="51"/>
        <v>0</v>
      </c>
      <c r="BO11" s="27">
        <f t="shared" si="52"/>
        <v>0</v>
      </c>
      <c r="BP11" s="27">
        <f t="shared" si="53"/>
        <v>0</v>
      </c>
      <c r="BQ11" s="27">
        <f t="shared" si="54"/>
        <v>0</v>
      </c>
      <c r="BR11" s="27">
        <f t="shared" si="55"/>
        <v>0</v>
      </c>
      <c r="BS11" s="27">
        <f t="shared" si="56"/>
        <v>0</v>
      </c>
      <c r="BT11" s="27">
        <f t="shared" si="57"/>
        <v>0</v>
      </c>
      <c r="BU11" s="27">
        <f t="shared" si="58"/>
        <v>0</v>
      </c>
    </row>
    <row r="12" spans="1:73">
      <c r="A12" s="2">
        <v>9</v>
      </c>
      <c r="B12" s="6">
        <v>12</v>
      </c>
      <c r="E12" t="e">
        <f>VLOOKUP($C12,'Event Inputs'!$D$4:'Event Inputs'!$H$899,2,FALSE)</f>
        <v>#N/A</v>
      </c>
      <c r="F12" t="e">
        <f>VLOOKUP($D12,'Event Inputs'!$D$4:'Event Inputs'!$H$899,3,FALSE)</f>
        <v>#N/A</v>
      </c>
      <c r="G12" t="str">
        <f t="shared" si="0"/>
        <v/>
      </c>
      <c r="H12" s="2">
        <v>9</v>
      </c>
      <c r="I12" s="6">
        <v>12</v>
      </c>
      <c r="L12" t="e">
        <f>VLOOKUP($J12,'Event Inputs'!$D$4:'Event Inputs'!$H$899,2,FALSE)</f>
        <v>#N/A</v>
      </c>
      <c r="M12" t="e">
        <f>VLOOKUP($K12,'Event Inputs'!$D$4:'Event Inputs'!$H$899,3,FALSE)</f>
        <v>#N/A</v>
      </c>
      <c r="N12" t="str">
        <f t="shared" si="1"/>
        <v/>
      </c>
      <c r="O12" s="18">
        <f>'Event Inputs'!A12</f>
        <v>0</v>
      </c>
      <c r="P12" s="15">
        <f t="shared" si="2"/>
        <v>0</v>
      </c>
      <c r="Q12" s="21">
        <f t="shared" si="3"/>
        <v>0</v>
      </c>
      <c r="R12" s="24">
        <f t="shared" si="4"/>
        <v>0</v>
      </c>
      <c r="S12" s="21">
        <f t="shared" si="5"/>
        <v>0</v>
      </c>
      <c r="T12" s="21">
        <f t="shared" si="6"/>
        <v>0</v>
      </c>
      <c r="U12" s="21">
        <f t="shared" si="7"/>
        <v>0</v>
      </c>
      <c r="V12" s="21">
        <f t="shared" si="8"/>
        <v>0</v>
      </c>
      <c r="W12" s="21">
        <f t="shared" si="9"/>
        <v>0</v>
      </c>
      <c r="X12" s="21">
        <f t="shared" si="10"/>
        <v>0</v>
      </c>
      <c r="Y12" s="21">
        <f t="shared" si="11"/>
        <v>0</v>
      </c>
      <c r="Z12" s="21">
        <f t="shared" si="12"/>
        <v>0</v>
      </c>
      <c r="AA12" s="21">
        <f t="shared" si="13"/>
        <v>0</v>
      </c>
      <c r="AB12" s="21">
        <f t="shared" si="14"/>
        <v>0</v>
      </c>
      <c r="AC12" s="21">
        <f t="shared" si="15"/>
        <v>0</v>
      </c>
      <c r="AD12" s="21">
        <f t="shared" si="16"/>
        <v>0</v>
      </c>
      <c r="AE12" s="21">
        <f t="shared" si="17"/>
        <v>0</v>
      </c>
      <c r="AF12" s="21">
        <f t="shared" si="18"/>
        <v>0</v>
      </c>
      <c r="AG12" s="21">
        <f t="shared" si="19"/>
        <v>0</v>
      </c>
      <c r="AH12" s="21">
        <f t="shared" si="20"/>
        <v>0</v>
      </c>
      <c r="AI12" s="21">
        <f t="shared" si="21"/>
        <v>0</v>
      </c>
      <c r="AJ12" s="21">
        <f t="shared" si="22"/>
        <v>0</v>
      </c>
      <c r="AK12" s="21">
        <f t="shared" si="23"/>
        <v>0</v>
      </c>
      <c r="AL12" s="21">
        <f t="shared" si="24"/>
        <v>0</v>
      </c>
      <c r="AM12" s="21">
        <f t="shared" si="25"/>
        <v>0</v>
      </c>
      <c r="AN12" s="21">
        <f t="shared" si="26"/>
        <v>0</v>
      </c>
      <c r="AO12" s="21">
        <f t="shared" si="27"/>
        <v>0</v>
      </c>
      <c r="AP12" s="21">
        <f t="shared" si="28"/>
        <v>0</v>
      </c>
      <c r="AQ12" s="21">
        <f t="shared" si="29"/>
        <v>0</v>
      </c>
      <c r="AR12" s="21">
        <f t="shared" si="30"/>
        <v>0</v>
      </c>
      <c r="AS12" s="21">
        <f t="shared" si="31"/>
        <v>0</v>
      </c>
      <c r="AT12" s="35"/>
      <c r="AU12" s="27">
        <f t="shared" si="32"/>
        <v>0</v>
      </c>
      <c r="AV12" s="27">
        <f t="shared" si="33"/>
        <v>0</v>
      </c>
      <c r="AW12" s="27">
        <f t="shared" si="34"/>
        <v>0</v>
      </c>
      <c r="AX12" s="27">
        <f t="shared" si="35"/>
        <v>0</v>
      </c>
      <c r="AY12" s="27">
        <f t="shared" si="36"/>
        <v>0</v>
      </c>
      <c r="AZ12" s="27">
        <f t="shared" si="37"/>
        <v>0</v>
      </c>
      <c r="BA12" s="27">
        <f t="shared" si="38"/>
        <v>0</v>
      </c>
      <c r="BB12" s="27">
        <f t="shared" si="39"/>
        <v>0</v>
      </c>
      <c r="BC12" s="27">
        <f t="shared" si="40"/>
        <v>0</v>
      </c>
      <c r="BD12" s="27">
        <f t="shared" si="41"/>
        <v>0</v>
      </c>
      <c r="BE12" s="27">
        <f t="shared" si="42"/>
        <v>0</v>
      </c>
      <c r="BF12" s="27">
        <f t="shared" si="43"/>
        <v>0</v>
      </c>
      <c r="BG12" s="27">
        <f t="shared" si="44"/>
        <v>0</v>
      </c>
      <c r="BH12" s="27">
        <f t="shared" si="45"/>
        <v>0</v>
      </c>
      <c r="BI12" s="27">
        <f t="shared" si="46"/>
        <v>0</v>
      </c>
      <c r="BJ12" s="27">
        <f t="shared" si="47"/>
        <v>0</v>
      </c>
      <c r="BK12" s="27">
        <f t="shared" si="48"/>
        <v>0</v>
      </c>
      <c r="BL12" s="27">
        <f t="shared" si="49"/>
        <v>0</v>
      </c>
      <c r="BM12" s="27">
        <f t="shared" si="50"/>
        <v>0</v>
      </c>
      <c r="BN12" s="27">
        <f t="shared" si="51"/>
        <v>0</v>
      </c>
      <c r="BO12" s="27">
        <f t="shared" si="52"/>
        <v>0</v>
      </c>
      <c r="BP12" s="27">
        <f t="shared" si="53"/>
        <v>0</v>
      </c>
      <c r="BQ12" s="27">
        <f t="shared" si="54"/>
        <v>0</v>
      </c>
      <c r="BR12" s="27">
        <f t="shared" si="55"/>
        <v>0</v>
      </c>
      <c r="BS12" s="27">
        <f t="shared" si="56"/>
        <v>0</v>
      </c>
      <c r="BT12" s="27">
        <f t="shared" si="57"/>
        <v>0</v>
      </c>
      <c r="BU12" s="27">
        <f t="shared" si="58"/>
        <v>0</v>
      </c>
    </row>
    <row r="13" spans="1:73">
      <c r="A13" s="2">
        <v>10</v>
      </c>
      <c r="B13" s="6">
        <v>10.5</v>
      </c>
      <c r="E13" t="e">
        <f>VLOOKUP($C13,'Event Inputs'!$D$4:'Event Inputs'!$H$899,2,FALSE)</f>
        <v>#N/A</v>
      </c>
      <c r="F13" t="e">
        <f>VLOOKUP($D13,'Event Inputs'!$D$4:'Event Inputs'!$H$899,3,FALSE)</f>
        <v>#N/A</v>
      </c>
      <c r="G13" t="str">
        <f t="shared" si="0"/>
        <v/>
      </c>
      <c r="H13" s="2">
        <v>10</v>
      </c>
      <c r="I13" s="6">
        <v>10.5</v>
      </c>
      <c r="L13" t="e">
        <f>VLOOKUP($J13,'Event Inputs'!$D$4:'Event Inputs'!$H$899,2,FALSE)</f>
        <v>#N/A</v>
      </c>
      <c r="M13" t="e">
        <f>VLOOKUP($K13,'Event Inputs'!$D$4:'Event Inputs'!$H$899,3,FALSE)</f>
        <v>#N/A</v>
      </c>
      <c r="N13" t="str">
        <f t="shared" si="1"/>
        <v/>
      </c>
      <c r="O13" s="18">
        <f>'Event Inputs'!A13</f>
        <v>0</v>
      </c>
      <c r="P13" s="15">
        <f t="shared" si="2"/>
        <v>0</v>
      </c>
      <c r="Q13" s="21">
        <f t="shared" si="3"/>
        <v>0</v>
      </c>
      <c r="R13" s="24">
        <f t="shared" si="4"/>
        <v>0</v>
      </c>
      <c r="S13" s="21">
        <f t="shared" si="5"/>
        <v>0</v>
      </c>
      <c r="T13" s="21">
        <f t="shared" si="6"/>
        <v>0</v>
      </c>
      <c r="U13" s="21">
        <f t="shared" si="7"/>
        <v>0</v>
      </c>
      <c r="V13" s="21">
        <f t="shared" si="8"/>
        <v>0</v>
      </c>
      <c r="W13" s="21">
        <f t="shared" si="9"/>
        <v>0</v>
      </c>
      <c r="X13" s="21">
        <f t="shared" si="10"/>
        <v>0</v>
      </c>
      <c r="Y13" s="21">
        <f t="shared" si="11"/>
        <v>0</v>
      </c>
      <c r="Z13" s="21">
        <f t="shared" si="12"/>
        <v>0</v>
      </c>
      <c r="AA13" s="21">
        <f t="shared" si="13"/>
        <v>0</v>
      </c>
      <c r="AB13" s="21">
        <f t="shared" si="14"/>
        <v>0</v>
      </c>
      <c r="AC13" s="21">
        <f t="shared" si="15"/>
        <v>0</v>
      </c>
      <c r="AD13" s="21">
        <f t="shared" si="16"/>
        <v>0</v>
      </c>
      <c r="AE13" s="21">
        <f t="shared" si="17"/>
        <v>0</v>
      </c>
      <c r="AF13" s="21">
        <f t="shared" si="18"/>
        <v>0</v>
      </c>
      <c r="AG13" s="21">
        <f t="shared" si="19"/>
        <v>0</v>
      </c>
      <c r="AH13" s="21">
        <f t="shared" si="20"/>
        <v>0</v>
      </c>
      <c r="AI13" s="21">
        <f t="shared" si="21"/>
        <v>0</v>
      </c>
      <c r="AJ13" s="21">
        <f t="shared" si="22"/>
        <v>0</v>
      </c>
      <c r="AK13" s="21">
        <f t="shared" si="23"/>
        <v>0</v>
      </c>
      <c r="AL13" s="21">
        <f t="shared" si="24"/>
        <v>0</v>
      </c>
      <c r="AM13" s="21">
        <f t="shared" si="25"/>
        <v>0</v>
      </c>
      <c r="AN13" s="21">
        <f t="shared" si="26"/>
        <v>0</v>
      </c>
      <c r="AO13" s="21">
        <f t="shared" si="27"/>
        <v>0</v>
      </c>
      <c r="AP13" s="21">
        <f t="shared" si="28"/>
        <v>0</v>
      </c>
      <c r="AQ13" s="21">
        <f t="shared" si="29"/>
        <v>0</v>
      </c>
      <c r="AR13" s="21">
        <f t="shared" si="30"/>
        <v>0</v>
      </c>
      <c r="AS13" s="21">
        <f t="shared" si="31"/>
        <v>0</v>
      </c>
      <c r="AT13" s="35"/>
      <c r="AU13" s="27">
        <f t="shared" si="32"/>
        <v>0</v>
      </c>
      <c r="AV13" s="27">
        <f t="shared" si="33"/>
        <v>0</v>
      </c>
      <c r="AW13" s="27">
        <f t="shared" si="34"/>
        <v>0</v>
      </c>
      <c r="AX13" s="27">
        <f t="shared" si="35"/>
        <v>0</v>
      </c>
      <c r="AY13" s="27">
        <f t="shared" si="36"/>
        <v>0</v>
      </c>
      <c r="AZ13" s="27">
        <f t="shared" si="37"/>
        <v>0</v>
      </c>
      <c r="BA13" s="27">
        <f t="shared" si="38"/>
        <v>0</v>
      </c>
      <c r="BB13" s="27">
        <f t="shared" si="39"/>
        <v>0</v>
      </c>
      <c r="BC13" s="27">
        <f t="shared" si="40"/>
        <v>0</v>
      </c>
      <c r="BD13" s="27">
        <f t="shared" si="41"/>
        <v>0</v>
      </c>
      <c r="BE13" s="27">
        <f t="shared" si="42"/>
        <v>0</v>
      </c>
      <c r="BF13" s="27">
        <f t="shared" si="43"/>
        <v>0</v>
      </c>
      <c r="BG13" s="27">
        <f t="shared" si="44"/>
        <v>0</v>
      </c>
      <c r="BH13" s="27">
        <f t="shared" si="45"/>
        <v>0</v>
      </c>
      <c r="BI13" s="27">
        <f t="shared" si="46"/>
        <v>0</v>
      </c>
      <c r="BJ13" s="27">
        <f t="shared" si="47"/>
        <v>0</v>
      </c>
      <c r="BK13" s="27">
        <f t="shared" si="48"/>
        <v>0</v>
      </c>
      <c r="BL13" s="27">
        <f t="shared" si="49"/>
        <v>0</v>
      </c>
      <c r="BM13" s="27">
        <f t="shared" si="50"/>
        <v>0</v>
      </c>
      <c r="BN13" s="27">
        <f t="shared" si="51"/>
        <v>0</v>
      </c>
      <c r="BO13" s="27">
        <f t="shared" si="52"/>
        <v>0</v>
      </c>
      <c r="BP13" s="27">
        <f t="shared" si="53"/>
        <v>0</v>
      </c>
      <c r="BQ13" s="27">
        <f t="shared" si="54"/>
        <v>0</v>
      </c>
      <c r="BR13" s="27">
        <f t="shared" si="55"/>
        <v>0</v>
      </c>
      <c r="BS13" s="27">
        <f t="shared" si="56"/>
        <v>0</v>
      </c>
      <c r="BT13" s="27">
        <f t="shared" si="57"/>
        <v>0</v>
      </c>
      <c r="BU13" s="27">
        <f t="shared" si="58"/>
        <v>0</v>
      </c>
    </row>
    <row r="14" spans="1:73">
      <c r="A14" s="2">
        <v>11</v>
      </c>
      <c r="B14" s="6">
        <v>9</v>
      </c>
      <c r="E14" t="e">
        <f>VLOOKUP($C14,'Event Inputs'!$D$4:'Event Inputs'!$H$899,2,FALSE)</f>
        <v>#N/A</v>
      </c>
      <c r="F14" t="e">
        <f>VLOOKUP($D14,'Event Inputs'!$D$4:'Event Inputs'!$H$899,3,FALSE)</f>
        <v>#N/A</v>
      </c>
      <c r="G14" t="str">
        <f t="shared" si="0"/>
        <v/>
      </c>
      <c r="H14" s="2">
        <v>11</v>
      </c>
      <c r="I14" s="6">
        <v>9</v>
      </c>
      <c r="L14" t="e">
        <f>VLOOKUP($J14,'Event Inputs'!$D$4:'Event Inputs'!$H$899,2,FALSE)</f>
        <v>#N/A</v>
      </c>
      <c r="M14" t="e">
        <f>VLOOKUP($K14,'Event Inputs'!$D$4:'Event Inputs'!$H$899,3,FALSE)</f>
        <v>#N/A</v>
      </c>
      <c r="N14" t="str">
        <f t="shared" si="1"/>
        <v/>
      </c>
      <c r="O14" s="18">
        <f>'Event Inputs'!A14</f>
        <v>0</v>
      </c>
      <c r="P14" s="15">
        <f t="shared" si="2"/>
        <v>0</v>
      </c>
      <c r="Q14" s="21">
        <f t="shared" si="3"/>
        <v>0</v>
      </c>
      <c r="R14" s="24">
        <f t="shared" si="4"/>
        <v>0</v>
      </c>
      <c r="S14" s="21">
        <f t="shared" si="5"/>
        <v>0</v>
      </c>
      <c r="T14" s="21">
        <f t="shared" si="6"/>
        <v>0</v>
      </c>
      <c r="U14" s="21">
        <f t="shared" si="7"/>
        <v>0</v>
      </c>
      <c r="V14" s="21">
        <f t="shared" si="8"/>
        <v>0</v>
      </c>
      <c r="W14" s="21">
        <f t="shared" si="9"/>
        <v>0</v>
      </c>
      <c r="X14" s="21">
        <f t="shared" si="10"/>
        <v>0</v>
      </c>
      <c r="Y14" s="21">
        <f t="shared" si="11"/>
        <v>0</v>
      </c>
      <c r="Z14" s="21">
        <f t="shared" si="12"/>
        <v>0</v>
      </c>
      <c r="AA14" s="21">
        <f t="shared" si="13"/>
        <v>0</v>
      </c>
      <c r="AB14" s="21">
        <f t="shared" si="14"/>
        <v>0</v>
      </c>
      <c r="AC14" s="21">
        <f t="shared" si="15"/>
        <v>0</v>
      </c>
      <c r="AD14" s="21">
        <f t="shared" si="16"/>
        <v>0</v>
      </c>
      <c r="AE14" s="21">
        <f t="shared" si="17"/>
        <v>0</v>
      </c>
      <c r="AF14" s="21">
        <f t="shared" si="18"/>
        <v>0</v>
      </c>
      <c r="AG14" s="21">
        <f t="shared" si="19"/>
        <v>0</v>
      </c>
      <c r="AH14" s="21">
        <f t="shared" si="20"/>
        <v>0</v>
      </c>
      <c r="AI14" s="21">
        <f t="shared" si="21"/>
        <v>0</v>
      </c>
      <c r="AJ14" s="21">
        <f t="shared" si="22"/>
        <v>0</v>
      </c>
      <c r="AK14" s="21">
        <f t="shared" si="23"/>
        <v>0</v>
      </c>
      <c r="AL14" s="21">
        <f t="shared" si="24"/>
        <v>0</v>
      </c>
      <c r="AM14" s="21">
        <f t="shared" si="25"/>
        <v>0</v>
      </c>
      <c r="AN14" s="21">
        <f t="shared" si="26"/>
        <v>0</v>
      </c>
      <c r="AO14" s="21">
        <f t="shared" si="27"/>
        <v>0</v>
      </c>
      <c r="AP14" s="21">
        <f t="shared" si="28"/>
        <v>0</v>
      </c>
      <c r="AQ14" s="21">
        <f t="shared" si="29"/>
        <v>0</v>
      </c>
      <c r="AR14" s="21">
        <f t="shared" si="30"/>
        <v>0</v>
      </c>
      <c r="AS14" s="21">
        <f t="shared" si="31"/>
        <v>0</v>
      </c>
      <c r="AT14" s="35"/>
      <c r="AU14" s="27">
        <f t="shared" si="32"/>
        <v>0</v>
      </c>
      <c r="AV14" s="27">
        <f t="shared" si="33"/>
        <v>0</v>
      </c>
      <c r="AW14" s="27">
        <f t="shared" si="34"/>
        <v>0</v>
      </c>
      <c r="AX14" s="27">
        <f t="shared" si="35"/>
        <v>0</v>
      </c>
      <c r="AY14" s="27">
        <f t="shared" si="36"/>
        <v>0</v>
      </c>
      <c r="AZ14" s="27">
        <f t="shared" si="37"/>
        <v>0</v>
      </c>
      <c r="BA14" s="27">
        <f t="shared" si="38"/>
        <v>0</v>
      </c>
      <c r="BB14" s="27">
        <f t="shared" si="39"/>
        <v>0</v>
      </c>
      <c r="BC14" s="27">
        <f t="shared" si="40"/>
        <v>0</v>
      </c>
      <c r="BD14" s="27">
        <f t="shared" si="41"/>
        <v>0</v>
      </c>
      <c r="BE14" s="27">
        <f t="shared" si="42"/>
        <v>0</v>
      </c>
      <c r="BF14" s="27">
        <f t="shared" si="43"/>
        <v>0</v>
      </c>
      <c r="BG14" s="27">
        <f t="shared" si="44"/>
        <v>0</v>
      </c>
      <c r="BH14" s="27">
        <f t="shared" si="45"/>
        <v>0</v>
      </c>
      <c r="BI14" s="27">
        <f t="shared" si="46"/>
        <v>0</v>
      </c>
      <c r="BJ14" s="27">
        <f t="shared" si="47"/>
        <v>0</v>
      </c>
      <c r="BK14" s="27">
        <f t="shared" si="48"/>
        <v>0</v>
      </c>
      <c r="BL14" s="27">
        <f t="shared" si="49"/>
        <v>0</v>
      </c>
      <c r="BM14" s="27">
        <f t="shared" si="50"/>
        <v>0</v>
      </c>
      <c r="BN14" s="27">
        <f t="shared" si="51"/>
        <v>0</v>
      </c>
      <c r="BO14" s="27">
        <f t="shared" si="52"/>
        <v>0</v>
      </c>
      <c r="BP14" s="27">
        <f t="shared" si="53"/>
        <v>0</v>
      </c>
      <c r="BQ14" s="27">
        <f t="shared" si="54"/>
        <v>0</v>
      </c>
      <c r="BR14" s="27">
        <f t="shared" si="55"/>
        <v>0</v>
      </c>
      <c r="BS14" s="27">
        <f t="shared" si="56"/>
        <v>0</v>
      </c>
      <c r="BT14" s="27">
        <f t="shared" si="57"/>
        <v>0</v>
      </c>
      <c r="BU14" s="27">
        <f t="shared" si="58"/>
        <v>0</v>
      </c>
    </row>
    <row r="15" spans="1:73">
      <c r="A15" s="2">
        <v>12</v>
      </c>
      <c r="B15" s="6">
        <v>7.5</v>
      </c>
      <c r="E15" t="e">
        <f>VLOOKUP($C15,'Event Inputs'!$D$4:'Event Inputs'!$H$899,2,FALSE)</f>
        <v>#N/A</v>
      </c>
      <c r="F15" t="e">
        <f>VLOOKUP($D15,'Event Inputs'!$D$4:'Event Inputs'!$H$899,3,FALSE)</f>
        <v>#N/A</v>
      </c>
      <c r="G15" t="str">
        <f t="shared" si="0"/>
        <v/>
      </c>
      <c r="H15" s="2">
        <v>12</v>
      </c>
      <c r="I15" s="6">
        <v>7.5</v>
      </c>
      <c r="L15" t="e">
        <f>VLOOKUP($J15,'Event Inputs'!$D$4:'Event Inputs'!$H$899,2,FALSE)</f>
        <v>#N/A</v>
      </c>
      <c r="M15" t="e">
        <f>VLOOKUP($K15,'Event Inputs'!$D$4:'Event Inputs'!$H$899,3,FALSE)</f>
        <v>#N/A</v>
      </c>
      <c r="N15" t="str">
        <f t="shared" si="1"/>
        <v/>
      </c>
      <c r="O15" s="18">
        <f>'Event Inputs'!A15</f>
        <v>0</v>
      </c>
      <c r="P15" s="15">
        <f t="shared" si="2"/>
        <v>0</v>
      </c>
      <c r="Q15" s="21">
        <f t="shared" si="3"/>
        <v>0</v>
      </c>
      <c r="R15" s="24">
        <f t="shared" si="4"/>
        <v>0</v>
      </c>
      <c r="S15" s="21">
        <f t="shared" si="5"/>
        <v>0</v>
      </c>
      <c r="T15" s="21">
        <f t="shared" si="6"/>
        <v>0</v>
      </c>
      <c r="U15" s="21">
        <f t="shared" si="7"/>
        <v>0</v>
      </c>
      <c r="V15" s="21">
        <f t="shared" si="8"/>
        <v>0</v>
      </c>
      <c r="W15" s="21">
        <f t="shared" si="9"/>
        <v>0</v>
      </c>
      <c r="X15" s="21">
        <f t="shared" si="10"/>
        <v>0</v>
      </c>
      <c r="Y15" s="21">
        <f t="shared" si="11"/>
        <v>0</v>
      </c>
      <c r="Z15" s="21">
        <f t="shared" si="12"/>
        <v>0</v>
      </c>
      <c r="AA15" s="21">
        <f t="shared" si="13"/>
        <v>0</v>
      </c>
      <c r="AB15" s="21">
        <f t="shared" si="14"/>
        <v>0</v>
      </c>
      <c r="AC15" s="21">
        <f t="shared" si="15"/>
        <v>0</v>
      </c>
      <c r="AD15" s="21">
        <f t="shared" si="16"/>
        <v>0</v>
      </c>
      <c r="AE15" s="21">
        <f t="shared" si="17"/>
        <v>0</v>
      </c>
      <c r="AF15" s="21">
        <f t="shared" si="18"/>
        <v>0</v>
      </c>
      <c r="AG15" s="21">
        <f t="shared" si="19"/>
        <v>0</v>
      </c>
      <c r="AH15" s="21">
        <f t="shared" si="20"/>
        <v>0</v>
      </c>
      <c r="AI15" s="21">
        <f t="shared" si="21"/>
        <v>0</v>
      </c>
      <c r="AJ15" s="21">
        <f t="shared" si="22"/>
        <v>0</v>
      </c>
      <c r="AK15" s="21">
        <f t="shared" si="23"/>
        <v>0</v>
      </c>
      <c r="AL15" s="21">
        <f t="shared" si="24"/>
        <v>0</v>
      </c>
      <c r="AM15" s="21">
        <f t="shared" si="25"/>
        <v>0</v>
      </c>
      <c r="AN15" s="21">
        <f t="shared" si="26"/>
        <v>0</v>
      </c>
      <c r="AO15" s="21">
        <f t="shared" si="27"/>
        <v>0</v>
      </c>
      <c r="AP15" s="21">
        <f t="shared" si="28"/>
        <v>0</v>
      </c>
      <c r="AQ15" s="21">
        <f t="shared" si="29"/>
        <v>0</v>
      </c>
      <c r="AR15" s="21">
        <f t="shared" si="30"/>
        <v>0</v>
      </c>
      <c r="AS15" s="21">
        <f t="shared" si="31"/>
        <v>0</v>
      </c>
      <c r="AT15" s="35"/>
      <c r="AU15" s="27">
        <f t="shared" si="32"/>
        <v>0</v>
      </c>
      <c r="AV15" s="27">
        <f t="shared" si="33"/>
        <v>0</v>
      </c>
      <c r="AW15" s="27">
        <f t="shared" si="34"/>
        <v>0</v>
      </c>
      <c r="AX15" s="27">
        <f t="shared" si="35"/>
        <v>0</v>
      </c>
      <c r="AY15" s="27">
        <f t="shared" si="36"/>
        <v>0</v>
      </c>
      <c r="AZ15" s="27">
        <f t="shared" si="37"/>
        <v>0</v>
      </c>
      <c r="BA15" s="27">
        <f t="shared" si="38"/>
        <v>0</v>
      </c>
      <c r="BB15" s="27">
        <f t="shared" si="39"/>
        <v>0</v>
      </c>
      <c r="BC15" s="27">
        <f t="shared" si="40"/>
        <v>0</v>
      </c>
      <c r="BD15" s="27">
        <f t="shared" si="41"/>
        <v>0</v>
      </c>
      <c r="BE15" s="27">
        <f t="shared" si="42"/>
        <v>0</v>
      </c>
      <c r="BF15" s="27">
        <f t="shared" si="43"/>
        <v>0</v>
      </c>
      <c r="BG15" s="27">
        <f t="shared" si="44"/>
        <v>0</v>
      </c>
      <c r="BH15" s="27">
        <f t="shared" si="45"/>
        <v>0</v>
      </c>
      <c r="BI15" s="27">
        <f t="shared" si="46"/>
        <v>0</v>
      </c>
      <c r="BJ15" s="27">
        <f t="shared" si="47"/>
        <v>0</v>
      </c>
      <c r="BK15" s="27">
        <f t="shared" si="48"/>
        <v>0</v>
      </c>
      <c r="BL15" s="27">
        <f t="shared" si="49"/>
        <v>0</v>
      </c>
      <c r="BM15" s="27">
        <f t="shared" si="50"/>
        <v>0</v>
      </c>
      <c r="BN15" s="27">
        <f t="shared" si="51"/>
        <v>0</v>
      </c>
      <c r="BO15" s="27">
        <f t="shared" si="52"/>
        <v>0</v>
      </c>
      <c r="BP15" s="27">
        <f t="shared" si="53"/>
        <v>0</v>
      </c>
      <c r="BQ15" s="27">
        <f t="shared" si="54"/>
        <v>0</v>
      </c>
      <c r="BR15" s="27">
        <f t="shared" si="55"/>
        <v>0</v>
      </c>
      <c r="BS15" s="27">
        <f t="shared" si="56"/>
        <v>0</v>
      </c>
      <c r="BT15" s="27">
        <f t="shared" si="57"/>
        <v>0</v>
      </c>
      <c r="BU15" s="27">
        <f t="shared" si="58"/>
        <v>0</v>
      </c>
    </row>
    <row r="16" spans="1:73">
      <c r="A16" s="2">
        <v>13</v>
      </c>
      <c r="B16" s="6">
        <v>6</v>
      </c>
      <c r="E16" t="e">
        <f>VLOOKUP($C16,'Event Inputs'!$D$4:'Event Inputs'!$H$899,2,FALSE)</f>
        <v>#N/A</v>
      </c>
      <c r="F16" t="e">
        <f>VLOOKUP($D16,'Event Inputs'!$D$4:'Event Inputs'!$H$899,3,FALSE)</f>
        <v>#N/A</v>
      </c>
      <c r="G16" t="str">
        <f t="shared" si="0"/>
        <v/>
      </c>
      <c r="H16" s="2">
        <v>13</v>
      </c>
      <c r="I16" s="6">
        <v>6</v>
      </c>
      <c r="L16" t="e">
        <f>VLOOKUP($J16,'Event Inputs'!$D$4:'Event Inputs'!$H$899,2,FALSE)</f>
        <v>#N/A</v>
      </c>
      <c r="M16" t="e">
        <f>VLOOKUP($K16,'Event Inputs'!$D$4:'Event Inputs'!$H$899,3,FALSE)</f>
        <v>#N/A</v>
      </c>
      <c r="N16" t="str">
        <f t="shared" si="1"/>
        <v/>
      </c>
      <c r="O16" s="18">
        <f>'Event Inputs'!A16</f>
        <v>0</v>
      </c>
      <c r="P16" s="15">
        <f t="shared" si="2"/>
        <v>0</v>
      </c>
      <c r="Q16" s="21">
        <f t="shared" si="3"/>
        <v>0</v>
      </c>
      <c r="R16" s="24">
        <f t="shared" si="4"/>
        <v>0</v>
      </c>
      <c r="S16" s="21">
        <f t="shared" si="5"/>
        <v>0</v>
      </c>
      <c r="T16" s="21">
        <f t="shared" si="6"/>
        <v>0</v>
      </c>
      <c r="U16" s="21">
        <f t="shared" si="7"/>
        <v>0</v>
      </c>
      <c r="V16" s="21">
        <f t="shared" si="8"/>
        <v>0</v>
      </c>
      <c r="W16" s="21">
        <f t="shared" si="9"/>
        <v>0</v>
      </c>
      <c r="X16" s="21">
        <f t="shared" si="10"/>
        <v>0</v>
      </c>
      <c r="Y16" s="21">
        <f t="shared" si="11"/>
        <v>0</v>
      </c>
      <c r="Z16" s="21">
        <f t="shared" si="12"/>
        <v>0</v>
      </c>
      <c r="AA16" s="21">
        <f t="shared" si="13"/>
        <v>0</v>
      </c>
      <c r="AB16" s="21">
        <f t="shared" si="14"/>
        <v>0</v>
      </c>
      <c r="AC16" s="21">
        <f t="shared" si="15"/>
        <v>0</v>
      </c>
      <c r="AD16" s="21">
        <f t="shared" si="16"/>
        <v>0</v>
      </c>
      <c r="AE16" s="21">
        <f t="shared" si="17"/>
        <v>0</v>
      </c>
      <c r="AF16" s="21">
        <f t="shared" si="18"/>
        <v>0</v>
      </c>
      <c r="AG16" s="21">
        <f t="shared" si="19"/>
        <v>0</v>
      </c>
      <c r="AH16" s="21">
        <f t="shared" si="20"/>
        <v>0</v>
      </c>
      <c r="AI16" s="21">
        <f t="shared" si="21"/>
        <v>0</v>
      </c>
      <c r="AJ16" s="21">
        <f t="shared" si="22"/>
        <v>0</v>
      </c>
      <c r="AK16" s="21">
        <f t="shared" si="23"/>
        <v>0</v>
      </c>
      <c r="AL16" s="21">
        <f t="shared" si="24"/>
        <v>0</v>
      </c>
      <c r="AM16" s="21">
        <f t="shared" si="25"/>
        <v>0</v>
      </c>
      <c r="AN16" s="21">
        <f t="shared" si="26"/>
        <v>0</v>
      </c>
      <c r="AO16" s="21">
        <f t="shared" si="27"/>
        <v>0</v>
      </c>
      <c r="AP16" s="21">
        <f t="shared" si="28"/>
        <v>0</v>
      </c>
      <c r="AQ16" s="21">
        <f t="shared" si="29"/>
        <v>0</v>
      </c>
      <c r="AR16" s="21">
        <f t="shared" si="30"/>
        <v>0</v>
      </c>
      <c r="AS16" s="21">
        <f t="shared" si="31"/>
        <v>0</v>
      </c>
      <c r="AT16" s="35"/>
      <c r="AU16" s="27">
        <f t="shared" si="32"/>
        <v>0</v>
      </c>
      <c r="AV16" s="27">
        <f t="shared" si="33"/>
        <v>0</v>
      </c>
      <c r="AW16" s="27">
        <f t="shared" si="34"/>
        <v>0</v>
      </c>
      <c r="AX16" s="27">
        <f t="shared" si="35"/>
        <v>0</v>
      </c>
      <c r="AY16" s="27">
        <f t="shared" si="36"/>
        <v>0</v>
      </c>
      <c r="AZ16" s="27">
        <f t="shared" si="37"/>
        <v>0</v>
      </c>
      <c r="BA16" s="27">
        <f t="shared" si="38"/>
        <v>0</v>
      </c>
      <c r="BB16" s="27">
        <f t="shared" si="39"/>
        <v>0</v>
      </c>
      <c r="BC16" s="27">
        <f t="shared" si="40"/>
        <v>0</v>
      </c>
      <c r="BD16" s="27">
        <f t="shared" si="41"/>
        <v>0</v>
      </c>
      <c r="BE16" s="27">
        <f t="shared" si="42"/>
        <v>0</v>
      </c>
      <c r="BF16" s="27">
        <f t="shared" si="43"/>
        <v>0</v>
      </c>
      <c r="BG16" s="27">
        <f t="shared" si="44"/>
        <v>0</v>
      </c>
      <c r="BH16" s="27">
        <f t="shared" si="45"/>
        <v>0</v>
      </c>
      <c r="BI16" s="27">
        <f t="shared" si="46"/>
        <v>0</v>
      </c>
      <c r="BJ16" s="27">
        <f t="shared" si="47"/>
        <v>0</v>
      </c>
      <c r="BK16" s="27">
        <f t="shared" si="48"/>
        <v>0</v>
      </c>
      <c r="BL16" s="27">
        <f t="shared" si="49"/>
        <v>0</v>
      </c>
      <c r="BM16" s="27">
        <f t="shared" si="50"/>
        <v>0</v>
      </c>
      <c r="BN16" s="27">
        <f t="shared" si="51"/>
        <v>0</v>
      </c>
      <c r="BO16" s="27">
        <f t="shared" si="52"/>
        <v>0</v>
      </c>
      <c r="BP16" s="27">
        <f t="shared" si="53"/>
        <v>0</v>
      </c>
      <c r="BQ16" s="27">
        <f t="shared" si="54"/>
        <v>0</v>
      </c>
      <c r="BR16" s="27">
        <f t="shared" si="55"/>
        <v>0</v>
      </c>
      <c r="BS16" s="27">
        <f t="shared" si="56"/>
        <v>0</v>
      </c>
      <c r="BT16" s="27">
        <f t="shared" si="57"/>
        <v>0</v>
      </c>
      <c r="BU16" s="27">
        <f t="shared" si="58"/>
        <v>0</v>
      </c>
    </row>
    <row r="17" spans="1:73">
      <c r="A17" s="2">
        <v>14</v>
      </c>
      <c r="B17" s="6">
        <v>4.5</v>
      </c>
      <c r="E17" t="e">
        <f>VLOOKUP($C17,'Event Inputs'!$D$4:'Event Inputs'!$H$899,2,FALSE)</f>
        <v>#N/A</v>
      </c>
      <c r="F17" t="e">
        <f>VLOOKUP($D17,'Event Inputs'!$D$4:'Event Inputs'!$H$899,3,FALSE)</f>
        <v>#N/A</v>
      </c>
      <c r="G17" t="str">
        <f t="shared" si="0"/>
        <v/>
      </c>
      <c r="H17" s="2">
        <v>14</v>
      </c>
      <c r="I17" s="6">
        <v>4.5</v>
      </c>
      <c r="L17" t="e">
        <f>VLOOKUP($J17,'Event Inputs'!$D$4:'Event Inputs'!$H$899,2,FALSE)</f>
        <v>#N/A</v>
      </c>
      <c r="M17" t="e">
        <f>VLOOKUP($K17,'Event Inputs'!$D$4:'Event Inputs'!$H$899,3,FALSE)</f>
        <v>#N/A</v>
      </c>
      <c r="N17" t="str">
        <f t="shared" si="1"/>
        <v/>
      </c>
      <c r="O17" s="18">
        <f>'Event Inputs'!A17</f>
        <v>0</v>
      </c>
      <c r="P17" s="15">
        <f t="shared" si="2"/>
        <v>0</v>
      </c>
      <c r="Q17" s="21">
        <f t="shared" si="3"/>
        <v>0</v>
      </c>
      <c r="R17" s="24">
        <f t="shared" si="4"/>
        <v>0</v>
      </c>
      <c r="S17" s="21">
        <f t="shared" si="5"/>
        <v>0</v>
      </c>
      <c r="T17" s="21">
        <f t="shared" si="6"/>
        <v>0</v>
      </c>
      <c r="U17" s="21">
        <f t="shared" si="7"/>
        <v>0</v>
      </c>
      <c r="V17" s="21">
        <f t="shared" si="8"/>
        <v>0</v>
      </c>
      <c r="W17" s="21">
        <f t="shared" si="9"/>
        <v>0</v>
      </c>
      <c r="X17" s="21">
        <f t="shared" si="10"/>
        <v>0</v>
      </c>
      <c r="Y17" s="21">
        <f t="shared" si="11"/>
        <v>0</v>
      </c>
      <c r="Z17" s="21">
        <f t="shared" si="12"/>
        <v>0</v>
      </c>
      <c r="AA17" s="21">
        <f t="shared" si="13"/>
        <v>0</v>
      </c>
      <c r="AB17" s="21">
        <f t="shared" si="14"/>
        <v>0</v>
      </c>
      <c r="AC17" s="21">
        <f t="shared" si="15"/>
        <v>0</v>
      </c>
      <c r="AD17" s="21">
        <f t="shared" si="16"/>
        <v>0</v>
      </c>
      <c r="AE17" s="21">
        <f t="shared" si="17"/>
        <v>0</v>
      </c>
      <c r="AF17" s="21">
        <f t="shared" si="18"/>
        <v>0</v>
      </c>
      <c r="AG17" s="21">
        <f t="shared" si="19"/>
        <v>0</v>
      </c>
      <c r="AH17" s="21">
        <f t="shared" si="20"/>
        <v>0</v>
      </c>
      <c r="AI17" s="21">
        <f t="shared" si="21"/>
        <v>0</v>
      </c>
      <c r="AJ17" s="21">
        <f t="shared" si="22"/>
        <v>0</v>
      </c>
      <c r="AK17" s="21">
        <f t="shared" si="23"/>
        <v>0</v>
      </c>
      <c r="AL17" s="21">
        <f t="shared" si="24"/>
        <v>0</v>
      </c>
      <c r="AM17" s="21">
        <f t="shared" si="25"/>
        <v>0</v>
      </c>
      <c r="AN17" s="21">
        <f t="shared" si="26"/>
        <v>0</v>
      </c>
      <c r="AO17" s="21">
        <f t="shared" si="27"/>
        <v>0</v>
      </c>
      <c r="AP17" s="21">
        <f t="shared" si="28"/>
        <v>0</v>
      </c>
      <c r="AQ17" s="21">
        <f t="shared" si="29"/>
        <v>0</v>
      </c>
      <c r="AR17" s="21">
        <f t="shared" si="30"/>
        <v>0</v>
      </c>
      <c r="AS17" s="21">
        <f t="shared" si="31"/>
        <v>0</v>
      </c>
      <c r="AT17" s="35"/>
      <c r="AU17" s="27">
        <f t="shared" si="32"/>
        <v>0</v>
      </c>
      <c r="AV17" s="27">
        <f t="shared" si="33"/>
        <v>0</v>
      </c>
      <c r="AW17" s="27">
        <f t="shared" si="34"/>
        <v>0</v>
      </c>
      <c r="AX17" s="27">
        <f t="shared" si="35"/>
        <v>0</v>
      </c>
      <c r="AY17" s="27">
        <f t="shared" si="36"/>
        <v>0</v>
      </c>
      <c r="AZ17" s="27">
        <f t="shared" si="37"/>
        <v>0</v>
      </c>
      <c r="BA17" s="27">
        <f t="shared" si="38"/>
        <v>0</v>
      </c>
      <c r="BB17" s="27">
        <f t="shared" si="39"/>
        <v>0</v>
      </c>
      <c r="BC17" s="27">
        <f t="shared" si="40"/>
        <v>0</v>
      </c>
      <c r="BD17" s="27">
        <f t="shared" si="41"/>
        <v>0</v>
      </c>
      <c r="BE17" s="27">
        <f t="shared" si="42"/>
        <v>0</v>
      </c>
      <c r="BF17" s="27">
        <f t="shared" si="43"/>
        <v>0</v>
      </c>
      <c r="BG17" s="27">
        <f t="shared" si="44"/>
        <v>0</v>
      </c>
      <c r="BH17" s="27">
        <f t="shared" si="45"/>
        <v>0</v>
      </c>
      <c r="BI17" s="27">
        <f t="shared" si="46"/>
        <v>0</v>
      </c>
      <c r="BJ17" s="27">
        <f t="shared" si="47"/>
        <v>0</v>
      </c>
      <c r="BK17" s="27">
        <f t="shared" si="48"/>
        <v>0</v>
      </c>
      <c r="BL17" s="27">
        <f t="shared" si="49"/>
        <v>0</v>
      </c>
      <c r="BM17" s="27">
        <f t="shared" si="50"/>
        <v>0</v>
      </c>
      <c r="BN17" s="27">
        <f t="shared" si="51"/>
        <v>0</v>
      </c>
      <c r="BO17" s="27">
        <f t="shared" si="52"/>
        <v>0</v>
      </c>
      <c r="BP17" s="27">
        <f t="shared" si="53"/>
        <v>0</v>
      </c>
      <c r="BQ17" s="27">
        <f t="shared" si="54"/>
        <v>0</v>
      </c>
      <c r="BR17" s="27">
        <f t="shared" si="55"/>
        <v>0</v>
      </c>
      <c r="BS17" s="27">
        <f t="shared" si="56"/>
        <v>0</v>
      </c>
      <c r="BT17" s="27">
        <f t="shared" si="57"/>
        <v>0</v>
      </c>
      <c r="BU17" s="27">
        <f t="shared" si="58"/>
        <v>0</v>
      </c>
    </row>
    <row r="18" spans="1:73">
      <c r="A18" s="2">
        <v>15</v>
      </c>
      <c r="B18" s="6">
        <v>3</v>
      </c>
      <c r="E18" t="e">
        <f>VLOOKUP($C18,'Event Inputs'!$D$4:'Event Inputs'!$H$899,2,FALSE)</f>
        <v>#N/A</v>
      </c>
      <c r="F18" t="e">
        <f>VLOOKUP($D18,'Event Inputs'!$D$4:'Event Inputs'!$H$899,3,FALSE)</f>
        <v>#N/A</v>
      </c>
      <c r="G18" t="str">
        <f t="shared" si="0"/>
        <v/>
      </c>
      <c r="H18" s="2">
        <v>15</v>
      </c>
      <c r="I18" s="6">
        <v>3</v>
      </c>
      <c r="L18" t="e">
        <f>VLOOKUP($J18,'Event Inputs'!$D$4:'Event Inputs'!$H$899,2,FALSE)</f>
        <v>#N/A</v>
      </c>
      <c r="M18" t="e">
        <f>VLOOKUP($K18,'Event Inputs'!$D$4:'Event Inputs'!$H$899,3,FALSE)</f>
        <v>#N/A</v>
      </c>
      <c r="N18" t="str">
        <f t="shared" si="1"/>
        <v/>
      </c>
      <c r="O18" s="18">
        <f>'Event Inputs'!A18</f>
        <v>0</v>
      </c>
      <c r="P18" s="15">
        <f t="shared" si="2"/>
        <v>0</v>
      </c>
      <c r="Q18" s="21">
        <f t="shared" si="3"/>
        <v>0</v>
      </c>
      <c r="R18" s="24">
        <f t="shared" si="4"/>
        <v>0</v>
      </c>
      <c r="S18" s="21">
        <f t="shared" si="5"/>
        <v>0</v>
      </c>
      <c r="T18" s="21">
        <f t="shared" si="6"/>
        <v>0</v>
      </c>
      <c r="U18" s="21">
        <f t="shared" si="7"/>
        <v>0</v>
      </c>
      <c r="V18" s="21">
        <f t="shared" si="8"/>
        <v>0</v>
      </c>
      <c r="W18" s="21">
        <f t="shared" si="9"/>
        <v>0</v>
      </c>
      <c r="X18" s="21">
        <f t="shared" si="10"/>
        <v>0</v>
      </c>
      <c r="Y18" s="21">
        <f t="shared" si="11"/>
        <v>0</v>
      </c>
      <c r="Z18" s="21">
        <f t="shared" si="12"/>
        <v>0</v>
      </c>
      <c r="AA18" s="21">
        <f t="shared" si="13"/>
        <v>0</v>
      </c>
      <c r="AB18" s="21">
        <f t="shared" si="14"/>
        <v>0</v>
      </c>
      <c r="AC18" s="21">
        <f t="shared" si="15"/>
        <v>0</v>
      </c>
      <c r="AD18" s="21">
        <f t="shared" si="16"/>
        <v>0</v>
      </c>
      <c r="AE18" s="21">
        <f t="shared" si="17"/>
        <v>0</v>
      </c>
      <c r="AF18" s="21">
        <f t="shared" si="18"/>
        <v>0</v>
      </c>
      <c r="AG18" s="21">
        <f t="shared" si="19"/>
        <v>0</v>
      </c>
      <c r="AH18" s="21">
        <f t="shared" si="20"/>
        <v>0</v>
      </c>
      <c r="AI18" s="21">
        <f t="shared" si="21"/>
        <v>0</v>
      </c>
      <c r="AJ18" s="21">
        <f t="shared" si="22"/>
        <v>0</v>
      </c>
      <c r="AK18" s="21">
        <f t="shared" si="23"/>
        <v>0</v>
      </c>
      <c r="AL18" s="21">
        <f t="shared" si="24"/>
        <v>0</v>
      </c>
      <c r="AM18" s="21">
        <f t="shared" si="25"/>
        <v>0</v>
      </c>
      <c r="AN18" s="21">
        <f t="shared" si="26"/>
        <v>0</v>
      </c>
      <c r="AO18" s="21">
        <f t="shared" si="27"/>
        <v>0</v>
      </c>
      <c r="AP18" s="21">
        <f t="shared" si="28"/>
        <v>0</v>
      </c>
      <c r="AQ18" s="21">
        <f t="shared" si="29"/>
        <v>0</v>
      </c>
      <c r="AR18" s="21">
        <f t="shared" si="30"/>
        <v>0</v>
      </c>
      <c r="AS18" s="21">
        <f t="shared" si="31"/>
        <v>0</v>
      </c>
      <c r="AT18" s="35"/>
      <c r="AU18" s="27">
        <f t="shared" si="32"/>
        <v>0</v>
      </c>
      <c r="AV18" s="27">
        <f t="shared" si="33"/>
        <v>0</v>
      </c>
      <c r="AW18" s="27">
        <f t="shared" si="34"/>
        <v>0</v>
      </c>
      <c r="AX18" s="27">
        <f t="shared" si="35"/>
        <v>0</v>
      </c>
      <c r="AY18" s="27">
        <f t="shared" si="36"/>
        <v>0</v>
      </c>
      <c r="AZ18" s="27">
        <f t="shared" si="37"/>
        <v>0</v>
      </c>
      <c r="BA18" s="27">
        <f t="shared" si="38"/>
        <v>0</v>
      </c>
      <c r="BB18" s="27">
        <f t="shared" si="39"/>
        <v>0</v>
      </c>
      <c r="BC18" s="27">
        <f t="shared" si="40"/>
        <v>0</v>
      </c>
      <c r="BD18" s="27">
        <f t="shared" si="41"/>
        <v>0</v>
      </c>
      <c r="BE18" s="27">
        <f t="shared" si="42"/>
        <v>0</v>
      </c>
      <c r="BF18" s="27">
        <f t="shared" si="43"/>
        <v>0</v>
      </c>
      <c r="BG18" s="27">
        <f t="shared" si="44"/>
        <v>0</v>
      </c>
      <c r="BH18" s="27">
        <f t="shared" si="45"/>
        <v>0</v>
      </c>
      <c r="BI18" s="27">
        <f t="shared" si="46"/>
        <v>0</v>
      </c>
      <c r="BJ18" s="27">
        <f t="shared" si="47"/>
        <v>0</v>
      </c>
      <c r="BK18" s="27">
        <f t="shared" si="48"/>
        <v>0</v>
      </c>
      <c r="BL18" s="27">
        <f t="shared" si="49"/>
        <v>0</v>
      </c>
      <c r="BM18" s="27">
        <f t="shared" si="50"/>
        <v>0</v>
      </c>
      <c r="BN18" s="27">
        <f t="shared" si="51"/>
        <v>0</v>
      </c>
      <c r="BO18" s="27">
        <f t="shared" si="52"/>
        <v>0</v>
      </c>
      <c r="BP18" s="27">
        <f t="shared" si="53"/>
        <v>0</v>
      </c>
      <c r="BQ18" s="27">
        <f t="shared" si="54"/>
        <v>0</v>
      </c>
      <c r="BR18" s="27">
        <f t="shared" si="55"/>
        <v>0</v>
      </c>
      <c r="BS18" s="27">
        <f t="shared" si="56"/>
        <v>0</v>
      </c>
      <c r="BT18" s="27">
        <f t="shared" si="57"/>
        <v>0</v>
      </c>
      <c r="BU18" s="27">
        <f t="shared" si="58"/>
        <v>0</v>
      </c>
    </row>
    <row r="19" spans="1:73">
      <c r="A19" s="2">
        <v>16</v>
      </c>
      <c r="B19" s="6">
        <v>1.5</v>
      </c>
      <c r="E19" t="e">
        <f>VLOOKUP($C19,'Event Inputs'!$D$4:'Event Inputs'!$H$899,2,FALSE)</f>
        <v>#N/A</v>
      </c>
      <c r="F19" t="e">
        <f>VLOOKUP($D19,'Event Inputs'!$D$4:'Event Inputs'!$H$899,3,FALSE)</f>
        <v>#N/A</v>
      </c>
      <c r="G19" t="str">
        <f t="shared" si="0"/>
        <v/>
      </c>
      <c r="H19" s="2">
        <v>16</v>
      </c>
      <c r="I19" s="6">
        <v>1.5</v>
      </c>
      <c r="L19" t="e">
        <f>VLOOKUP($J19,'Event Inputs'!$D$4:'Event Inputs'!$H$899,2,FALSE)</f>
        <v>#N/A</v>
      </c>
      <c r="M19" t="e">
        <f>VLOOKUP($K19,'Event Inputs'!$D$4:'Event Inputs'!$H$899,3,FALSE)</f>
        <v>#N/A</v>
      </c>
      <c r="N19" t="str">
        <f t="shared" si="1"/>
        <v/>
      </c>
      <c r="O19" s="18">
        <f>'Event Inputs'!A19</f>
        <v>0</v>
      </c>
      <c r="P19" s="15">
        <f t="shared" si="2"/>
        <v>0</v>
      </c>
      <c r="Q19" s="21">
        <f t="shared" si="3"/>
        <v>0</v>
      </c>
      <c r="R19" s="24">
        <f t="shared" si="4"/>
        <v>0</v>
      </c>
      <c r="S19" s="21">
        <f t="shared" si="5"/>
        <v>0</v>
      </c>
      <c r="T19" s="21">
        <f t="shared" si="6"/>
        <v>0</v>
      </c>
      <c r="U19" s="21">
        <f t="shared" si="7"/>
        <v>0</v>
      </c>
      <c r="V19" s="21">
        <f t="shared" si="8"/>
        <v>0</v>
      </c>
      <c r="W19" s="21">
        <f t="shared" si="9"/>
        <v>0</v>
      </c>
      <c r="X19" s="21">
        <f t="shared" si="10"/>
        <v>0</v>
      </c>
      <c r="Y19" s="21">
        <f t="shared" si="11"/>
        <v>0</v>
      </c>
      <c r="Z19" s="21">
        <f t="shared" si="12"/>
        <v>0</v>
      </c>
      <c r="AA19" s="21">
        <f t="shared" si="13"/>
        <v>0</v>
      </c>
      <c r="AB19" s="21">
        <f t="shared" si="14"/>
        <v>0</v>
      </c>
      <c r="AC19" s="21">
        <f t="shared" si="15"/>
        <v>0</v>
      </c>
      <c r="AD19" s="21">
        <f t="shared" si="16"/>
        <v>0</v>
      </c>
      <c r="AE19" s="21">
        <f t="shared" si="17"/>
        <v>0</v>
      </c>
      <c r="AF19" s="21">
        <f t="shared" si="18"/>
        <v>0</v>
      </c>
      <c r="AG19" s="21">
        <f t="shared" si="19"/>
        <v>0</v>
      </c>
      <c r="AH19" s="21">
        <f t="shared" si="20"/>
        <v>0</v>
      </c>
      <c r="AI19" s="21">
        <f t="shared" si="21"/>
        <v>0</v>
      </c>
      <c r="AJ19" s="21">
        <f t="shared" si="22"/>
        <v>0</v>
      </c>
      <c r="AK19" s="21">
        <f t="shared" si="23"/>
        <v>0</v>
      </c>
      <c r="AL19" s="21">
        <f t="shared" si="24"/>
        <v>0</v>
      </c>
      <c r="AM19" s="21">
        <f t="shared" si="25"/>
        <v>0</v>
      </c>
      <c r="AN19" s="21">
        <f t="shared" si="26"/>
        <v>0</v>
      </c>
      <c r="AO19" s="21">
        <f t="shared" si="27"/>
        <v>0</v>
      </c>
      <c r="AP19" s="21">
        <f t="shared" si="28"/>
        <v>0</v>
      </c>
      <c r="AQ19" s="21">
        <f t="shared" si="29"/>
        <v>0</v>
      </c>
      <c r="AR19" s="21">
        <f t="shared" si="30"/>
        <v>0</v>
      </c>
      <c r="AS19" s="21">
        <f t="shared" si="31"/>
        <v>0</v>
      </c>
      <c r="AT19" s="35"/>
      <c r="AU19" s="27">
        <f t="shared" si="32"/>
        <v>0</v>
      </c>
      <c r="AV19" s="27">
        <f t="shared" si="33"/>
        <v>0</v>
      </c>
      <c r="AW19" s="27">
        <f t="shared" si="34"/>
        <v>0</v>
      </c>
      <c r="AX19" s="27">
        <f t="shared" si="35"/>
        <v>0</v>
      </c>
      <c r="AY19" s="27">
        <f t="shared" si="36"/>
        <v>0</v>
      </c>
      <c r="AZ19" s="27">
        <f t="shared" si="37"/>
        <v>0</v>
      </c>
      <c r="BA19" s="27">
        <f t="shared" si="38"/>
        <v>0</v>
      </c>
      <c r="BB19" s="27">
        <f t="shared" si="39"/>
        <v>0</v>
      </c>
      <c r="BC19" s="27">
        <f t="shared" si="40"/>
        <v>0</v>
      </c>
      <c r="BD19" s="27">
        <f t="shared" si="41"/>
        <v>0</v>
      </c>
      <c r="BE19" s="27">
        <f t="shared" si="42"/>
        <v>0</v>
      </c>
      <c r="BF19" s="27">
        <f t="shared" si="43"/>
        <v>0</v>
      </c>
      <c r="BG19" s="27">
        <f t="shared" si="44"/>
        <v>0</v>
      </c>
      <c r="BH19" s="27">
        <f t="shared" si="45"/>
        <v>0</v>
      </c>
      <c r="BI19" s="27">
        <f t="shared" si="46"/>
        <v>0</v>
      </c>
      <c r="BJ19" s="27">
        <f t="shared" si="47"/>
        <v>0</v>
      </c>
      <c r="BK19" s="27">
        <f t="shared" si="48"/>
        <v>0</v>
      </c>
      <c r="BL19" s="27">
        <f t="shared" si="49"/>
        <v>0</v>
      </c>
      <c r="BM19" s="27">
        <f t="shared" si="50"/>
        <v>0</v>
      </c>
      <c r="BN19" s="27">
        <f t="shared" si="51"/>
        <v>0</v>
      </c>
      <c r="BO19" s="27">
        <f t="shared" si="52"/>
        <v>0</v>
      </c>
      <c r="BP19" s="27">
        <f t="shared" si="53"/>
        <v>0</v>
      </c>
      <c r="BQ19" s="27">
        <f t="shared" si="54"/>
        <v>0</v>
      </c>
      <c r="BR19" s="27">
        <f t="shared" si="55"/>
        <v>0</v>
      </c>
      <c r="BS19" s="27">
        <f t="shared" si="56"/>
        <v>0</v>
      </c>
      <c r="BT19" s="27">
        <f t="shared" si="57"/>
        <v>0</v>
      </c>
      <c r="BU19" s="27">
        <f t="shared" si="58"/>
        <v>0</v>
      </c>
    </row>
    <row r="20" spans="1:73">
      <c r="E20" t="e">
        <f>VLOOKUP($C20,'Event Inputs'!$D$4:'Event Inputs'!$H$899,2,FALSE)</f>
        <v>#N/A</v>
      </c>
      <c r="F20" t="e">
        <f>VLOOKUP($D20,'Event Inputs'!$D$4:'Event Inputs'!$H$899,3,FALSE)</f>
        <v>#N/A</v>
      </c>
      <c r="G20" t="str">
        <f t="shared" si="0"/>
        <v/>
      </c>
      <c r="L20" t="e">
        <f>VLOOKUP($J20,'Event Inputs'!$D$4:'Event Inputs'!$H$899,2,FALSE)</f>
        <v>#N/A</v>
      </c>
      <c r="M20" t="e">
        <f>VLOOKUP($K20,'Event Inputs'!$D$4:'Event Inputs'!$H$899,3,FALSE)</f>
        <v>#N/A</v>
      </c>
      <c r="N20" t="str">
        <f t="shared" si="1"/>
        <v/>
      </c>
      <c r="O20" s="18">
        <f>'Event Inputs'!A20</f>
        <v>0</v>
      </c>
      <c r="P20" s="15">
        <f t="shared" si="2"/>
        <v>0</v>
      </c>
      <c r="Q20" s="21">
        <f t="shared" si="3"/>
        <v>0</v>
      </c>
      <c r="R20" s="24">
        <f t="shared" si="4"/>
        <v>0</v>
      </c>
      <c r="S20" s="21">
        <f t="shared" si="5"/>
        <v>0</v>
      </c>
      <c r="T20" s="21">
        <f t="shared" si="6"/>
        <v>0</v>
      </c>
      <c r="U20" s="21">
        <f t="shared" si="7"/>
        <v>0</v>
      </c>
      <c r="V20" s="21">
        <f t="shared" si="8"/>
        <v>0</v>
      </c>
      <c r="W20" s="21">
        <f t="shared" si="9"/>
        <v>0</v>
      </c>
      <c r="X20" s="21">
        <f t="shared" si="10"/>
        <v>0</v>
      </c>
      <c r="Y20" s="21">
        <f t="shared" si="11"/>
        <v>0</v>
      </c>
      <c r="Z20" s="21">
        <f t="shared" si="12"/>
        <v>0</v>
      </c>
      <c r="AA20" s="21">
        <f t="shared" si="13"/>
        <v>0</v>
      </c>
      <c r="AB20" s="21">
        <f t="shared" si="14"/>
        <v>0</v>
      </c>
      <c r="AC20" s="21">
        <f t="shared" si="15"/>
        <v>0</v>
      </c>
      <c r="AD20" s="21">
        <f t="shared" si="16"/>
        <v>0</v>
      </c>
      <c r="AE20" s="21">
        <f t="shared" si="17"/>
        <v>0</v>
      </c>
      <c r="AF20" s="21">
        <f t="shared" si="18"/>
        <v>0</v>
      </c>
      <c r="AG20" s="21">
        <f t="shared" si="19"/>
        <v>0</v>
      </c>
      <c r="AH20" s="21">
        <f t="shared" si="20"/>
        <v>0</v>
      </c>
      <c r="AI20" s="21">
        <f t="shared" si="21"/>
        <v>0</v>
      </c>
      <c r="AJ20" s="21">
        <f t="shared" si="22"/>
        <v>0</v>
      </c>
      <c r="AK20" s="21">
        <f t="shared" si="23"/>
        <v>0</v>
      </c>
      <c r="AL20" s="21">
        <f t="shared" si="24"/>
        <v>0</v>
      </c>
      <c r="AM20" s="21">
        <f t="shared" si="25"/>
        <v>0</v>
      </c>
      <c r="AN20" s="21">
        <f t="shared" si="26"/>
        <v>0</v>
      </c>
      <c r="AO20" s="21">
        <f t="shared" si="27"/>
        <v>0</v>
      </c>
      <c r="AP20" s="21">
        <f t="shared" si="28"/>
        <v>0</v>
      </c>
      <c r="AQ20" s="21">
        <f t="shared" si="29"/>
        <v>0</v>
      </c>
      <c r="AR20" s="21">
        <f t="shared" si="30"/>
        <v>0</v>
      </c>
      <c r="AS20" s="21">
        <f t="shared" si="31"/>
        <v>0</v>
      </c>
      <c r="AT20" s="35"/>
      <c r="AU20" s="27">
        <f t="shared" si="32"/>
        <v>0</v>
      </c>
      <c r="AV20" s="27">
        <f t="shared" si="33"/>
        <v>0</v>
      </c>
      <c r="AW20" s="27">
        <f t="shared" si="34"/>
        <v>0</v>
      </c>
      <c r="AX20" s="27">
        <f t="shared" si="35"/>
        <v>0</v>
      </c>
      <c r="AY20" s="27">
        <f t="shared" si="36"/>
        <v>0</v>
      </c>
      <c r="AZ20" s="27">
        <f t="shared" si="37"/>
        <v>0</v>
      </c>
      <c r="BA20" s="27">
        <f t="shared" si="38"/>
        <v>0</v>
      </c>
      <c r="BB20" s="27">
        <f t="shared" si="39"/>
        <v>0</v>
      </c>
      <c r="BC20" s="27">
        <f t="shared" si="40"/>
        <v>0</v>
      </c>
      <c r="BD20" s="27">
        <f t="shared" si="41"/>
        <v>0</v>
      </c>
      <c r="BE20" s="27">
        <f t="shared" si="42"/>
        <v>0</v>
      </c>
      <c r="BF20" s="27">
        <f t="shared" si="43"/>
        <v>0</v>
      </c>
      <c r="BG20" s="27">
        <f t="shared" si="44"/>
        <v>0</v>
      </c>
      <c r="BH20" s="27">
        <f t="shared" si="45"/>
        <v>0</v>
      </c>
      <c r="BI20" s="27">
        <f t="shared" si="46"/>
        <v>0</v>
      </c>
      <c r="BJ20" s="27">
        <f t="shared" si="47"/>
        <v>0</v>
      </c>
      <c r="BK20" s="27">
        <f t="shared" si="48"/>
        <v>0</v>
      </c>
      <c r="BL20" s="27">
        <f t="shared" si="49"/>
        <v>0</v>
      </c>
      <c r="BM20" s="27">
        <f t="shared" si="50"/>
        <v>0</v>
      </c>
      <c r="BN20" s="27">
        <f t="shared" si="51"/>
        <v>0</v>
      </c>
      <c r="BO20" s="27">
        <f t="shared" si="52"/>
        <v>0</v>
      </c>
      <c r="BP20" s="27">
        <f t="shared" si="53"/>
        <v>0</v>
      </c>
      <c r="BQ20" s="27">
        <f t="shared" si="54"/>
        <v>0</v>
      </c>
      <c r="BR20" s="27">
        <f t="shared" si="55"/>
        <v>0</v>
      </c>
      <c r="BS20" s="27">
        <f t="shared" si="56"/>
        <v>0</v>
      </c>
      <c r="BT20" s="27">
        <f t="shared" si="57"/>
        <v>0</v>
      </c>
      <c r="BU20" s="27">
        <f t="shared" si="58"/>
        <v>0</v>
      </c>
    </row>
    <row r="21" spans="1:73">
      <c r="E21" t="e">
        <f>VLOOKUP($C21,'Event Inputs'!$D$4:'Event Inputs'!$H$899,2,FALSE)</f>
        <v>#N/A</v>
      </c>
      <c r="F21" t="e">
        <f>VLOOKUP($D21,'Event Inputs'!$D$4:'Event Inputs'!$H$899,3,FALSE)</f>
        <v>#N/A</v>
      </c>
      <c r="G21" t="str">
        <f t="shared" si="0"/>
        <v/>
      </c>
      <c r="L21" t="e">
        <f>VLOOKUP($J21,'Event Inputs'!$D$4:'Event Inputs'!$H$899,2,FALSE)</f>
        <v>#N/A</v>
      </c>
      <c r="M21" t="e">
        <f>VLOOKUP($K21,'Event Inputs'!$D$4:'Event Inputs'!$H$899,3,FALSE)</f>
        <v>#N/A</v>
      </c>
      <c r="N21" t="str">
        <f t="shared" si="1"/>
        <v/>
      </c>
      <c r="O21" s="18">
        <f>'Event Inputs'!A21</f>
        <v>0</v>
      </c>
      <c r="P21" s="15">
        <f t="shared" si="2"/>
        <v>0</v>
      </c>
      <c r="Q21" s="21">
        <f t="shared" si="3"/>
        <v>0</v>
      </c>
      <c r="R21" s="24">
        <f t="shared" si="4"/>
        <v>0</v>
      </c>
      <c r="S21" s="21">
        <f t="shared" si="5"/>
        <v>0</v>
      </c>
      <c r="T21" s="21">
        <f t="shared" si="6"/>
        <v>0</v>
      </c>
      <c r="U21" s="21">
        <f t="shared" si="7"/>
        <v>0</v>
      </c>
      <c r="V21" s="21">
        <f t="shared" si="8"/>
        <v>0</v>
      </c>
      <c r="W21" s="21">
        <f t="shared" si="9"/>
        <v>0</v>
      </c>
      <c r="X21" s="21">
        <f t="shared" si="10"/>
        <v>0</v>
      </c>
      <c r="Y21" s="21">
        <f t="shared" si="11"/>
        <v>0</v>
      </c>
      <c r="Z21" s="21">
        <f t="shared" si="12"/>
        <v>0</v>
      </c>
      <c r="AA21" s="21">
        <f t="shared" si="13"/>
        <v>0</v>
      </c>
      <c r="AB21" s="21">
        <f t="shared" si="14"/>
        <v>0</v>
      </c>
      <c r="AC21" s="21">
        <f t="shared" si="15"/>
        <v>0</v>
      </c>
      <c r="AD21" s="21">
        <f t="shared" si="16"/>
        <v>0</v>
      </c>
      <c r="AE21" s="21">
        <f t="shared" si="17"/>
        <v>0</v>
      </c>
      <c r="AF21" s="21">
        <f t="shared" si="18"/>
        <v>0</v>
      </c>
      <c r="AG21" s="21">
        <f t="shared" si="19"/>
        <v>0</v>
      </c>
      <c r="AH21" s="21">
        <f t="shared" si="20"/>
        <v>0</v>
      </c>
      <c r="AI21" s="21">
        <f t="shared" si="21"/>
        <v>0</v>
      </c>
      <c r="AJ21" s="21">
        <f t="shared" si="22"/>
        <v>0</v>
      </c>
      <c r="AK21" s="21">
        <f t="shared" si="23"/>
        <v>0</v>
      </c>
      <c r="AL21" s="21">
        <f t="shared" si="24"/>
        <v>0</v>
      </c>
      <c r="AM21" s="21">
        <f t="shared" si="25"/>
        <v>0</v>
      </c>
      <c r="AN21" s="21">
        <f t="shared" si="26"/>
        <v>0</v>
      </c>
      <c r="AO21" s="21">
        <f t="shared" si="27"/>
        <v>0</v>
      </c>
      <c r="AP21" s="21">
        <f t="shared" si="28"/>
        <v>0</v>
      </c>
      <c r="AQ21" s="21">
        <f t="shared" si="29"/>
        <v>0</v>
      </c>
      <c r="AR21" s="21">
        <f t="shared" si="30"/>
        <v>0</v>
      </c>
      <c r="AS21" s="21">
        <f t="shared" si="31"/>
        <v>0</v>
      </c>
      <c r="AT21" s="35"/>
      <c r="AU21" s="27">
        <f t="shared" si="32"/>
        <v>0</v>
      </c>
      <c r="AV21" s="27">
        <f t="shared" si="33"/>
        <v>0</v>
      </c>
      <c r="AW21" s="27">
        <f t="shared" si="34"/>
        <v>0</v>
      </c>
      <c r="AX21" s="27">
        <f t="shared" si="35"/>
        <v>0</v>
      </c>
      <c r="AY21" s="27">
        <f t="shared" si="36"/>
        <v>0</v>
      </c>
      <c r="AZ21" s="27">
        <f t="shared" si="37"/>
        <v>0</v>
      </c>
      <c r="BA21" s="27">
        <f t="shared" si="38"/>
        <v>0</v>
      </c>
      <c r="BB21" s="27">
        <f t="shared" si="39"/>
        <v>0</v>
      </c>
      <c r="BC21" s="27">
        <f t="shared" si="40"/>
        <v>0</v>
      </c>
      <c r="BD21" s="27">
        <f t="shared" si="41"/>
        <v>0</v>
      </c>
      <c r="BE21" s="27">
        <f t="shared" si="42"/>
        <v>0</v>
      </c>
      <c r="BF21" s="27">
        <f t="shared" si="43"/>
        <v>0</v>
      </c>
      <c r="BG21" s="27">
        <f t="shared" si="44"/>
        <v>0</v>
      </c>
      <c r="BH21" s="27">
        <f t="shared" si="45"/>
        <v>0</v>
      </c>
      <c r="BI21" s="27">
        <f t="shared" si="46"/>
        <v>0</v>
      </c>
      <c r="BJ21" s="27">
        <f t="shared" si="47"/>
        <v>0</v>
      </c>
      <c r="BK21" s="27">
        <f t="shared" si="48"/>
        <v>0</v>
      </c>
      <c r="BL21" s="27">
        <f t="shared" si="49"/>
        <v>0</v>
      </c>
      <c r="BM21" s="27">
        <f t="shared" si="50"/>
        <v>0</v>
      </c>
      <c r="BN21" s="27">
        <f t="shared" si="51"/>
        <v>0</v>
      </c>
      <c r="BO21" s="27">
        <f t="shared" si="52"/>
        <v>0</v>
      </c>
      <c r="BP21" s="27">
        <f t="shared" si="53"/>
        <v>0</v>
      </c>
      <c r="BQ21" s="27">
        <f t="shared" si="54"/>
        <v>0</v>
      </c>
      <c r="BR21" s="27">
        <f t="shared" si="55"/>
        <v>0</v>
      </c>
      <c r="BS21" s="27">
        <f t="shared" si="56"/>
        <v>0</v>
      </c>
      <c r="BT21" s="27">
        <f t="shared" si="57"/>
        <v>0</v>
      </c>
      <c r="BU21" s="27">
        <f t="shared" si="58"/>
        <v>0</v>
      </c>
    </row>
    <row r="22" spans="1:73">
      <c r="E22" t="e">
        <f>VLOOKUP($C22,'Event Inputs'!$D$4:'Event Inputs'!$H$899,2,FALSE)</f>
        <v>#N/A</v>
      </c>
      <c r="F22" t="e">
        <f>VLOOKUP($D22,'Event Inputs'!$D$4:'Event Inputs'!$H$899,3,FALSE)</f>
        <v>#N/A</v>
      </c>
      <c r="G22" t="str">
        <f t="shared" si="0"/>
        <v/>
      </c>
      <c r="L22" t="e">
        <f>VLOOKUP($J22,'Event Inputs'!$D$4:'Event Inputs'!$H$899,2,FALSE)</f>
        <v>#N/A</v>
      </c>
      <c r="M22" t="e">
        <f>VLOOKUP($K22,'Event Inputs'!$D$4:'Event Inputs'!$H$899,3,FALSE)</f>
        <v>#N/A</v>
      </c>
      <c r="N22" t="str">
        <f t="shared" si="1"/>
        <v/>
      </c>
      <c r="O22" s="18">
        <f>'Event Inputs'!A22</f>
        <v>0</v>
      </c>
      <c r="P22" s="15">
        <f t="shared" si="2"/>
        <v>0</v>
      </c>
      <c r="Q22" s="21">
        <f t="shared" si="3"/>
        <v>0</v>
      </c>
      <c r="R22" s="24">
        <f t="shared" si="4"/>
        <v>0</v>
      </c>
      <c r="S22" s="21">
        <f t="shared" si="5"/>
        <v>0</v>
      </c>
      <c r="T22" s="21">
        <f t="shared" si="6"/>
        <v>0</v>
      </c>
      <c r="U22" s="21">
        <f t="shared" si="7"/>
        <v>0</v>
      </c>
      <c r="V22" s="21">
        <f t="shared" si="8"/>
        <v>0</v>
      </c>
      <c r="W22" s="21">
        <f t="shared" si="9"/>
        <v>0</v>
      </c>
      <c r="X22" s="21">
        <f t="shared" si="10"/>
        <v>0</v>
      </c>
      <c r="Y22" s="21">
        <f t="shared" si="11"/>
        <v>0</v>
      </c>
      <c r="Z22" s="21">
        <f t="shared" si="12"/>
        <v>0</v>
      </c>
      <c r="AA22" s="21">
        <f t="shared" si="13"/>
        <v>0</v>
      </c>
      <c r="AB22" s="21">
        <f t="shared" si="14"/>
        <v>0</v>
      </c>
      <c r="AC22" s="21">
        <f t="shared" si="15"/>
        <v>0</v>
      </c>
      <c r="AD22" s="21">
        <f t="shared" si="16"/>
        <v>0</v>
      </c>
      <c r="AE22" s="21">
        <f t="shared" si="17"/>
        <v>0</v>
      </c>
      <c r="AF22" s="21">
        <f t="shared" si="18"/>
        <v>0</v>
      </c>
      <c r="AG22" s="21">
        <f t="shared" si="19"/>
        <v>0</v>
      </c>
      <c r="AH22" s="21">
        <f t="shared" si="20"/>
        <v>0</v>
      </c>
      <c r="AI22" s="21">
        <f t="shared" si="21"/>
        <v>0</v>
      </c>
      <c r="AJ22" s="21">
        <f t="shared" si="22"/>
        <v>0</v>
      </c>
      <c r="AK22" s="21">
        <f t="shared" si="23"/>
        <v>0</v>
      </c>
      <c r="AL22" s="21">
        <f t="shared" si="24"/>
        <v>0</v>
      </c>
      <c r="AM22" s="21">
        <f t="shared" si="25"/>
        <v>0</v>
      </c>
      <c r="AN22" s="21">
        <f t="shared" si="26"/>
        <v>0</v>
      </c>
      <c r="AO22" s="21">
        <f t="shared" si="27"/>
        <v>0</v>
      </c>
      <c r="AP22" s="21">
        <f t="shared" si="28"/>
        <v>0</v>
      </c>
      <c r="AQ22" s="21">
        <f t="shared" si="29"/>
        <v>0</v>
      </c>
      <c r="AR22" s="21">
        <f t="shared" si="30"/>
        <v>0</v>
      </c>
      <c r="AS22" s="21">
        <f t="shared" si="31"/>
        <v>0</v>
      </c>
      <c r="AT22" s="35"/>
      <c r="AU22" s="27">
        <f t="shared" si="32"/>
        <v>0</v>
      </c>
      <c r="AV22" s="27">
        <f t="shared" si="33"/>
        <v>0</v>
      </c>
      <c r="AW22" s="27">
        <f t="shared" si="34"/>
        <v>0</v>
      </c>
      <c r="AX22" s="27">
        <f t="shared" si="35"/>
        <v>0</v>
      </c>
      <c r="AY22" s="27">
        <f t="shared" si="36"/>
        <v>0</v>
      </c>
      <c r="AZ22" s="27">
        <f t="shared" si="37"/>
        <v>0</v>
      </c>
      <c r="BA22" s="27">
        <f t="shared" si="38"/>
        <v>0</v>
      </c>
      <c r="BB22" s="27">
        <f t="shared" si="39"/>
        <v>0</v>
      </c>
      <c r="BC22" s="27">
        <f t="shared" si="40"/>
        <v>0</v>
      </c>
      <c r="BD22" s="27">
        <f t="shared" si="41"/>
        <v>0</v>
      </c>
      <c r="BE22" s="27">
        <f t="shared" si="42"/>
        <v>0</v>
      </c>
      <c r="BF22" s="27">
        <f t="shared" si="43"/>
        <v>0</v>
      </c>
      <c r="BG22" s="27">
        <f t="shared" si="44"/>
        <v>0</v>
      </c>
      <c r="BH22" s="27">
        <f t="shared" si="45"/>
        <v>0</v>
      </c>
      <c r="BI22" s="27">
        <f t="shared" si="46"/>
        <v>0</v>
      </c>
      <c r="BJ22" s="27">
        <f t="shared" si="47"/>
        <v>0</v>
      </c>
      <c r="BK22" s="27">
        <f t="shared" si="48"/>
        <v>0</v>
      </c>
      <c r="BL22" s="27">
        <f t="shared" si="49"/>
        <v>0</v>
      </c>
      <c r="BM22" s="27">
        <f t="shared" si="50"/>
        <v>0</v>
      </c>
      <c r="BN22" s="27">
        <f t="shared" si="51"/>
        <v>0</v>
      </c>
      <c r="BO22" s="27">
        <f t="shared" si="52"/>
        <v>0</v>
      </c>
      <c r="BP22" s="27">
        <f t="shared" si="53"/>
        <v>0</v>
      </c>
      <c r="BQ22" s="27">
        <f t="shared" si="54"/>
        <v>0</v>
      </c>
      <c r="BR22" s="27">
        <f t="shared" si="55"/>
        <v>0</v>
      </c>
      <c r="BS22" s="27">
        <f t="shared" si="56"/>
        <v>0</v>
      </c>
      <c r="BT22" s="27">
        <f t="shared" si="57"/>
        <v>0</v>
      </c>
      <c r="BU22" s="27">
        <f t="shared" si="58"/>
        <v>0</v>
      </c>
    </row>
    <row r="23" spans="1:73">
      <c r="E23" t="e">
        <f>VLOOKUP($C23,'Event Inputs'!$D$4:'Event Inputs'!$H$899,2,FALSE)</f>
        <v>#N/A</v>
      </c>
      <c r="F23" t="e">
        <f>VLOOKUP($D23,'Event Inputs'!$D$4:'Event Inputs'!$H$899,3,FALSE)</f>
        <v>#N/A</v>
      </c>
      <c r="G23" t="str">
        <f t="shared" si="0"/>
        <v/>
      </c>
      <c r="L23" t="e">
        <f>VLOOKUP($J23,'Event Inputs'!$D$4:'Event Inputs'!$H$899,2,FALSE)</f>
        <v>#N/A</v>
      </c>
      <c r="M23" t="e">
        <f>VLOOKUP($K23,'Event Inputs'!$D$4:'Event Inputs'!$H$899,3,FALSE)</f>
        <v>#N/A</v>
      </c>
      <c r="N23" t="str">
        <f t="shared" si="1"/>
        <v/>
      </c>
      <c r="O23" s="18">
        <f>'Event Inputs'!A23</f>
        <v>0</v>
      </c>
      <c r="P23" s="15">
        <f t="shared" si="2"/>
        <v>0</v>
      </c>
      <c r="Q23" s="21">
        <f t="shared" si="3"/>
        <v>0</v>
      </c>
      <c r="R23" s="24">
        <f t="shared" si="4"/>
        <v>0</v>
      </c>
      <c r="S23" s="21">
        <f t="shared" si="5"/>
        <v>0</v>
      </c>
      <c r="T23" s="21">
        <f t="shared" si="6"/>
        <v>0</v>
      </c>
      <c r="U23" s="21">
        <f t="shared" si="7"/>
        <v>0</v>
      </c>
      <c r="V23" s="21">
        <f t="shared" si="8"/>
        <v>0</v>
      </c>
      <c r="W23" s="21">
        <f t="shared" si="9"/>
        <v>0</v>
      </c>
      <c r="X23" s="21">
        <f t="shared" si="10"/>
        <v>0</v>
      </c>
      <c r="Y23" s="21">
        <f t="shared" si="11"/>
        <v>0</v>
      </c>
      <c r="Z23" s="21">
        <f t="shared" si="12"/>
        <v>0</v>
      </c>
      <c r="AA23" s="21">
        <f t="shared" si="13"/>
        <v>0</v>
      </c>
      <c r="AB23" s="21">
        <f t="shared" si="14"/>
        <v>0</v>
      </c>
      <c r="AC23" s="21">
        <f t="shared" si="15"/>
        <v>0</v>
      </c>
      <c r="AD23" s="21">
        <f t="shared" si="16"/>
        <v>0</v>
      </c>
      <c r="AE23" s="21">
        <f t="shared" si="17"/>
        <v>0</v>
      </c>
      <c r="AF23" s="21">
        <f t="shared" si="18"/>
        <v>0</v>
      </c>
      <c r="AG23" s="21">
        <f t="shared" si="19"/>
        <v>0</v>
      </c>
      <c r="AH23" s="21">
        <f t="shared" si="20"/>
        <v>0</v>
      </c>
      <c r="AI23" s="21">
        <f t="shared" si="21"/>
        <v>0</v>
      </c>
      <c r="AJ23" s="21">
        <f t="shared" si="22"/>
        <v>0</v>
      </c>
      <c r="AK23" s="21">
        <f t="shared" si="23"/>
        <v>0</v>
      </c>
      <c r="AL23" s="21">
        <f t="shared" si="24"/>
        <v>0</v>
      </c>
      <c r="AM23" s="21">
        <f t="shared" si="25"/>
        <v>0</v>
      </c>
      <c r="AN23" s="21">
        <f t="shared" si="26"/>
        <v>0</v>
      </c>
      <c r="AO23" s="21">
        <f t="shared" si="27"/>
        <v>0</v>
      </c>
      <c r="AP23" s="21">
        <f t="shared" si="28"/>
        <v>0</v>
      </c>
      <c r="AQ23" s="21">
        <f t="shared" si="29"/>
        <v>0</v>
      </c>
      <c r="AR23" s="21">
        <f t="shared" si="30"/>
        <v>0</v>
      </c>
      <c r="AS23" s="21">
        <f t="shared" si="31"/>
        <v>0</v>
      </c>
      <c r="AT23" s="35"/>
      <c r="AU23" s="27">
        <f t="shared" si="32"/>
        <v>0</v>
      </c>
      <c r="AV23" s="27">
        <f t="shared" si="33"/>
        <v>0</v>
      </c>
      <c r="AW23" s="27">
        <f t="shared" si="34"/>
        <v>0</v>
      </c>
      <c r="AX23" s="27">
        <f t="shared" si="35"/>
        <v>0</v>
      </c>
      <c r="AY23" s="27">
        <f t="shared" si="36"/>
        <v>0</v>
      </c>
      <c r="AZ23" s="27">
        <f t="shared" si="37"/>
        <v>0</v>
      </c>
      <c r="BA23" s="27">
        <f t="shared" si="38"/>
        <v>0</v>
      </c>
      <c r="BB23" s="27">
        <f t="shared" si="39"/>
        <v>0</v>
      </c>
      <c r="BC23" s="27">
        <f t="shared" si="40"/>
        <v>0</v>
      </c>
      <c r="BD23" s="27">
        <f t="shared" si="41"/>
        <v>0</v>
      </c>
      <c r="BE23" s="27">
        <f t="shared" si="42"/>
        <v>0</v>
      </c>
      <c r="BF23" s="27">
        <f t="shared" si="43"/>
        <v>0</v>
      </c>
      <c r="BG23" s="27">
        <f t="shared" si="44"/>
        <v>0</v>
      </c>
      <c r="BH23" s="27">
        <f t="shared" si="45"/>
        <v>0</v>
      </c>
      <c r="BI23" s="27">
        <f t="shared" si="46"/>
        <v>0</v>
      </c>
      <c r="BJ23" s="27">
        <f t="shared" si="47"/>
        <v>0</v>
      </c>
      <c r="BK23" s="27">
        <f t="shared" si="48"/>
        <v>0</v>
      </c>
      <c r="BL23" s="27">
        <f t="shared" si="49"/>
        <v>0</v>
      </c>
      <c r="BM23" s="27">
        <f t="shared" si="50"/>
        <v>0</v>
      </c>
      <c r="BN23" s="27">
        <f t="shared" si="51"/>
        <v>0</v>
      </c>
      <c r="BO23" s="27">
        <f t="shared" si="52"/>
        <v>0</v>
      </c>
      <c r="BP23" s="27">
        <f t="shared" si="53"/>
        <v>0</v>
      </c>
      <c r="BQ23" s="27">
        <f t="shared" si="54"/>
        <v>0</v>
      </c>
      <c r="BR23" s="27">
        <f t="shared" si="55"/>
        <v>0</v>
      </c>
      <c r="BS23" s="27">
        <f t="shared" si="56"/>
        <v>0</v>
      </c>
      <c r="BT23" s="27">
        <f t="shared" si="57"/>
        <v>0</v>
      </c>
      <c r="BU23" s="27">
        <f t="shared" si="58"/>
        <v>0</v>
      </c>
    </row>
    <row r="24" spans="1:73">
      <c r="E24" t="e">
        <f>VLOOKUP($C24,'Event Inputs'!$D$4:'Event Inputs'!$H$899,2,FALSE)</f>
        <v>#N/A</v>
      </c>
      <c r="F24" t="e">
        <f>VLOOKUP($D24,'Event Inputs'!$D$4:'Event Inputs'!$H$899,3,FALSE)</f>
        <v>#N/A</v>
      </c>
      <c r="G24" t="str">
        <f t="shared" si="0"/>
        <v/>
      </c>
      <c r="L24" t="e">
        <f>VLOOKUP($J24,'Event Inputs'!$D$4:'Event Inputs'!$H$899,2,FALSE)</f>
        <v>#N/A</v>
      </c>
      <c r="M24" t="e">
        <f>VLOOKUP($K24,'Event Inputs'!$D$4:'Event Inputs'!$H$899,3,FALSE)</f>
        <v>#N/A</v>
      </c>
      <c r="N24" t="str">
        <f t="shared" si="1"/>
        <v/>
      </c>
      <c r="O24" s="18">
        <f>'Event Inputs'!A24</f>
        <v>0</v>
      </c>
      <c r="P24" s="15">
        <f t="shared" si="2"/>
        <v>0</v>
      </c>
      <c r="Q24" s="21">
        <f t="shared" si="3"/>
        <v>0</v>
      </c>
      <c r="R24" s="24">
        <f t="shared" si="4"/>
        <v>0</v>
      </c>
      <c r="S24" s="21">
        <f t="shared" si="5"/>
        <v>0</v>
      </c>
      <c r="T24" s="21">
        <f t="shared" si="6"/>
        <v>0</v>
      </c>
      <c r="U24" s="21">
        <f t="shared" si="7"/>
        <v>0</v>
      </c>
      <c r="V24" s="21">
        <f t="shared" si="8"/>
        <v>0</v>
      </c>
      <c r="W24" s="21">
        <f t="shared" si="9"/>
        <v>0</v>
      </c>
      <c r="X24" s="21">
        <f t="shared" si="10"/>
        <v>0</v>
      </c>
      <c r="Y24" s="21">
        <f t="shared" si="11"/>
        <v>0</v>
      </c>
      <c r="Z24" s="21">
        <f t="shared" si="12"/>
        <v>0</v>
      </c>
      <c r="AA24" s="21">
        <f t="shared" si="13"/>
        <v>0</v>
      </c>
      <c r="AB24" s="21">
        <f t="shared" si="14"/>
        <v>0</v>
      </c>
      <c r="AC24" s="21">
        <f t="shared" si="15"/>
        <v>0</v>
      </c>
      <c r="AD24" s="21">
        <f t="shared" si="16"/>
        <v>0</v>
      </c>
      <c r="AE24" s="21">
        <f t="shared" si="17"/>
        <v>0</v>
      </c>
      <c r="AF24" s="21">
        <f t="shared" si="18"/>
        <v>0</v>
      </c>
      <c r="AG24" s="21">
        <f t="shared" si="19"/>
        <v>0</v>
      </c>
      <c r="AH24" s="21">
        <f t="shared" si="20"/>
        <v>0</v>
      </c>
      <c r="AI24" s="21">
        <f t="shared" si="21"/>
        <v>0</v>
      </c>
      <c r="AJ24" s="21">
        <f t="shared" si="22"/>
        <v>0</v>
      </c>
      <c r="AK24" s="21">
        <f t="shared" si="23"/>
        <v>0</v>
      </c>
      <c r="AL24" s="21">
        <f t="shared" si="24"/>
        <v>0</v>
      </c>
      <c r="AM24" s="21">
        <f t="shared" si="25"/>
        <v>0</v>
      </c>
      <c r="AN24" s="21">
        <f t="shared" si="26"/>
        <v>0</v>
      </c>
      <c r="AO24" s="21">
        <f t="shared" si="27"/>
        <v>0</v>
      </c>
      <c r="AP24" s="21">
        <f t="shared" si="28"/>
        <v>0</v>
      </c>
      <c r="AQ24" s="21">
        <f t="shared" si="29"/>
        <v>0</v>
      </c>
      <c r="AR24" s="21">
        <f t="shared" si="30"/>
        <v>0</v>
      </c>
      <c r="AS24" s="21">
        <f t="shared" si="31"/>
        <v>0</v>
      </c>
      <c r="AT24" s="35"/>
      <c r="AU24" s="27">
        <f t="shared" si="32"/>
        <v>0</v>
      </c>
      <c r="AV24" s="27">
        <f t="shared" si="33"/>
        <v>0</v>
      </c>
      <c r="AW24" s="27">
        <f t="shared" si="34"/>
        <v>0</v>
      </c>
      <c r="AX24" s="27">
        <f t="shared" si="35"/>
        <v>0</v>
      </c>
      <c r="AY24" s="27">
        <f t="shared" si="36"/>
        <v>0</v>
      </c>
      <c r="AZ24" s="27">
        <f t="shared" si="37"/>
        <v>0</v>
      </c>
      <c r="BA24" s="27">
        <f t="shared" si="38"/>
        <v>0</v>
      </c>
      <c r="BB24" s="27">
        <f t="shared" si="39"/>
        <v>0</v>
      </c>
      <c r="BC24" s="27">
        <f t="shared" si="40"/>
        <v>0</v>
      </c>
      <c r="BD24" s="27">
        <f t="shared" si="41"/>
        <v>0</v>
      </c>
      <c r="BE24" s="27">
        <f t="shared" si="42"/>
        <v>0</v>
      </c>
      <c r="BF24" s="27">
        <f t="shared" si="43"/>
        <v>0</v>
      </c>
      <c r="BG24" s="27">
        <f t="shared" si="44"/>
        <v>0</v>
      </c>
      <c r="BH24" s="27">
        <f t="shared" si="45"/>
        <v>0</v>
      </c>
      <c r="BI24" s="27">
        <f t="shared" si="46"/>
        <v>0</v>
      </c>
      <c r="BJ24" s="27">
        <f t="shared" si="47"/>
        <v>0</v>
      </c>
      <c r="BK24" s="27">
        <f t="shared" si="48"/>
        <v>0</v>
      </c>
      <c r="BL24" s="27">
        <f t="shared" si="49"/>
        <v>0</v>
      </c>
      <c r="BM24" s="27">
        <f t="shared" si="50"/>
        <v>0</v>
      </c>
      <c r="BN24" s="27">
        <f t="shared" si="51"/>
        <v>0</v>
      </c>
      <c r="BO24" s="27">
        <f t="shared" si="52"/>
        <v>0</v>
      </c>
      <c r="BP24" s="27">
        <f t="shared" si="53"/>
        <v>0</v>
      </c>
      <c r="BQ24" s="27">
        <f t="shared" si="54"/>
        <v>0</v>
      </c>
      <c r="BR24" s="27">
        <f t="shared" si="55"/>
        <v>0</v>
      </c>
      <c r="BS24" s="27">
        <f t="shared" si="56"/>
        <v>0</v>
      </c>
      <c r="BT24" s="27">
        <f t="shared" si="57"/>
        <v>0</v>
      </c>
      <c r="BU24" s="27">
        <f t="shared" si="58"/>
        <v>0</v>
      </c>
    </row>
    <row r="25" spans="1:73">
      <c r="E25" t="e">
        <f>VLOOKUP($C25,'Event Inputs'!$D$4:'Event Inputs'!$H$899,2,FALSE)</f>
        <v>#N/A</v>
      </c>
      <c r="F25" t="e">
        <f>VLOOKUP($D25,'Event Inputs'!$D$4:'Event Inputs'!$H$899,3,FALSE)</f>
        <v>#N/A</v>
      </c>
      <c r="G25" t="str">
        <f t="shared" si="0"/>
        <v/>
      </c>
      <c r="L25" t="e">
        <f>VLOOKUP($J25,'Event Inputs'!$D$4:'Event Inputs'!$H$899,2,FALSE)</f>
        <v>#N/A</v>
      </c>
      <c r="M25" t="e">
        <f>VLOOKUP($K25,'Event Inputs'!$D$4:'Event Inputs'!$H$899,3,FALSE)</f>
        <v>#N/A</v>
      </c>
      <c r="N25" t="str">
        <f t="shared" si="1"/>
        <v/>
      </c>
      <c r="O25" s="18">
        <f>'Event Inputs'!A25</f>
        <v>0</v>
      </c>
      <c r="P25" s="15">
        <f t="shared" si="2"/>
        <v>0</v>
      </c>
      <c r="Q25" s="21">
        <f t="shared" si="3"/>
        <v>0</v>
      </c>
      <c r="R25" s="24">
        <f t="shared" si="4"/>
        <v>0</v>
      </c>
      <c r="S25" s="21">
        <f t="shared" si="5"/>
        <v>0</v>
      </c>
      <c r="T25" s="21">
        <f t="shared" si="6"/>
        <v>0</v>
      </c>
      <c r="U25" s="21">
        <f t="shared" si="7"/>
        <v>0</v>
      </c>
      <c r="V25" s="21">
        <f t="shared" si="8"/>
        <v>0</v>
      </c>
      <c r="W25" s="21">
        <f t="shared" si="9"/>
        <v>0</v>
      </c>
      <c r="X25" s="21">
        <f t="shared" si="10"/>
        <v>0</v>
      </c>
      <c r="Y25" s="21">
        <f t="shared" si="11"/>
        <v>0</v>
      </c>
      <c r="Z25" s="21">
        <f t="shared" si="12"/>
        <v>0</v>
      </c>
      <c r="AA25" s="21">
        <f t="shared" si="13"/>
        <v>0</v>
      </c>
      <c r="AB25" s="21">
        <f t="shared" si="14"/>
        <v>0</v>
      </c>
      <c r="AC25" s="21">
        <f t="shared" si="15"/>
        <v>0</v>
      </c>
      <c r="AD25" s="21">
        <f t="shared" si="16"/>
        <v>0</v>
      </c>
      <c r="AE25" s="21">
        <f t="shared" si="17"/>
        <v>0</v>
      </c>
      <c r="AF25" s="21">
        <f t="shared" si="18"/>
        <v>0</v>
      </c>
      <c r="AG25" s="21">
        <f t="shared" si="19"/>
        <v>0</v>
      </c>
      <c r="AH25" s="21">
        <f t="shared" si="20"/>
        <v>0</v>
      </c>
      <c r="AI25" s="21">
        <f t="shared" si="21"/>
        <v>0</v>
      </c>
      <c r="AJ25" s="21">
        <f t="shared" si="22"/>
        <v>0</v>
      </c>
      <c r="AK25" s="21">
        <f t="shared" si="23"/>
        <v>0</v>
      </c>
      <c r="AL25" s="21">
        <f t="shared" si="24"/>
        <v>0</v>
      </c>
      <c r="AM25" s="21">
        <f t="shared" si="25"/>
        <v>0</v>
      </c>
      <c r="AN25" s="21">
        <f t="shared" si="26"/>
        <v>0</v>
      </c>
      <c r="AO25" s="21">
        <f t="shared" si="27"/>
        <v>0</v>
      </c>
      <c r="AP25" s="21">
        <f t="shared" si="28"/>
        <v>0</v>
      </c>
      <c r="AQ25" s="21">
        <f t="shared" si="29"/>
        <v>0</v>
      </c>
      <c r="AR25" s="21">
        <f t="shared" si="30"/>
        <v>0</v>
      </c>
      <c r="AS25" s="21">
        <f t="shared" si="31"/>
        <v>0</v>
      </c>
      <c r="AT25" s="35"/>
      <c r="AU25" s="27">
        <f t="shared" si="32"/>
        <v>0</v>
      </c>
      <c r="AV25" s="27">
        <f t="shared" si="33"/>
        <v>0</v>
      </c>
      <c r="AW25" s="27">
        <f t="shared" si="34"/>
        <v>0</v>
      </c>
      <c r="AX25" s="27">
        <f t="shared" si="35"/>
        <v>0</v>
      </c>
      <c r="AY25" s="27">
        <f t="shared" si="36"/>
        <v>0</v>
      </c>
      <c r="AZ25" s="27">
        <f t="shared" si="37"/>
        <v>0</v>
      </c>
      <c r="BA25" s="27">
        <f t="shared" si="38"/>
        <v>0</v>
      </c>
      <c r="BB25" s="27">
        <f t="shared" si="39"/>
        <v>0</v>
      </c>
      <c r="BC25" s="27">
        <f t="shared" si="40"/>
        <v>0</v>
      </c>
      <c r="BD25" s="27">
        <f t="shared" si="41"/>
        <v>0</v>
      </c>
      <c r="BE25" s="27">
        <f t="shared" si="42"/>
        <v>0</v>
      </c>
      <c r="BF25" s="27">
        <f t="shared" si="43"/>
        <v>0</v>
      </c>
      <c r="BG25" s="27">
        <f t="shared" si="44"/>
        <v>0</v>
      </c>
      <c r="BH25" s="27">
        <f t="shared" si="45"/>
        <v>0</v>
      </c>
      <c r="BI25" s="27">
        <f t="shared" si="46"/>
        <v>0</v>
      </c>
      <c r="BJ25" s="27">
        <f t="shared" si="47"/>
        <v>0</v>
      </c>
      <c r="BK25" s="27">
        <f t="shared" si="48"/>
        <v>0</v>
      </c>
      <c r="BL25" s="27">
        <f t="shared" si="49"/>
        <v>0</v>
      </c>
      <c r="BM25" s="27">
        <f t="shared" si="50"/>
        <v>0</v>
      </c>
      <c r="BN25" s="27">
        <f t="shared" si="51"/>
        <v>0</v>
      </c>
      <c r="BO25" s="27">
        <f t="shared" si="52"/>
        <v>0</v>
      </c>
      <c r="BP25" s="27">
        <f t="shared" si="53"/>
        <v>0</v>
      </c>
      <c r="BQ25" s="27">
        <f t="shared" si="54"/>
        <v>0</v>
      </c>
      <c r="BR25" s="27">
        <f t="shared" si="55"/>
        <v>0</v>
      </c>
      <c r="BS25" s="27">
        <f t="shared" si="56"/>
        <v>0</v>
      </c>
      <c r="BT25" s="27">
        <f t="shared" si="57"/>
        <v>0</v>
      </c>
      <c r="BU25" s="27">
        <f t="shared" si="58"/>
        <v>0</v>
      </c>
    </row>
    <row r="26" spans="1:73">
      <c r="E26" t="e">
        <f>VLOOKUP($C26,'Event Inputs'!$D$4:'Event Inputs'!$H$899,2,FALSE)</f>
        <v>#N/A</v>
      </c>
      <c r="F26" t="e">
        <f>VLOOKUP($D26,'Event Inputs'!$D$4:'Event Inputs'!$H$899,3,FALSE)</f>
        <v>#N/A</v>
      </c>
      <c r="G26" t="str">
        <f t="shared" si="0"/>
        <v/>
      </c>
      <c r="L26" t="e">
        <f>VLOOKUP($J26,'Event Inputs'!$D$4:'Event Inputs'!$H$899,2,FALSE)</f>
        <v>#N/A</v>
      </c>
      <c r="M26" t="e">
        <f>VLOOKUP($K26,'Event Inputs'!$D$4:'Event Inputs'!$H$899,3,FALSE)</f>
        <v>#N/A</v>
      </c>
      <c r="N26" t="str">
        <f t="shared" si="1"/>
        <v/>
      </c>
      <c r="O26" s="18">
        <f>'Event Inputs'!A26</f>
        <v>0</v>
      </c>
      <c r="P26" s="15">
        <f t="shared" si="2"/>
        <v>0</v>
      </c>
      <c r="Q26" s="21">
        <f t="shared" si="3"/>
        <v>0</v>
      </c>
      <c r="R26" s="24">
        <f t="shared" si="4"/>
        <v>0</v>
      </c>
      <c r="S26" s="21">
        <f t="shared" si="5"/>
        <v>0</v>
      </c>
      <c r="T26" s="21">
        <f t="shared" si="6"/>
        <v>0</v>
      </c>
      <c r="U26" s="21">
        <f t="shared" si="7"/>
        <v>0</v>
      </c>
      <c r="V26" s="21">
        <f t="shared" si="8"/>
        <v>0</v>
      </c>
      <c r="W26" s="21">
        <f t="shared" si="9"/>
        <v>0</v>
      </c>
      <c r="X26" s="21">
        <f t="shared" si="10"/>
        <v>0</v>
      </c>
      <c r="Y26" s="21">
        <f t="shared" si="11"/>
        <v>0</v>
      </c>
      <c r="Z26" s="21">
        <f t="shared" si="12"/>
        <v>0</v>
      </c>
      <c r="AA26" s="21">
        <f t="shared" si="13"/>
        <v>0</v>
      </c>
      <c r="AB26" s="21">
        <f t="shared" si="14"/>
        <v>0</v>
      </c>
      <c r="AC26" s="21">
        <f t="shared" si="15"/>
        <v>0</v>
      </c>
      <c r="AD26" s="21">
        <f t="shared" si="16"/>
        <v>0</v>
      </c>
      <c r="AE26" s="21">
        <f t="shared" si="17"/>
        <v>0</v>
      </c>
      <c r="AF26" s="21">
        <f t="shared" si="18"/>
        <v>0</v>
      </c>
      <c r="AG26" s="21">
        <f t="shared" si="19"/>
        <v>0</v>
      </c>
      <c r="AH26" s="21">
        <f t="shared" si="20"/>
        <v>0</v>
      </c>
      <c r="AI26" s="21">
        <f t="shared" si="21"/>
        <v>0</v>
      </c>
      <c r="AJ26" s="21">
        <f t="shared" si="22"/>
        <v>0</v>
      </c>
      <c r="AK26" s="21">
        <f t="shared" si="23"/>
        <v>0</v>
      </c>
      <c r="AL26" s="21">
        <f t="shared" si="24"/>
        <v>0</v>
      </c>
      <c r="AM26" s="21">
        <f t="shared" si="25"/>
        <v>0</v>
      </c>
      <c r="AN26" s="21">
        <f t="shared" si="26"/>
        <v>0</v>
      </c>
      <c r="AO26" s="21">
        <f t="shared" si="27"/>
        <v>0</v>
      </c>
      <c r="AP26" s="21">
        <f t="shared" si="28"/>
        <v>0</v>
      </c>
      <c r="AQ26" s="21">
        <f t="shared" si="29"/>
        <v>0</v>
      </c>
      <c r="AR26" s="21">
        <f t="shared" si="30"/>
        <v>0</v>
      </c>
      <c r="AS26" s="21">
        <f t="shared" si="31"/>
        <v>0</v>
      </c>
      <c r="AT26" s="35"/>
      <c r="AU26" s="27">
        <f t="shared" si="32"/>
        <v>0</v>
      </c>
      <c r="AV26" s="27">
        <f t="shared" si="33"/>
        <v>0</v>
      </c>
      <c r="AW26" s="27">
        <f t="shared" si="34"/>
        <v>0</v>
      </c>
      <c r="AX26" s="27">
        <f t="shared" si="35"/>
        <v>0</v>
      </c>
      <c r="AY26" s="27">
        <f t="shared" si="36"/>
        <v>0</v>
      </c>
      <c r="AZ26" s="27">
        <f t="shared" si="37"/>
        <v>0</v>
      </c>
      <c r="BA26" s="27">
        <f t="shared" si="38"/>
        <v>0</v>
      </c>
      <c r="BB26" s="27">
        <f t="shared" si="39"/>
        <v>0</v>
      </c>
      <c r="BC26" s="27">
        <f t="shared" si="40"/>
        <v>0</v>
      </c>
      <c r="BD26" s="27">
        <f t="shared" si="41"/>
        <v>0</v>
      </c>
      <c r="BE26" s="27">
        <f t="shared" si="42"/>
        <v>0</v>
      </c>
      <c r="BF26" s="27">
        <f t="shared" si="43"/>
        <v>0</v>
      </c>
      <c r="BG26" s="27">
        <f t="shared" si="44"/>
        <v>0</v>
      </c>
      <c r="BH26" s="27">
        <f t="shared" si="45"/>
        <v>0</v>
      </c>
      <c r="BI26" s="27">
        <f t="shared" si="46"/>
        <v>0</v>
      </c>
      <c r="BJ26" s="27">
        <f t="shared" si="47"/>
        <v>0</v>
      </c>
      <c r="BK26" s="27">
        <f t="shared" si="48"/>
        <v>0</v>
      </c>
      <c r="BL26" s="27">
        <f t="shared" si="49"/>
        <v>0</v>
      </c>
      <c r="BM26" s="27">
        <f t="shared" si="50"/>
        <v>0</v>
      </c>
      <c r="BN26" s="27">
        <f t="shared" si="51"/>
        <v>0</v>
      </c>
      <c r="BO26" s="27">
        <f t="shared" si="52"/>
        <v>0</v>
      </c>
      <c r="BP26" s="27">
        <f t="shared" si="53"/>
        <v>0</v>
      </c>
      <c r="BQ26" s="27">
        <f t="shared" si="54"/>
        <v>0</v>
      </c>
      <c r="BR26" s="27">
        <f t="shared" si="55"/>
        <v>0</v>
      </c>
      <c r="BS26" s="27">
        <f t="shared" si="56"/>
        <v>0</v>
      </c>
      <c r="BT26" s="27">
        <f t="shared" si="57"/>
        <v>0</v>
      </c>
      <c r="BU26" s="27">
        <f t="shared" si="58"/>
        <v>0</v>
      </c>
    </row>
    <row r="27" spans="1:73">
      <c r="E27" t="e">
        <f>VLOOKUP($C27,'Event Inputs'!$D$4:'Event Inputs'!$H$899,2,FALSE)</f>
        <v>#N/A</v>
      </c>
      <c r="F27" t="e">
        <f>VLOOKUP($D27,'Event Inputs'!$D$4:'Event Inputs'!$H$899,3,FALSE)</f>
        <v>#N/A</v>
      </c>
      <c r="G27" t="str">
        <f t="shared" si="0"/>
        <v/>
      </c>
      <c r="L27" t="e">
        <f>VLOOKUP($J27,'Event Inputs'!$D$4:'Event Inputs'!$H$899,2,FALSE)</f>
        <v>#N/A</v>
      </c>
      <c r="M27" t="e">
        <f>VLOOKUP($K27,'Event Inputs'!$D$4:'Event Inputs'!$H$899,3,FALSE)</f>
        <v>#N/A</v>
      </c>
      <c r="N27" t="str">
        <f t="shared" si="1"/>
        <v/>
      </c>
      <c r="O27" s="18">
        <f>'Event Inputs'!A27</f>
        <v>0</v>
      </c>
      <c r="P27" s="15">
        <f t="shared" si="2"/>
        <v>0</v>
      </c>
      <c r="Q27" s="21">
        <f t="shared" si="3"/>
        <v>0</v>
      </c>
      <c r="R27" s="24">
        <f t="shared" si="4"/>
        <v>0</v>
      </c>
      <c r="S27" s="21">
        <f t="shared" si="5"/>
        <v>0</v>
      </c>
      <c r="T27" s="21">
        <f t="shared" si="6"/>
        <v>0</v>
      </c>
      <c r="U27" s="21">
        <f t="shared" si="7"/>
        <v>0</v>
      </c>
      <c r="V27" s="21">
        <f t="shared" si="8"/>
        <v>0</v>
      </c>
      <c r="W27" s="21">
        <f t="shared" si="9"/>
        <v>0</v>
      </c>
      <c r="X27" s="21">
        <f t="shared" si="10"/>
        <v>0</v>
      </c>
      <c r="Y27" s="21">
        <f t="shared" si="11"/>
        <v>0</v>
      </c>
      <c r="Z27" s="21">
        <f t="shared" si="12"/>
        <v>0</v>
      </c>
      <c r="AA27" s="21">
        <f t="shared" si="13"/>
        <v>0</v>
      </c>
      <c r="AB27" s="21">
        <f t="shared" si="14"/>
        <v>0</v>
      </c>
      <c r="AC27" s="21">
        <f t="shared" si="15"/>
        <v>0</v>
      </c>
      <c r="AD27" s="21">
        <f t="shared" si="16"/>
        <v>0</v>
      </c>
      <c r="AE27" s="21">
        <f t="shared" si="17"/>
        <v>0</v>
      </c>
      <c r="AF27" s="21">
        <f t="shared" si="18"/>
        <v>0</v>
      </c>
      <c r="AG27" s="21">
        <f t="shared" si="19"/>
        <v>0</v>
      </c>
      <c r="AH27" s="21">
        <f t="shared" si="20"/>
        <v>0</v>
      </c>
      <c r="AI27" s="21">
        <f t="shared" si="21"/>
        <v>0</v>
      </c>
      <c r="AJ27" s="21">
        <f t="shared" si="22"/>
        <v>0</v>
      </c>
      <c r="AK27" s="21">
        <f t="shared" si="23"/>
        <v>0</v>
      </c>
      <c r="AL27" s="21">
        <f t="shared" si="24"/>
        <v>0</v>
      </c>
      <c r="AM27" s="21">
        <f t="shared" si="25"/>
        <v>0</v>
      </c>
      <c r="AN27" s="21">
        <f t="shared" si="26"/>
        <v>0</v>
      </c>
      <c r="AO27" s="21">
        <f t="shared" si="27"/>
        <v>0</v>
      </c>
      <c r="AP27" s="21">
        <f t="shared" si="28"/>
        <v>0</v>
      </c>
      <c r="AQ27" s="21">
        <f t="shared" si="29"/>
        <v>0</v>
      </c>
      <c r="AR27" s="21">
        <f t="shared" si="30"/>
        <v>0</v>
      </c>
      <c r="AS27" s="21">
        <f t="shared" si="31"/>
        <v>0</v>
      </c>
      <c r="AT27" s="35"/>
      <c r="AU27" s="27">
        <f t="shared" si="32"/>
        <v>0</v>
      </c>
      <c r="AV27" s="27">
        <f t="shared" si="33"/>
        <v>0</v>
      </c>
      <c r="AW27" s="27">
        <f t="shared" si="34"/>
        <v>0</v>
      </c>
      <c r="AX27" s="27">
        <f t="shared" si="35"/>
        <v>0</v>
      </c>
      <c r="AY27" s="27">
        <f t="shared" si="36"/>
        <v>0</v>
      </c>
      <c r="AZ27" s="27">
        <f t="shared" si="37"/>
        <v>0</v>
      </c>
      <c r="BA27" s="27">
        <f t="shared" si="38"/>
        <v>0</v>
      </c>
      <c r="BB27" s="27">
        <f t="shared" si="39"/>
        <v>0</v>
      </c>
      <c r="BC27" s="27">
        <f t="shared" si="40"/>
        <v>0</v>
      </c>
      <c r="BD27" s="27">
        <f t="shared" si="41"/>
        <v>0</v>
      </c>
      <c r="BE27" s="27">
        <f t="shared" si="42"/>
        <v>0</v>
      </c>
      <c r="BF27" s="27">
        <f t="shared" si="43"/>
        <v>0</v>
      </c>
      <c r="BG27" s="27">
        <f t="shared" si="44"/>
        <v>0</v>
      </c>
      <c r="BH27" s="27">
        <f t="shared" si="45"/>
        <v>0</v>
      </c>
      <c r="BI27" s="27">
        <f t="shared" si="46"/>
        <v>0</v>
      </c>
      <c r="BJ27" s="27">
        <f t="shared" si="47"/>
        <v>0</v>
      </c>
      <c r="BK27" s="27">
        <f t="shared" si="48"/>
        <v>0</v>
      </c>
      <c r="BL27" s="27">
        <f t="shared" si="49"/>
        <v>0</v>
      </c>
      <c r="BM27" s="27">
        <f t="shared" si="50"/>
        <v>0</v>
      </c>
      <c r="BN27" s="27">
        <f t="shared" si="51"/>
        <v>0</v>
      </c>
      <c r="BO27" s="27">
        <f t="shared" si="52"/>
        <v>0</v>
      </c>
      <c r="BP27" s="27">
        <f t="shared" si="53"/>
        <v>0</v>
      </c>
      <c r="BQ27" s="27">
        <f t="shared" si="54"/>
        <v>0</v>
      </c>
      <c r="BR27" s="27">
        <f t="shared" si="55"/>
        <v>0</v>
      </c>
      <c r="BS27" s="27">
        <f t="shared" si="56"/>
        <v>0</v>
      </c>
      <c r="BT27" s="27">
        <f t="shared" si="57"/>
        <v>0</v>
      </c>
      <c r="BU27" s="27">
        <f t="shared" si="58"/>
        <v>0</v>
      </c>
    </row>
    <row r="28" spans="1:73">
      <c r="E28" t="e">
        <f>VLOOKUP($C28,'Event Inputs'!$D$4:'Event Inputs'!$H$899,2,FALSE)</f>
        <v>#N/A</v>
      </c>
      <c r="F28" t="e">
        <f>VLOOKUP($D28,'Event Inputs'!$D$4:'Event Inputs'!$H$899,3,FALSE)</f>
        <v>#N/A</v>
      </c>
      <c r="G28" t="str">
        <f t="shared" si="0"/>
        <v/>
      </c>
      <c r="L28" t="e">
        <f>VLOOKUP($J28,'Event Inputs'!$D$4:'Event Inputs'!$H$899,2,FALSE)</f>
        <v>#N/A</v>
      </c>
      <c r="M28" t="e">
        <f>VLOOKUP($K28,'Event Inputs'!$D$4:'Event Inputs'!$H$899,3,FALSE)</f>
        <v>#N/A</v>
      </c>
      <c r="N28" t="str">
        <f t="shared" si="1"/>
        <v/>
      </c>
      <c r="O28" s="18">
        <f>'Event Inputs'!A28</f>
        <v>0</v>
      </c>
      <c r="P28" s="15">
        <f t="shared" si="2"/>
        <v>0</v>
      </c>
      <c r="Q28" s="21">
        <f t="shared" si="3"/>
        <v>0</v>
      </c>
      <c r="R28" s="24">
        <f t="shared" si="4"/>
        <v>0</v>
      </c>
      <c r="S28" s="21">
        <f t="shared" si="5"/>
        <v>0</v>
      </c>
      <c r="T28" s="21">
        <f t="shared" si="6"/>
        <v>0</v>
      </c>
      <c r="U28" s="21">
        <f t="shared" si="7"/>
        <v>0</v>
      </c>
      <c r="V28" s="21">
        <f t="shared" si="8"/>
        <v>0</v>
      </c>
      <c r="W28" s="21">
        <f t="shared" si="9"/>
        <v>0</v>
      </c>
      <c r="X28" s="21">
        <f t="shared" si="10"/>
        <v>0</v>
      </c>
      <c r="Y28" s="21">
        <f t="shared" si="11"/>
        <v>0</v>
      </c>
      <c r="Z28" s="21">
        <f t="shared" si="12"/>
        <v>0</v>
      </c>
      <c r="AA28" s="21">
        <f t="shared" si="13"/>
        <v>0</v>
      </c>
      <c r="AB28" s="21">
        <f t="shared" si="14"/>
        <v>0</v>
      </c>
      <c r="AC28" s="21">
        <f t="shared" si="15"/>
        <v>0</v>
      </c>
      <c r="AD28" s="21">
        <f t="shared" si="16"/>
        <v>0</v>
      </c>
      <c r="AE28" s="21">
        <f t="shared" si="17"/>
        <v>0</v>
      </c>
      <c r="AF28" s="21">
        <f t="shared" si="18"/>
        <v>0</v>
      </c>
      <c r="AG28" s="21">
        <f t="shared" si="19"/>
        <v>0</v>
      </c>
      <c r="AH28" s="21">
        <f t="shared" si="20"/>
        <v>0</v>
      </c>
      <c r="AI28" s="21">
        <f t="shared" si="21"/>
        <v>0</v>
      </c>
      <c r="AJ28" s="21">
        <f t="shared" si="22"/>
        <v>0</v>
      </c>
      <c r="AK28" s="21">
        <f t="shared" si="23"/>
        <v>0</v>
      </c>
      <c r="AL28" s="21">
        <f t="shared" si="24"/>
        <v>0</v>
      </c>
      <c r="AM28" s="21">
        <f t="shared" si="25"/>
        <v>0</v>
      </c>
      <c r="AN28" s="21">
        <f t="shared" si="26"/>
        <v>0</v>
      </c>
      <c r="AO28" s="21">
        <f t="shared" si="27"/>
        <v>0</v>
      </c>
      <c r="AP28" s="21">
        <f t="shared" si="28"/>
        <v>0</v>
      </c>
      <c r="AQ28" s="21">
        <f t="shared" si="29"/>
        <v>0</v>
      </c>
      <c r="AR28" s="21">
        <f t="shared" si="30"/>
        <v>0</v>
      </c>
      <c r="AS28" s="21">
        <f t="shared" si="31"/>
        <v>0</v>
      </c>
      <c r="AT28" s="35"/>
      <c r="AU28" s="27">
        <f t="shared" si="32"/>
        <v>0</v>
      </c>
      <c r="AV28" s="27">
        <f t="shared" si="33"/>
        <v>0</v>
      </c>
      <c r="AW28" s="27">
        <f t="shared" si="34"/>
        <v>0</v>
      </c>
      <c r="AX28" s="27">
        <f t="shared" si="35"/>
        <v>0</v>
      </c>
      <c r="AY28" s="27">
        <f t="shared" si="36"/>
        <v>0</v>
      </c>
      <c r="AZ28" s="27">
        <f t="shared" si="37"/>
        <v>0</v>
      </c>
      <c r="BA28" s="27">
        <f t="shared" si="38"/>
        <v>0</v>
      </c>
      <c r="BB28" s="27">
        <f t="shared" si="39"/>
        <v>0</v>
      </c>
      <c r="BC28" s="27">
        <f t="shared" si="40"/>
        <v>0</v>
      </c>
      <c r="BD28" s="27">
        <f t="shared" si="41"/>
        <v>0</v>
      </c>
      <c r="BE28" s="27">
        <f t="shared" si="42"/>
        <v>0</v>
      </c>
      <c r="BF28" s="27">
        <f t="shared" si="43"/>
        <v>0</v>
      </c>
      <c r="BG28" s="27">
        <f t="shared" si="44"/>
        <v>0</v>
      </c>
      <c r="BH28" s="27">
        <f t="shared" si="45"/>
        <v>0</v>
      </c>
      <c r="BI28" s="27">
        <f t="shared" si="46"/>
        <v>0</v>
      </c>
      <c r="BJ28" s="27">
        <f t="shared" si="47"/>
        <v>0</v>
      </c>
      <c r="BK28" s="27">
        <f t="shared" si="48"/>
        <v>0</v>
      </c>
      <c r="BL28" s="27">
        <f t="shared" si="49"/>
        <v>0</v>
      </c>
      <c r="BM28" s="27">
        <f t="shared" si="50"/>
        <v>0</v>
      </c>
      <c r="BN28" s="27">
        <f t="shared" si="51"/>
        <v>0</v>
      </c>
      <c r="BO28" s="27">
        <f t="shared" si="52"/>
        <v>0</v>
      </c>
      <c r="BP28" s="27">
        <f t="shared" si="53"/>
        <v>0</v>
      </c>
      <c r="BQ28" s="27">
        <f t="shared" si="54"/>
        <v>0</v>
      </c>
      <c r="BR28" s="27">
        <f t="shared" si="55"/>
        <v>0</v>
      </c>
      <c r="BS28" s="27">
        <f t="shared" si="56"/>
        <v>0</v>
      </c>
      <c r="BT28" s="27">
        <f t="shared" si="57"/>
        <v>0</v>
      </c>
      <c r="BU28" s="27">
        <f t="shared" si="58"/>
        <v>0</v>
      </c>
    </row>
    <row r="29" spans="1:73">
      <c r="E29" t="e">
        <f>VLOOKUP($C29,'Event Inputs'!$D$4:'Event Inputs'!$H$899,2,FALSE)</f>
        <v>#N/A</v>
      </c>
      <c r="F29" t="e">
        <f>VLOOKUP($D29,'Event Inputs'!$D$4:'Event Inputs'!$H$899,3,FALSE)</f>
        <v>#N/A</v>
      </c>
      <c r="G29" t="str">
        <f t="shared" si="0"/>
        <v/>
      </c>
      <c r="L29" t="e">
        <f>VLOOKUP($J29,'Event Inputs'!$D$4:'Event Inputs'!$H$899,2,FALSE)</f>
        <v>#N/A</v>
      </c>
      <c r="M29" t="e">
        <f>VLOOKUP($K29,'Event Inputs'!$D$4:'Event Inputs'!$H$899,3,FALSE)</f>
        <v>#N/A</v>
      </c>
      <c r="N29" t="str">
        <f t="shared" si="1"/>
        <v/>
      </c>
      <c r="O29" s="18">
        <f>'Event Inputs'!A29</f>
        <v>0</v>
      </c>
      <c r="P29" s="15">
        <f t="shared" si="2"/>
        <v>0</v>
      </c>
      <c r="Q29" s="21">
        <f t="shared" si="3"/>
        <v>0</v>
      </c>
      <c r="R29" s="24">
        <f t="shared" si="4"/>
        <v>0</v>
      </c>
      <c r="S29" s="21">
        <f t="shared" si="5"/>
        <v>0</v>
      </c>
      <c r="T29" s="21">
        <f t="shared" si="6"/>
        <v>0</v>
      </c>
      <c r="U29" s="21">
        <f t="shared" si="7"/>
        <v>0</v>
      </c>
      <c r="V29" s="21">
        <f t="shared" si="8"/>
        <v>0</v>
      </c>
      <c r="W29" s="21">
        <f t="shared" si="9"/>
        <v>0</v>
      </c>
      <c r="X29" s="21">
        <f t="shared" si="10"/>
        <v>0</v>
      </c>
      <c r="Y29" s="21">
        <f t="shared" si="11"/>
        <v>0</v>
      </c>
      <c r="Z29" s="21">
        <f t="shared" si="12"/>
        <v>0</v>
      </c>
      <c r="AA29" s="21">
        <f t="shared" si="13"/>
        <v>0</v>
      </c>
      <c r="AB29" s="21">
        <f t="shared" si="14"/>
        <v>0</v>
      </c>
      <c r="AC29" s="21">
        <f t="shared" si="15"/>
        <v>0</v>
      </c>
      <c r="AD29" s="21">
        <f t="shared" si="16"/>
        <v>0</v>
      </c>
      <c r="AE29" s="21">
        <f t="shared" si="17"/>
        <v>0</v>
      </c>
      <c r="AF29" s="21">
        <f t="shared" si="18"/>
        <v>0</v>
      </c>
      <c r="AG29" s="21">
        <f t="shared" si="19"/>
        <v>0</v>
      </c>
      <c r="AH29" s="21">
        <f t="shared" si="20"/>
        <v>0</v>
      </c>
      <c r="AI29" s="21">
        <f t="shared" si="21"/>
        <v>0</v>
      </c>
      <c r="AJ29" s="21">
        <f t="shared" si="22"/>
        <v>0</v>
      </c>
      <c r="AK29" s="21">
        <f t="shared" si="23"/>
        <v>0</v>
      </c>
      <c r="AL29" s="21">
        <f t="shared" si="24"/>
        <v>0</v>
      </c>
      <c r="AM29" s="21">
        <f t="shared" si="25"/>
        <v>0</v>
      </c>
      <c r="AN29" s="21">
        <f t="shared" si="26"/>
        <v>0</v>
      </c>
      <c r="AO29" s="21">
        <f t="shared" si="27"/>
        <v>0</v>
      </c>
      <c r="AP29" s="21">
        <f t="shared" si="28"/>
        <v>0</v>
      </c>
      <c r="AQ29" s="21">
        <f t="shared" si="29"/>
        <v>0</v>
      </c>
      <c r="AR29" s="21">
        <f t="shared" si="30"/>
        <v>0</v>
      </c>
      <c r="AS29" s="21">
        <f t="shared" si="31"/>
        <v>0</v>
      </c>
      <c r="AT29" s="35"/>
      <c r="AU29" s="27">
        <f t="shared" si="32"/>
        <v>0</v>
      </c>
      <c r="AV29" s="27">
        <f t="shared" si="33"/>
        <v>0</v>
      </c>
      <c r="AW29" s="27">
        <f t="shared" si="34"/>
        <v>0</v>
      </c>
      <c r="AX29" s="27">
        <f t="shared" si="35"/>
        <v>0</v>
      </c>
      <c r="AY29" s="27">
        <f t="shared" si="36"/>
        <v>0</v>
      </c>
      <c r="AZ29" s="27">
        <f t="shared" si="37"/>
        <v>0</v>
      </c>
      <c r="BA29" s="27">
        <f t="shared" si="38"/>
        <v>0</v>
      </c>
      <c r="BB29" s="27">
        <f t="shared" si="39"/>
        <v>0</v>
      </c>
      <c r="BC29" s="27">
        <f t="shared" si="40"/>
        <v>0</v>
      </c>
      <c r="BD29" s="27">
        <f t="shared" si="41"/>
        <v>0</v>
      </c>
      <c r="BE29" s="27">
        <f t="shared" si="42"/>
        <v>0</v>
      </c>
      <c r="BF29" s="27">
        <f t="shared" si="43"/>
        <v>0</v>
      </c>
      <c r="BG29" s="27">
        <f t="shared" si="44"/>
        <v>0</v>
      </c>
      <c r="BH29" s="27">
        <f t="shared" si="45"/>
        <v>0</v>
      </c>
      <c r="BI29" s="27">
        <f t="shared" si="46"/>
        <v>0</v>
      </c>
      <c r="BJ29" s="27">
        <f t="shared" si="47"/>
        <v>0</v>
      </c>
      <c r="BK29" s="27">
        <f t="shared" si="48"/>
        <v>0</v>
      </c>
      <c r="BL29" s="27">
        <f t="shared" si="49"/>
        <v>0</v>
      </c>
      <c r="BM29" s="27">
        <f t="shared" si="50"/>
        <v>0</v>
      </c>
      <c r="BN29" s="27">
        <f t="shared" si="51"/>
        <v>0</v>
      </c>
      <c r="BO29" s="27">
        <f t="shared" si="52"/>
        <v>0</v>
      </c>
      <c r="BP29" s="27">
        <f t="shared" si="53"/>
        <v>0</v>
      </c>
      <c r="BQ29" s="27">
        <f t="shared" si="54"/>
        <v>0</v>
      </c>
      <c r="BR29" s="27">
        <f t="shared" si="55"/>
        <v>0</v>
      </c>
      <c r="BS29" s="27">
        <f t="shared" si="56"/>
        <v>0</v>
      </c>
      <c r="BT29" s="27">
        <f t="shared" si="57"/>
        <v>0</v>
      </c>
      <c r="BU29" s="27">
        <f t="shared" si="58"/>
        <v>0</v>
      </c>
    </row>
    <row r="30" spans="1:73">
      <c r="E30" t="e">
        <f>VLOOKUP($C30,'Event Inputs'!$D$4:'Event Inputs'!$H$899,2,FALSE)</f>
        <v>#N/A</v>
      </c>
      <c r="F30" t="e">
        <f>VLOOKUP($D30,'Event Inputs'!$D$4:'Event Inputs'!$H$899,3,FALSE)</f>
        <v>#N/A</v>
      </c>
      <c r="G30" t="str">
        <f t="shared" si="0"/>
        <v/>
      </c>
      <c r="L30" t="e">
        <f>VLOOKUP($J30,'Event Inputs'!$D$4:'Event Inputs'!$H$899,2,FALSE)</f>
        <v>#N/A</v>
      </c>
      <c r="M30" t="e">
        <f>VLOOKUP($K30,'Event Inputs'!$D$4:'Event Inputs'!$H$899,3,FALSE)</f>
        <v>#N/A</v>
      </c>
      <c r="N30" t="str">
        <f t="shared" si="1"/>
        <v/>
      </c>
      <c r="O30" s="18">
        <f>'Event Inputs'!A30</f>
        <v>0</v>
      </c>
      <c r="P30" s="15">
        <f t="shared" si="2"/>
        <v>0</v>
      </c>
      <c r="Q30" s="21">
        <f t="shared" si="3"/>
        <v>0</v>
      </c>
      <c r="R30" s="24">
        <f t="shared" si="4"/>
        <v>0</v>
      </c>
      <c r="S30" s="21">
        <f t="shared" si="5"/>
        <v>0</v>
      </c>
      <c r="T30" s="21">
        <f t="shared" si="6"/>
        <v>0</v>
      </c>
      <c r="U30" s="21">
        <f t="shared" si="7"/>
        <v>0</v>
      </c>
      <c r="V30" s="21">
        <f t="shared" si="8"/>
        <v>0</v>
      </c>
      <c r="W30" s="21">
        <f t="shared" si="9"/>
        <v>0</v>
      </c>
      <c r="X30" s="21">
        <f t="shared" si="10"/>
        <v>0</v>
      </c>
      <c r="Y30" s="21">
        <f t="shared" si="11"/>
        <v>0</v>
      </c>
      <c r="Z30" s="21">
        <f t="shared" si="12"/>
        <v>0</v>
      </c>
      <c r="AA30" s="21">
        <f t="shared" si="13"/>
        <v>0</v>
      </c>
      <c r="AB30" s="21">
        <f t="shared" si="14"/>
        <v>0</v>
      </c>
      <c r="AC30" s="21">
        <f t="shared" si="15"/>
        <v>0</v>
      </c>
      <c r="AD30" s="21">
        <f t="shared" si="16"/>
        <v>0</v>
      </c>
      <c r="AE30" s="21">
        <f t="shared" si="17"/>
        <v>0</v>
      </c>
      <c r="AF30" s="21">
        <f t="shared" si="18"/>
        <v>0</v>
      </c>
      <c r="AG30" s="21">
        <f t="shared" si="19"/>
        <v>0</v>
      </c>
      <c r="AH30" s="21">
        <f t="shared" si="20"/>
        <v>0</v>
      </c>
      <c r="AI30" s="21">
        <f t="shared" si="21"/>
        <v>0</v>
      </c>
      <c r="AJ30" s="21">
        <f t="shared" si="22"/>
        <v>0</v>
      </c>
      <c r="AK30" s="21">
        <f t="shared" si="23"/>
        <v>0</v>
      </c>
      <c r="AL30" s="21">
        <f t="shared" si="24"/>
        <v>0</v>
      </c>
      <c r="AM30" s="21">
        <f t="shared" si="25"/>
        <v>0</v>
      </c>
      <c r="AN30" s="21">
        <f t="shared" si="26"/>
        <v>0</v>
      </c>
      <c r="AO30" s="21">
        <f t="shared" si="27"/>
        <v>0</v>
      </c>
      <c r="AP30" s="21">
        <f t="shared" si="28"/>
        <v>0</v>
      </c>
      <c r="AQ30" s="21">
        <f t="shared" si="29"/>
        <v>0</v>
      </c>
      <c r="AR30" s="21">
        <f t="shared" si="30"/>
        <v>0</v>
      </c>
      <c r="AS30" s="21">
        <f t="shared" si="31"/>
        <v>0</v>
      </c>
      <c r="AT30" s="35"/>
      <c r="AU30" s="27">
        <f t="shared" si="32"/>
        <v>0</v>
      </c>
      <c r="AV30" s="27">
        <f t="shared" si="33"/>
        <v>0</v>
      </c>
      <c r="AW30" s="27">
        <f t="shared" si="34"/>
        <v>0</v>
      </c>
      <c r="AX30" s="27">
        <f t="shared" si="35"/>
        <v>0</v>
      </c>
      <c r="AY30" s="27">
        <f t="shared" si="36"/>
        <v>0</v>
      </c>
      <c r="AZ30" s="27">
        <f t="shared" si="37"/>
        <v>0</v>
      </c>
      <c r="BA30" s="27">
        <f t="shared" si="38"/>
        <v>0</v>
      </c>
      <c r="BB30" s="27">
        <f t="shared" si="39"/>
        <v>0</v>
      </c>
      <c r="BC30" s="27">
        <f t="shared" si="40"/>
        <v>0</v>
      </c>
      <c r="BD30" s="27">
        <f t="shared" si="41"/>
        <v>0</v>
      </c>
      <c r="BE30" s="27">
        <f t="shared" si="42"/>
        <v>0</v>
      </c>
      <c r="BF30" s="27">
        <f t="shared" si="43"/>
        <v>0</v>
      </c>
      <c r="BG30" s="27">
        <f t="shared" si="44"/>
        <v>0</v>
      </c>
      <c r="BH30" s="27">
        <f t="shared" si="45"/>
        <v>0</v>
      </c>
      <c r="BI30" s="27">
        <f t="shared" si="46"/>
        <v>0</v>
      </c>
      <c r="BJ30" s="27">
        <f t="shared" si="47"/>
        <v>0</v>
      </c>
      <c r="BK30" s="27">
        <f t="shared" si="48"/>
        <v>0</v>
      </c>
      <c r="BL30" s="27">
        <f t="shared" si="49"/>
        <v>0</v>
      </c>
      <c r="BM30" s="27">
        <f t="shared" si="50"/>
        <v>0</v>
      </c>
      <c r="BN30" s="27">
        <f t="shared" si="51"/>
        <v>0</v>
      </c>
      <c r="BO30" s="27">
        <f t="shared" si="52"/>
        <v>0</v>
      </c>
      <c r="BP30" s="27">
        <f t="shared" si="53"/>
        <v>0</v>
      </c>
      <c r="BQ30" s="27">
        <f t="shared" si="54"/>
        <v>0</v>
      </c>
      <c r="BR30" s="27">
        <f t="shared" si="55"/>
        <v>0</v>
      </c>
      <c r="BS30" s="27">
        <f t="shared" si="56"/>
        <v>0</v>
      </c>
      <c r="BT30" s="27">
        <f t="shared" si="57"/>
        <v>0</v>
      </c>
      <c r="BU30" s="27">
        <f t="shared" si="58"/>
        <v>0</v>
      </c>
    </row>
    <row r="31" spans="1:73">
      <c r="E31" t="e">
        <f>VLOOKUP($C31,'Event Inputs'!$D$4:'Event Inputs'!$H$899,2,FALSE)</f>
        <v>#N/A</v>
      </c>
      <c r="F31" t="e">
        <f>VLOOKUP($D31,'Event Inputs'!$D$4:'Event Inputs'!$H$899,3,FALSE)</f>
        <v>#N/A</v>
      </c>
      <c r="G31" t="str">
        <f t="shared" si="0"/>
        <v/>
      </c>
      <c r="L31" t="e">
        <f>VLOOKUP($J31,'Event Inputs'!$D$4:'Event Inputs'!$H$899,2,FALSE)</f>
        <v>#N/A</v>
      </c>
      <c r="M31" t="e">
        <f>VLOOKUP($K31,'Event Inputs'!$D$4:'Event Inputs'!$H$899,3,FALSE)</f>
        <v>#N/A</v>
      </c>
      <c r="N31" t="str">
        <f t="shared" si="1"/>
        <v/>
      </c>
      <c r="O31" s="18">
        <f>'Event Inputs'!A31</f>
        <v>0</v>
      </c>
      <c r="P31" s="15">
        <f t="shared" si="2"/>
        <v>0</v>
      </c>
      <c r="Q31" s="21">
        <f t="shared" si="3"/>
        <v>0</v>
      </c>
      <c r="R31" s="24">
        <f t="shared" si="4"/>
        <v>0</v>
      </c>
      <c r="S31" s="21">
        <f t="shared" si="5"/>
        <v>0</v>
      </c>
      <c r="T31" s="21">
        <f t="shared" si="6"/>
        <v>0</v>
      </c>
      <c r="U31" s="21">
        <f t="shared" si="7"/>
        <v>0</v>
      </c>
      <c r="V31" s="21">
        <f t="shared" si="8"/>
        <v>0</v>
      </c>
      <c r="W31" s="21">
        <f t="shared" si="9"/>
        <v>0</v>
      </c>
      <c r="X31" s="21">
        <f t="shared" si="10"/>
        <v>0</v>
      </c>
      <c r="Y31" s="21">
        <f t="shared" si="11"/>
        <v>0</v>
      </c>
      <c r="Z31" s="21">
        <f t="shared" si="12"/>
        <v>0</v>
      </c>
      <c r="AA31" s="21">
        <f t="shared" si="13"/>
        <v>0</v>
      </c>
      <c r="AB31" s="21">
        <f t="shared" si="14"/>
        <v>0</v>
      </c>
      <c r="AC31" s="21">
        <f t="shared" si="15"/>
        <v>0</v>
      </c>
      <c r="AD31" s="21">
        <f t="shared" si="16"/>
        <v>0</v>
      </c>
      <c r="AE31" s="21">
        <f t="shared" si="17"/>
        <v>0</v>
      </c>
      <c r="AF31" s="21">
        <f t="shared" si="18"/>
        <v>0</v>
      </c>
      <c r="AG31" s="21">
        <f t="shared" si="19"/>
        <v>0</v>
      </c>
      <c r="AH31" s="21">
        <f t="shared" si="20"/>
        <v>0</v>
      </c>
      <c r="AI31" s="21">
        <f t="shared" si="21"/>
        <v>0</v>
      </c>
      <c r="AJ31" s="21">
        <f t="shared" si="22"/>
        <v>0</v>
      </c>
      <c r="AK31" s="21">
        <f t="shared" si="23"/>
        <v>0</v>
      </c>
      <c r="AL31" s="21">
        <f t="shared" si="24"/>
        <v>0</v>
      </c>
      <c r="AM31" s="21">
        <f t="shared" si="25"/>
        <v>0</v>
      </c>
      <c r="AN31" s="21">
        <f t="shared" si="26"/>
        <v>0</v>
      </c>
      <c r="AO31" s="21">
        <f t="shared" si="27"/>
        <v>0</v>
      </c>
      <c r="AP31" s="21">
        <f t="shared" si="28"/>
        <v>0</v>
      </c>
      <c r="AQ31" s="21">
        <f t="shared" si="29"/>
        <v>0</v>
      </c>
      <c r="AR31" s="21">
        <f t="shared" si="30"/>
        <v>0</v>
      </c>
      <c r="AS31" s="21">
        <f t="shared" si="31"/>
        <v>0</v>
      </c>
      <c r="AT31" s="35"/>
      <c r="AU31" s="27">
        <f t="shared" si="32"/>
        <v>0</v>
      </c>
      <c r="AV31" s="27">
        <f t="shared" si="33"/>
        <v>0</v>
      </c>
      <c r="AW31" s="27">
        <f t="shared" si="34"/>
        <v>0</v>
      </c>
      <c r="AX31" s="27">
        <f t="shared" si="35"/>
        <v>0</v>
      </c>
      <c r="AY31" s="27">
        <f t="shared" si="36"/>
        <v>0</v>
      </c>
      <c r="AZ31" s="27">
        <f t="shared" si="37"/>
        <v>0</v>
      </c>
      <c r="BA31" s="27">
        <f t="shared" si="38"/>
        <v>0</v>
      </c>
      <c r="BB31" s="27">
        <f t="shared" si="39"/>
        <v>0</v>
      </c>
      <c r="BC31" s="27">
        <f t="shared" si="40"/>
        <v>0</v>
      </c>
      <c r="BD31" s="27">
        <f t="shared" si="41"/>
        <v>0</v>
      </c>
      <c r="BE31" s="27">
        <f t="shared" si="42"/>
        <v>0</v>
      </c>
      <c r="BF31" s="27">
        <f t="shared" si="43"/>
        <v>0</v>
      </c>
      <c r="BG31" s="27">
        <f t="shared" si="44"/>
        <v>0</v>
      </c>
      <c r="BH31" s="27">
        <f t="shared" si="45"/>
        <v>0</v>
      </c>
      <c r="BI31" s="27">
        <f t="shared" si="46"/>
        <v>0</v>
      </c>
      <c r="BJ31" s="27">
        <f t="shared" si="47"/>
        <v>0</v>
      </c>
      <c r="BK31" s="27">
        <f t="shared" si="48"/>
        <v>0</v>
      </c>
      <c r="BL31" s="27">
        <f t="shared" si="49"/>
        <v>0</v>
      </c>
      <c r="BM31" s="27">
        <f t="shared" si="50"/>
        <v>0</v>
      </c>
      <c r="BN31" s="27">
        <f t="shared" si="51"/>
        <v>0</v>
      </c>
      <c r="BO31" s="27">
        <f t="shared" si="52"/>
        <v>0</v>
      </c>
      <c r="BP31" s="27">
        <f t="shared" si="53"/>
        <v>0</v>
      </c>
      <c r="BQ31" s="27">
        <f t="shared" si="54"/>
        <v>0</v>
      </c>
      <c r="BR31" s="27">
        <f t="shared" si="55"/>
        <v>0</v>
      </c>
      <c r="BS31" s="27">
        <f t="shared" si="56"/>
        <v>0</v>
      </c>
      <c r="BT31" s="27">
        <f t="shared" si="57"/>
        <v>0</v>
      </c>
      <c r="BU31" s="27">
        <f t="shared" si="58"/>
        <v>0</v>
      </c>
    </row>
    <row r="32" spans="1:73">
      <c r="E32" t="e">
        <f>VLOOKUP($C32,'Event Inputs'!$D$4:'Event Inputs'!$H$899,2,FALSE)</f>
        <v>#N/A</v>
      </c>
      <c r="F32" t="e">
        <f>VLOOKUP($D32,'Event Inputs'!$D$4:'Event Inputs'!$H$899,3,FALSE)</f>
        <v>#N/A</v>
      </c>
      <c r="G32" t="str">
        <f t="shared" si="0"/>
        <v/>
      </c>
      <c r="L32" t="e">
        <f>VLOOKUP($J32,'Event Inputs'!$D$4:'Event Inputs'!$H$899,2,FALSE)</f>
        <v>#N/A</v>
      </c>
      <c r="M32" t="e">
        <f>VLOOKUP($K32,'Event Inputs'!$D$4:'Event Inputs'!$H$899,3,FALSE)</f>
        <v>#N/A</v>
      </c>
      <c r="N32" t="str">
        <f t="shared" si="1"/>
        <v/>
      </c>
      <c r="O32" s="18">
        <f>'Event Inputs'!A32</f>
        <v>0</v>
      </c>
      <c r="P32" s="15">
        <f t="shared" si="2"/>
        <v>0</v>
      </c>
      <c r="Q32" s="21">
        <f t="shared" si="3"/>
        <v>0</v>
      </c>
      <c r="R32" s="24">
        <f t="shared" si="4"/>
        <v>0</v>
      </c>
      <c r="S32" s="21">
        <f t="shared" si="5"/>
        <v>0</v>
      </c>
      <c r="T32" s="21">
        <f t="shared" si="6"/>
        <v>0</v>
      </c>
      <c r="U32" s="21">
        <f t="shared" si="7"/>
        <v>0</v>
      </c>
      <c r="V32" s="21">
        <f t="shared" si="8"/>
        <v>0</v>
      </c>
      <c r="W32" s="21">
        <f t="shared" si="9"/>
        <v>0</v>
      </c>
      <c r="X32" s="21">
        <f t="shared" si="10"/>
        <v>0</v>
      </c>
      <c r="Y32" s="21">
        <f t="shared" si="11"/>
        <v>0</v>
      </c>
      <c r="Z32" s="21">
        <f t="shared" si="12"/>
        <v>0</v>
      </c>
      <c r="AA32" s="21">
        <f t="shared" si="13"/>
        <v>0</v>
      </c>
      <c r="AB32" s="21">
        <f t="shared" si="14"/>
        <v>0</v>
      </c>
      <c r="AC32" s="21">
        <f t="shared" si="15"/>
        <v>0</v>
      </c>
      <c r="AD32" s="21">
        <f t="shared" si="16"/>
        <v>0</v>
      </c>
      <c r="AE32" s="21">
        <f t="shared" si="17"/>
        <v>0</v>
      </c>
      <c r="AF32" s="21">
        <f t="shared" si="18"/>
        <v>0</v>
      </c>
      <c r="AG32" s="21">
        <f t="shared" si="19"/>
        <v>0</v>
      </c>
      <c r="AH32" s="21">
        <f t="shared" si="20"/>
        <v>0</v>
      </c>
      <c r="AI32" s="21">
        <f t="shared" si="21"/>
        <v>0</v>
      </c>
      <c r="AJ32" s="21">
        <f t="shared" si="22"/>
        <v>0</v>
      </c>
      <c r="AK32" s="21">
        <f t="shared" si="23"/>
        <v>0</v>
      </c>
      <c r="AL32" s="21">
        <f t="shared" si="24"/>
        <v>0</v>
      </c>
      <c r="AM32" s="21">
        <f t="shared" si="25"/>
        <v>0</v>
      </c>
      <c r="AN32" s="21">
        <f t="shared" si="26"/>
        <v>0</v>
      </c>
      <c r="AO32" s="21">
        <f t="shared" si="27"/>
        <v>0</v>
      </c>
      <c r="AP32" s="21">
        <f t="shared" si="28"/>
        <v>0</v>
      </c>
      <c r="AQ32" s="21">
        <f t="shared" si="29"/>
        <v>0</v>
      </c>
      <c r="AR32" s="21">
        <f t="shared" si="30"/>
        <v>0</v>
      </c>
      <c r="AS32" s="21">
        <f t="shared" si="31"/>
        <v>0</v>
      </c>
      <c r="AT32" s="35"/>
      <c r="AU32" s="27">
        <f t="shared" si="32"/>
        <v>0</v>
      </c>
      <c r="AV32" s="27">
        <f t="shared" si="33"/>
        <v>0</v>
      </c>
      <c r="AW32" s="27">
        <f t="shared" si="34"/>
        <v>0</v>
      </c>
      <c r="AX32" s="27">
        <f t="shared" si="35"/>
        <v>0</v>
      </c>
      <c r="AY32" s="27">
        <f t="shared" si="36"/>
        <v>0</v>
      </c>
      <c r="AZ32" s="27">
        <f t="shared" si="37"/>
        <v>0</v>
      </c>
      <c r="BA32" s="27">
        <f t="shared" si="38"/>
        <v>0</v>
      </c>
      <c r="BB32" s="27">
        <f t="shared" si="39"/>
        <v>0</v>
      </c>
      <c r="BC32" s="27">
        <f t="shared" si="40"/>
        <v>0</v>
      </c>
      <c r="BD32" s="27">
        <f t="shared" si="41"/>
        <v>0</v>
      </c>
      <c r="BE32" s="27">
        <f t="shared" si="42"/>
        <v>0</v>
      </c>
      <c r="BF32" s="27">
        <f t="shared" si="43"/>
        <v>0</v>
      </c>
      <c r="BG32" s="27">
        <f t="shared" si="44"/>
        <v>0</v>
      </c>
      <c r="BH32" s="27">
        <f t="shared" si="45"/>
        <v>0</v>
      </c>
      <c r="BI32" s="27">
        <f t="shared" si="46"/>
        <v>0</v>
      </c>
      <c r="BJ32" s="27">
        <f t="shared" si="47"/>
        <v>0</v>
      </c>
      <c r="BK32" s="27">
        <f t="shared" si="48"/>
        <v>0</v>
      </c>
      <c r="BL32" s="27">
        <f t="shared" si="49"/>
        <v>0</v>
      </c>
      <c r="BM32" s="27">
        <f t="shared" si="50"/>
        <v>0</v>
      </c>
      <c r="BN32" s="27">
        <f t="shared" si="51"/>
        <v>0</v>
      </c>
      <c r="BO32" s="27">
        <f t="shared" si="52"/>
        <v>0</v>
      </c>
      <c r="BP32" s="27">
        <f t="shared" si="53"/>
        <v>0</v>
      </c>
      <c r="BQ32" s="27">
        <f t="shared" si="54"/>
        <v>0</v>
      </c>
      <c r="BR32" s="27">
        <f t="shared" si="55"/>
        <v>0</v>
      </c>
      <c r="BS32" s="27">
        <f t="shared" si="56"/>
        <v>0</v>
      </c>
      <c r="BT32" s="27">
        <f t="shared" si="57"/>
        <v>0</v>
      </c>
      <c r="BU32" s="27">
        <f t="shared" si="58"/>
        <v>0</v>
      </c>
    </row>
    <row r="33" spans="5:73">
      <c r="E33" t="e">
        <f>VLOOKUP($C33,'Event Inputs'!$D$4:'Event Inputs'!$H$899,2,FALSE)</f>
        <v>#N/A</v>
      </c>
      <c r="F33" t="e">
        <f>VLOOKUP($D33,'Event Inputs'!$D$4:'Event Inputs'!$H$899,3,FALSE)</f>
        <v>#N/A</v>
      </c>
      <c r="G33" t="str">
        <f t="shared" si="0"/>
        <v/>
      </c>
      <c r="L33" t="e">
        <f>VLOOKUP($J33,'Event Inputs'!$D$4:'Event Inputs'!$H$899,2,FALSE)</f>
        <v>#N/A</v>
      </c>
      <c r="M33" t="e">
        <f>VLOOKUP($K33,'Event Inputs'!$D$4:'Event Inputs'!$H$899,3,FALSE)</f>
        <v>#N/A</v>
      </c>
      <c r="N33" t="str">
        <f t="shared" si="1"/>
        <v/>
      </c>
      <c r="O33" s="18">
        <f>'Event Inputs'!A33</f>
        <v>0</v>
      </c>
      <c r="P33" s="15">
        <f t="shared" si="2"/>
        <v>0</v>
      </c>
      <c r="Q33" s="21">
        <f t="shared" si="3"/>
        <v>0</v>
      </c>
      <c r="R33" s="24">
        <f t="shared" si="4"/>
        <v>0</v>
      </c>
      <c r="S33" s="21">
        <f t="shared" si="5"/>
        <v>0</v>
      </c>
      <c r="T33" s="21">
        <f t="shared" si="6"/>
        <v>0</v>
      </c>
      <c r="U33" s="21">
        <f t="shared" si="7"/>
        <v>0</v>
      </c>
      <c r="V33" s="21">
        <f t="shared" si="8"/>
        <v>0</v>
      </c>
      <c r="W33" s="21">
        <f t="shared" si="9"/>
        <v>0</v>
      </c>
      <c r="X33" s="21">
        <f t="shared" si="10"/>
        <v>0</v>
      </c>
      <c r="Y33" s="21">
        <f t="shared" si="11"/>
        <v>0</v>
      </c>
      <c r="Z33" s="21">
        <f t="shared" si="12"/>
        <v>0</v>
      </c>
      <c r="AA33" s="21">
        <f t="shared" si="13"/>
        <v>0</v>
      </c>
      <c r="AB33" s="21">
        <f t="shared" si="14"/>
        <v>0</v>
      </c>
      <c r="AC33" s="21">
        <f t="shared" si="15"/>
        <v>0</v>
      </c>
      <c r="AD33" s="21">
        <f t="shared" si="16"/>
        <v>0</v>
      </c>
      <c r="AE33" s="21">
        <f t="shared" si="17"/>
        <v>0</v>
      </c>
      <c r="AF33" s="21">
        <f t="shared" si="18"/>
        <v>0</v>
      </c>
      <c r="AG33" s="21">
        <f t="shared" si="19"/>
        <v>0</v>
      </c>
      <c r="AH33" s="21">
        <f t="shared" si="20"/>
        <v>0</v>
      </c>
      <c r="AI33" s="21">
        <f t="shared" si="21"/>
        <v>0</v>
      </c>
      <c r="AJ33" s="21">
        <f t="shared" si="22"/>
        <v>0</v>
      </c>
      <c r="AK33" s="21">
        <f t="shared" si="23"/>
        <v>0</v>
      </c>
      <c r="AL33" s="21">
        <f t="shared" si="24"/>
        <v>0</v>
      </c>
      <c r="AM33" s="21">
        <f t="shared" si="25"/>
        <v>0</v>
      </c>
      <c r="AN33" s="21">
        <f t="shared" si="26"/>
        <v>0</v>
      </c>
      <c r="AO33" s="21">
        <f t="shared" si="27"/>
        <v>0</v>
      </c>
      <c r="AP33" s="21">
        <f t="shared" si="28"/>
        <v>0</v>
      </c>
      <c r="AQ33" s="21">
        <f t="shared" si="29"/>
        <v>0</v>
      </c>
      <c r="AR33" s="21">
        <f t="shared" si="30"/>
        <v>0</v>
      </c>
      <c r="AS33" s="21">
        <f t="shared" si="31"/>
        <v>0</v>
      </c>
      <c r="AT33" s="35"/>
      <c r="AU33" s="27">
        <f t="shared" si="32"/>
        <v>0</v>
      </c>
      <c r="AV33" s="27">
        <f t="shared" si="33"/>
        <v>0</v>
      </c>
      <c r="AW33" s="27">
        <f t="shared" si="34"/>
        <v>0</v>
      </c>
      <c r="AX33" s="27">
        <f t="shared" si="35"/>
        <v>0</v>
      </c>
      <c r="AY33" s="27">
        <f t="shared" si="36"/>
        <v>0</v>
      </c>
      <c r="AZ33" s="27">
        <f t="shared" si="37"/>
        <v>0</v>
      </c>
      <c r="BA33" s="27">
        <f t="shared" si="38"/>
        <v>0</v>
      </c>
      <c r="BB33" s="27">
        <f t="shared" si="39"/>
        <v>0</v>
      </c>
      <c r="BC33" s="27">
        <f t="shared" si="40"/>
        <v>0</v>
      </c>
      <c r="BD33" s="27">
        <f t="shared" si="41"/>
        <v>0</v>
      </c>
      <c r="BE33" s="27">
        <f t="shared" si="42"/>
        <v>0</v>
      </c>
      <c r="BF33" s="27">
        <f t="shared" si="43"/>
        <v>0</v>
      </c>
      <c r="BG33" s="27">
        <f t="shared" si="44"/>
        <v>0</v>
      </c>
      <c r="BH33" s="27">
        <f t="shared" si="45"/>
        <v>0</v>
      </c>
      <c r="BI33" s="27">
        <f t="shared" si="46"/>
        <v>0</v>
      </c>
      <c r="BJ33" s="27">
        <f t="shared" si="47"/>
        <v>0</v>
      </c>
      <c r="BK33" s="27">
        <f t="shared" si="48"/>
        <v>0</v>
      </c>
      <c r="BL33" s="27">
        <f t="shared" si="49"/>
        <v>0</v>
      </c>
      <c r="BM33" s="27">
        <f t="shared" si="50"/>
        <v>0</v>
      </c>
      <c r="BN33" s="27">
        <f t="shared" si="51"/>
        <v>0</v>
      </c>
      <c r="BO33" s="27">
        <f t="shared" si="52"/>
        <v>0</v>
      </c>
      <c r="BP33" s="27">
        <f t="shared" si="53"/>
        <v>0</v>
      </c>
      <c r="BQ33" s="27">
        <f t="shared" si="54"/>
        <v>0</v>
      </c>
      <c r="BR33" s="27">
        <f t="shared" si="55"/>
        <v>0</v>
      </c>
      <c r="BS33" s="27">
        <f t="shared" si="56"/>
        <v>0</v>
      </c>
      <c r="BT33" s="27">
        <f t="shared" si="57"/>
        <v>0</v>
      </c>
      <c r="BU33" s="27">
        <f t="shared" si="58"/>
        <v>0</v>
      </c>
    </row>
    <row r="34" spans="5:73">
      <c r="E34" t="e">
        <f>VLOOKUP($C34,'Event Inputs'!$D$4:'Event Inputs'!$H$899,2,FALSE)</f>
        <v>#N/A</v>
      </c>
      <c r="F34" t="e">
        <f>VLOOKUP($D34,'Event Inputs'!$D$4:'Event Inputs'!$H$899,3,FALSE)</f>
        <v>#N/A</v>
      </c>
      <c r="G34" t="str">
        <f t="shared" si="0"/>
        <v/>
      </c>
      <c r="L34" t="e">
        <f>VLOOKUP($J34,'Event Inputs'!$D$4:'Event Inputs'!$H$899,2,FALSE)</f>
        <v>#N/A</v>
      </c>
      <c r="M34" t="e">
        <f>VLOOKUP($K34,'Event Inputs'!$D$4:'Event Inputs'!$H$899,3,FALSE)</f>
        <v>#N/A</v>
      </c>
      <c r="N34" t="str">
        <f t="shared" si="1"/>
        <v/>
      </c>
      <c r="O34" s="18">
        <f>'Event Inputs'!A34</f>
        <v>0</v>
      </c>
      <c r="P34" s="15">
        <f t="shared" si="2"/>
        <v>0</v>
      </c>
      <c r="Q34" s="21">
        <f t="shared" si="3"/>
        <v>0</v>
      </c>
      <c r="R34" s="24">
        <f t="shared" si="4"/>
        <v>0</v>
      </c>
      <c r="S34" s="21">
        <f t="shared" si="5"/>
        <v>0</v>
      </c>
      <c r="T34" s="21">
        <f t="shared" si="6"/>
        <v>0</v>
      </c>
      <c r="U34" s="21">
        <f t="shared" si="7"/>
        <v>0</v>
      </c>
      <c r="V34" s="21">
        <f t="shared" si="8"/>
        <v>0</v>
      </c>
      <c r="W34" s="21">
        <f t="shared" si="9"/>
        <v>0</v>
      </c>
      <c r="X34" s="21">
        <f t="shared" si="10"/>
        <v>0</v>
      </c>
      <c r="Y34" s="21">
        <f t="shared" si="11"/>
        <v>0</v>
      </c>
      <c r="Z34" s="21">
        <f t="shared" si="12"/>
        <v>0</v>
      </c>
      <c r="AA34" s="21">
        <f t="shared" si="13"/>
        <v>0</v>
      </c>
      <c r="AB34" s="21">
        <f t="shared" si="14"/>
        <v>0</v>
      </c>
      <c r="AC34" s="21">
        <f t="shared" si="15"/>
        <v>0</v>
      </c>
      <c r="AD34" s="21">
        <f t="shared" si="16"/>
        <v>0</v>
      </c>
      <c r="AE34" s="21">
        <f t="shared" si="17"/>
        <v>0</v>
      </c>
      <c r="AF34" s="21">
        <f t="shared" si="18"/>
        <v>0</v>
      </c>
      <c r="AG34" s="21">
        <f t="shared" si="19"/>
        <v>0</v>
      </c>
      <c r="AH34" s="21">
        <f t="shared" si="20"/>
        <v>0</v>
      </c>
      <c r="AI34" s="21">
        <f t="shared" si="21"/>
        <v>0</v>
      </c>
      <c r="AJ34" s="21">
        <f t="shared" si="22"/>
        <v>0</v>
      </c>
      <c r="AK34" s="21">
        <f t="shared" si="23"/>
        <v>0</v>
      </c>
      <c r="AL34" s="21">
        <f t="shared" si="24"/>
        <v>0</v>
      </c>
      <c r="AM34" s="21">
        <f t="shared" si="25"/>
        <v>0</v>
      </c>
      <c r="AN34" s="21">
        <f t="shared" si="26"/>
        <v>0</v>
      </c>
      <c r="AO34" s="21">
        <f t="shared" si="27"/>
        <v>0</v>
      </c>
      <c r="AP34" s="21">
        <f t="shared" si="28"/>
        <v>0</v>
      </c>
      <c r="AQ34" s="21">
        <f t="shared" si="29"/>
        <v>0</v>
      </c>
      <c r="AR34" s="21">
        <f t="shared" si="30"/>
        <v>0</v>
      </c>
      <c r="AS34" s="21">
        <f t="shared" si="31"/>
        <v>0</v>
      </c>
      <c r="AT34" s="35"/>
      <c r="AU34" s="27">
        <f t="shared" si="32"/>
        <v>0</v>
      </c>
      <c r="AV34" s="27">
        <f t="shared" si="33"/>
        <v>0</v>
      </c>
      <c r="AW34" s="27">
        <f t="shared" si="34"/>
        <v>0</v>
      </c>
      <c r="AX34" s="27">
        <f t="shared" si="35"/>
        <v>0</v>
      </c>
      <c r="AY34" s="27">
        <f t="shared" si="36"/>
        <v>0</v>
      </c>
      <c r="AZ34" s="27">
        <f t="shared" si="37"/>
        <v>0</v>
      </c>
      <c r="BA34" s="27">
        <f t="shared" si="38"/>
        <v>0</v>
      </c>
      <c r="BB34" s="27">
        <f t="shared" si="39"/>
        <v>0</v>
      </c>
      <c r="BC34" s="27">
        <f t="shared" si="40"/>
        <v>0</v>
      </c>
      <c r="BD34" s="27">
        <f t="shared" si="41"/>
        <v>0</v>
      </c>
      <c r="BE34" s="27">
        <f t="shared" si="42"/>
        <v>0</v>
      </c>
      <c r="BF34" s="27">
        <f t="shared" si="43"/>
        <v>0</v>
      </c>
      <c r="BG34" s="27">
        <f t="shared" si="44"/>
        <v>0</v>
      </c>
      <c r="BH34" s="27">
        <f t="shared" si="45"/>
        <v>0</v>
      </c>
      <c r="BI34" s="27">
        <f t="shared" si="46"/>
        <v>0</v>
      </c>
      <c r="BJ34" s="27">
        <f t="shared" si="47"/>
        <v>0</v>
      </c>
      <c r="BK34" s="27">
        <f t="shared" si="48"/>
        <v>0</v>
      </c>
      <c r="BL34" s="27">
        <f t="shared" si="49"/>
        <v>0</v>
      </c>
      <c r="BM34" s="27">
        <f t="shared" si="50"/>
        <v>0</v>
      </c>
      <c r="BN34" s="27">
        <f t="shared" si="51"/>
        <v>0</v>
      </c>
      <c r="BO34" s="27">
        <f t="shared" si="52"/>
        <v>0</v>
      </c>
      <c r="BP34" s="27">
        <f t="shared" si="53"/>
        <v>0</v>
      </c>
      <c r="BQ34" s="27">
        <f t="shared" si="54"/>
        <v>0</v>
      </c>
      <c r="BR34" s="27">
        <f t="shared" si="55"/>
        <v>0</v>
      </c>
      <c r="BS34" s="27">
        <f t="shared" si="56"/>
        <v>0</v>
      </c>
      <c r="BT34" s="27">
        <f t="shared" si="57"/>
        <v>0</v>
      </c>
      <c r="BU34" s="27">
        <f t="shared" si="58"/>
        <v>0</v>
      </c>
    </row>
    <row r="35" spans="5:73">
      <c r="E35" t="e">
        <f>VLOOKUP($C35,'Event Inputs'!$D$4:'Event Inputs'!$H$899,2,FALSE)</f>
        <v>#N/A</v>
      </c>
      <c r="F35" t="e">
        <f>VLOOKUP($D35,'Event Inputs'!$D$4:'Event Inputs'!$H$899,3,FALSE)</f>
        <v>#N/A</v>
      </c>
      <c r="G35" t="str">
        <f t="shared" si="0"/>
        <v/>
      </c>
      <c r="L35" t="e">
        <f>VLOOKUP($J35,'Event Inputs'!$D$4:'Event Inputs'!$H$899,2,FALSE)</f>
        <v>#N/A</v>
      </c>
      <c r="M35" t="e">
        <f>VLOOKUP($K35,'Event Inputs'!$D$4:'Event Inputs'!$H$899,3,FALSE)</f>
        <v>#N/A</v>
      </c>
      <c r="N35" t="str">
        <f t="shared" si="1"/>
        <v/>
      </c>
      <c r="O35" s="18">
        <f>'Event Inputs'!A35</f>
        <v>0</v>
      </c>
      <c r="P35" s="15">
        <f t="shared" si="2"/>
        <v>0</v>
      </c>
      <c r="Q35" s="21">
        <f t="shared" si="3"/>
        <v>0</v>
      </c>
      <c r="R35" s="24">
        <f t="shared" si="4"/>
        <v>0</v>
      </c>
      <c r="S35" s="21">
        <f t="shared" si="5"/>
        <v>0</v>
      </c>
      <c r="T35" s="21">
        <f t="shared" si="6"/>
        <v>0</v>
      </c>
      <c r="U35" s="21">
        <f t="shared" si="7"/>
        <v>0</v>
      </c>
      <c r="V35" s="21">
        <f t="shared" si="8"/>
        <v>0</v>
      </c>
      <c r="W35" s="21">
        <f t="shared" si="9"/>
        <v>0</v>
      </c>
      <c r="X35" s="21">
        <f t="shared" si="10"/>
        <v>0</v>
      </c>
      <c r="Y35" s="21">
        <f t="shared" si="11"/>
        <v>0</v>
      </c>
      <c r="Z35" s="21">
        <f t="shared" si="12"/>
        <v>0</v>
      </c>
      <c r="AA35" s="21">
        <f t="shared" si="13"/>
        <v>0</v>
      </c>
      <c r="AB35" s="21">
        <f t="shared" si="14"/>
        <v>0</v>
      </c>
      <c r="AC35" s="21">
        <f t="shared" si="15"/>
        <v>0</v>
      </c>
      <c r="AD35" s="21">
        <f t="shared" si="16"/>
        <v>0</v>
      </c>
      <c r="AE35" s="21">
        <f t="shared" si="17"/>
        <v>0</v>
      </c>
      <c r="AF35" s="21">
        <f t="shared" si="18"/>
        <v>0</v>
      </c>
      <c r="AG35" s="21">
        <f t="shared" si="19"/>
        <v>0</v>
      </c>
      <c r="AH35" s="21">
        <f t="shared" si="20"/>
        <v>0</v>
      </c>
      <c r="AI35" s="21">
        <f t="shared" si="21"/>
        <v>0</v>
      </c>
      <c r="AJ35" s="21">
        <f t="shared" si="22"/>
        <v>0</v>
      </c>
      <c r="AK35" s="21">
        <f t="shared" si="23"/>
        <v>0</v>
      </c>
      <c r="AL35" s="21">
        <f t="shared" si="24"/>
        <v>0</v>
      </c>
      <c r="AM35" s="21">
        <f t="shared" si="25"/>
        <v>0</v>
      </c>
      <c r="AN35" s="21">
        <f t="shared" si="26"/>
        <v>0</v>
      </c>
      <c r="AO35" s="21">
        <f t="shared" si="27"/>
        <v>0</v>
      </c>
      <c r="AP35" s="21">
        <f t="shared" si="28"/>
        <v>0</v>
      </c>
      <c r="AQ35" s="21">
        <f t="shared" si="29"/>
        <v>0</v>
      </c>
      <c r="AR35" s="21">
        <f t="shared" si="30"/>
        <v>0</v>
      </c>
      <c r="AS35" s="21">
        <f t="shared" si="31"/>
        <v>0</v>
      </c>
      <c r="AT35" s="35"/>
      <c r="AU35" s="27">
        <f t="shared" si="32"/>
        <v>0</v>
      </c>
      <c r="AV35" s="27">
        <f t="shared" si="33"/>
        <v>0</v>
      </c>
      <c r="AW35" s="27">
        <f t="shared" si="34"/>
        <v>0</v>
      </c>
      <c r="AX35" s="27">
        <f t="shared" si="35"/>
        <v>0</v>
      </c>
      <c r="AY35" s="27">
        <f t="shared" si="36"/>
        <v>0</v>
      </c>
      <c r="AZ35" s="27">
        <f t="shared" si="37"/>
        <v>0</v>
      </c>
      <c r="BA35" s="27">
        <f t="shared" si="38"/>
        <v>0</v>
      </c>
      <c r="BB35" s="27">
        <f t="shared" si="39"/>
        <v>0</v>
      </c>
      <c r="BC35" s="27">
        <f t="shared" si="40"/>
        <v>0</v>
      </c>
      <c r="BD35" s="27">
        <f t="shared" si="41"/>
        <v>0</v>
      </c>
      <c r="BE35" s="27">
        <f t="shared" si="42"/>
        <v>0</v>
      </c>
      <c r="BF35" s="27">
        <f t="shared" si="43"/>
        <v>0</v>
      </c>
      <c r="BG35" s="27">
        <f t="shared" si="44"/>
        <v>0</v>
      </c>
      <c r="BH35" s="27">
        <f t="shared" si="45"/>
        <v>0</v>
      </c>
      <c r="BI35" s="27">
        <f t="shared" si="46"/>
        <v>0</v>
      </c>
      <c r="BJ35" s="27">
        <f t="shared" si="47"/>
        <v>0</v>
      </c>
      <c r="BK35" s="27">
        <f t="shared" si="48"/>
        <v>0</v>
      </c>
      <c r="BL35" s="27">
        <f t="shared" si="49"/>
        <v>0</v>
      </c>
      <c r="BM35" s="27">
        <f t="shared" si="50"/>
        <v>0</v>
      </c>
      <c r="BN35" s="27">
        <f t="shared" si="51"/>
        <v>0</v>
      </c>
      <c r="BO35" s="27">
        <f t="shared" si="52"/>
        <v>0</v>
      </c>
      <c r="BP35" s="27">
        <f t="shared" si="53"/>
        <v>0</v>
      </c>
      <c r="BQ35" s="27">
        <f t="shared" si="54"/>
        <v>0</v>
      </c>
      <c r="BR35" s="27">
        <f t="shared" si="55"/>
        <v>0</v>
      </c>
      <c r="BS35" s="27">
        <f t="shared" si="56"/>
        <v>0</v>
      </c>
      <c r="BT35" s="27">
        <f t="shared" si="57"/>
        <v>0</v>
      </c>
      <c r="BU35" s="27">
        <f t="shared" si="58"/>
        <v>0</v>
      </c>
    </row>
    <row r="36" spans="5:73">
      <c r="E36" t="e">
        <f>VLOOKUP($C36,'Event Inputs'!$D$4:'Event Inputs'!$H$899,2,FALSE)</f>
        <v>#N/A</v>
      </c>
      <c r="F36" t="e">
        <f>VLOOKUP($D36,'Event Inputs'!$D$4:'Event Inputs'!$H$899,3,FALSE)</f>
        <v>#N/A</v>
      </c>
      <c r="G36" t="str">
        <f t="shared" si="0"/>
        <v/>
      </c>
      <c r="L36" t="e">
        <f>VLOOKUP($J36,'Event Inputs'!$D$4:'Event Inputs'!$H$899,2,FALSE)</f>
        <v>#N/A</v>
      </c>
      <c r="M36" t="e">
        <f>VLOOKUP($K36,'Event Inputs'!$D$4:'Event Inputs'!$H$899,3,FALSE)</f>
        <v>#N/A</v>
      </c>
      <c r="N36" t="str">
        <f t="shared" si="1"/>
        <v/>
      </c>
      <c r="O36" s="18">
        <f>'Event Inputs'!A36</f>
        <v>0</v>
      </c>
      <c r="P36" s="15">
        <f t="shared" si="2"/>
        <v>0</v>
      </c>
      <c r="Q36" s="21">
        <f t="shared" si="3"/>
        <v>0</v>
      </c>
      <c r="R36" s="24">
        <f t="shared" si="4"/>
        <v>0</v>
      </c>
      <c r="S36" s="21">
        <f t="shared" si="5"/>
        <v>0</v>
      </c>
      <c r="T36" s="21">
        <f t="shared" si="6"/>
        <v>0</v>
      </c>
      <c r="U36" s="21">
        <f t="shared" si="7"/>
        <v>0</v>
      </c>
      <c r="V36" s="21">
        <f t="shared" si="8"/>
        <v>0</v>
      </c>
      <c r="W36" s="21">
        <f t="shared" si="9"/>
        <v>0</v>
      </c>
      <c r="X36" s="21">
        <f t="shared" si="10"/>
        <v>0</v>
      </c>
      <c r="Y36" s="21">
        <f t="shared" si="11"/>
        <v>0</v>
      </c>
      <c r="Z36" s="21">
        <f t="shared" si="12"/>
        <v>0</v>
      </c>
      <c r="AA36" s="21">
        <f t="shared" si="13"/>
        <v>0</v>
      </c>
      <c r="AB36" s="21">
        <f t="shared" si="14"/>
        <v>0</v>
      </c>
      <c r="AC36" s="21">
        <f t="shared" si="15"/>
        <v>0</v>
      </c>
      <c r="AD36" s="21">
        <f t="shared" si="16"/>
        <v>0</v>
      </c>
      <c r="AE36" s="21">
        <f t="shared" si="17"/>
        <v>0</v>
      </c>
      <c r="AF36" s="21">
        <f t="shared" si="18"/>
        <v>0</v>
      </c>
      <c r="AG36" s="21">
        <f t="shared" si="19"/>
        <v>0</v>
      </c>
      <c r="AH36" s="21">
        <f t="shared" si="20"/>
        <v>0</v>
      </c>
      <c r="AI36" s="21">
        <f t="shared" si="21"/>
        <v>0</v>
      </c>
      <c r="AJ36" s="21">
        <f t="shared" si="22"/>
        <v>0</v>
      </c>
      <c r="AK36" s="21">
        <f t="shared" si="23"/>
        <v>0</v>
      </c>
      <c r="AL36" s="21">
        <f t="shared" si="24"/>
        <v>0</v>
      </c>
      <c r="AM36" s="21">
        <f t="shared" si="25"/>
        <v>0</v>
      </c>
      <c r="AN36" s="21">
        <f t="shared" si="26"/>
        <v>0</v>
      </c>
      <c r="AO36" s="21">
        <f t="shared" si="27"/>
        <v>0</v>
      </c>
      <c r="AP36" s="21">
        <f t="shared" si="28"/>
        <v>0</v>
      </c>
      <c r="AQ36" s="21">
        <f t="shared" si="29"/>
        <v>0</v>
      </c>
      <c r="AR36" s="21">
        <f t="shared" si="30"/>
        <v>0</v>
      </c>
      <c r="AS36" s="21">
        <f t="shared" si="31"/>
        <v>0</v>
      </c>
      <c r="AT36" s="35"/>
      <c r="AU36" s="27">
        <f t="shared" si="32"/>
        <v>0</v>
      </c>
      <c r="AV36" s="27">
        <f t="shared" si="33"/>
        <v>0</v>
      </c>
      <c r="AW36" s="27">
        <f t="shared" si="34"/>
        <v>0</v>
      </c>
      <c r="AX36" s="27">
        <f t="shared" si="35"/>
        <v>0</v>
      </c>
      <c r="AY36" s="27">
        <f t="shared" si="36"/>
        <v>0</v>
      </c>
      <c r="AZ36" s="27">
        <f t="shared" si="37"/>
        <v>0</v>
      </c>
      <c r="BA36" s="27">
        <f t="shared" si="38"/>
        <v>0</v>
      </c>
      <c r="BB36" s="27">
        <f t="shared" si="39"/>
        <v>0</v>
      </c>
      <c r="BC36" s="27">
        <f t="shared" si="40"/>
        <v>0</v>
      </c>
      <c r="BD36" s="27">
        <f t="shared" si="41"/>
        <v>0</v>
      </c>
      <c r="BE36" s="27">
        <f t="shared" si="42"/>
        <v>0</v>
      </c>
      <c r="BF36" s="27">
        <f t="shared" si="43"/>
        <v>0</v>
      </c>
      <c r="BG36" s="27">
        <f t="shared" si="44"/>
        <v>0</v>
      </c>
      <c r="BH36" s="27">
        <f t="shared" si="45"/>
        <v>0</v>
      </c>
      <c r="BI36" s="27">
        <f t="shared" si="46"/>
        <v>0</v>
      </c>
      <c r="BJ36" s="27">
        <f t="shared" si="47"/>
        <v>0</v>
      </c>
      <c r="BK36" s="27">
        <f t="shared" si="48"/>
        <v>0</v>
      </c>
      <c r="BL36" s="27">
        <f t="shared" si="49"/>
        <v>0</v>
      </c>
      <c r="BM36" s="27">
        <f t="shared" si="50"/>
        <v>0</v>
      </c>
      <c r="BN36" s="27">
        <f t="shared" si="51"/>
        <v>0</v>
      </c>
      <c r="BO36" s="27">
        <f t="shared" si="52"/>
        <v>0</v>
      </c>
      <c r="BP36" s="27">
        <f t="shared" si="53"/>
        <v>0</v>
      </c>
      <c r="BQ36" s="27">
        <f t="shared" si="54"/>
        <v>0</v>
      </c>
      <c r="BR36" s="27">
        <f t="shared" si="55"/>
        <v>0</v>
      </c>
      <c r="BS36" s="27">
        <f t="shared" si="56"/>
        <v>0</v>
      </c>
      <c r="BT36" s="27">
        <f t="shared" si="57"/>
        <v>0</v>
      </c>
      <c r="BU36" s="27">
        <f t="shared" si="58"/>
        <v>0</v>
      </c>
    </row>
    <row r="37" spans="5:73">
      <c r="E37" t="e">
        <f>VLOOKUP($C37,'Event Inputs'!$D$4:'Event Inputs'!$H$899,2,FALSE)</f>
        <v>#N/A</v>
      </c>
      <c r="F37" t="e">
        <f>VLOOKUP($D37,'Event Inputs'!$D$4:'Event Inputs'!$H$899,3,FALSE)</f>
        <v>#N/A</v>
      </c>
      <c r="G37" t="str">
        <f t="shared" si="0"/>
        <v/>
      </c>
      <c r="L37" t="e">
        <f>VLOOKUP($J37,'Event Inputs'!$D$4:'Event Inputs'!$H$899,2,FALSE)</f>
        <v>#N/A</v>
      </c>
      <c r="M37" t="e">
        <f>VLOOKUP($K37,'Event Inputs'!$D$4:'Event Inputs'!$H$899,3,FALSE)</f>
        <v>#N/A</v>
      </c>
      <c r="N37" t="str">
        <f t="shared" si="1"/>
        <v/>
      </c>
      <c r="O37" s="18">
        <f>'Event Inputs'!A37</f>
        <v>0</v>
      </c>
      <c r="P37" s="15">
        <f t="shared" si="2"/>
        <v>0</v>
      </c>
      <c r="Q37" s="21">
        <f t="shared" si="3"/>
        <v>0</v>
      </c>
      <c r="R37" s="24">
        <f t="shared" si="4"/>
        <v>0</v>
      </c>
      <c r="S37" s="21">
        <f t="shared" si="5"/>
        <v>0</v>
      </c>
      <c r="T37" s="21">
        <f t="shared" si="6"/>
        <v>0</v>
      </c>
      <c r="U37" s="21">
        <f t="shared" si="7"/>
        <v>0</v>
      </c>
      <c r="V37" s="21">
        <f t="shared" si="8"/>
        <v>0</v>
      </c>
      <c r="W37" s="21">
        <f t="shared" si="9"/>
        <v>0</v>
      </c>
      <c r="X37" s="21">
        <f t="shared" si="10"/>
        <v>0</v>
      </c>
      <c r="Y37" s="21">
        <f t="shared" si="11"/>
        <v>0</v>
      </c>
      <c r="Z37" s="21">
        <f t="shared" si="12"/>
        <v>0</v>
      </c>
      <c r="AA37" s="21">
        <f t="shared" si="13"/>
        <v>0</v>
      </c>
      <c r="AB37" s="21">
        <f t="shared" si="14"/>
        <v>0</v>
      </c>
      <c r="AC37" s="21">
        <f t="shared" si="15"/>
        <v>0</v>
      </c>
      <c r="AD37" s="21">
        <f t="shared" si="16"/>
        <v>0</v>
      </c>
      <c r="AE37" s="21">
        <f t="shared" si="17"/>
        <v>0</v>
      </c>
      <c r="AF37" s="21">
        <f t="shared" si="18"/>
        <v>0</v>
      </c>
      <c r="AG37" s="21">
        <f t="shared" si="19"/>
        <v>0</v>
      </c>
      <c r="AH37" s="21">
        <f t="shared" si="20"/>
        <v>0</v>
      </c>
      <c r="AI37" s="21">
        <f t="shared" si="21"/>
        <v>0</v>
      </c>
      <c r="AJ37" s="21">
        <f t="shared" si="22"/>
        <v>0</v>
      </c>
      <c r="AK37" s="21">
        <f t="shared" si="23"/>
        <v>0</v>
      </c>
      <c r="AL37" s="21">
        <f t="shared" si="24"/>
        <v>0</v>
      </c>
      <c r="AM37" s="21">
        <f t="shared" si="25"/>
        <v>0</v>
      </c>
      <c r="AN37" s="21">
        <f t="shared" si="26"/>
        <v>0</v>
      </c>
      <c r="AO37" s="21">
        <f t="shared" si="27"/>
        <v>0</v>
      </c>
      <c r="AP37" s="21">
        <f t="shared" si="28"/>
        <v>0</v>
      </c>
      <c r="AQ37" s="21">
        <f t="shared" si="29"/>
        <v>0</v>
      </c>
      <c r="AR37" s="21">
        <f t="shared" si="30"/>
        <v>0</v>
      </c>
      <c r="AS37" s="21">
        <f t="shared" si="31"/>
        <v>0</v>
      </c>
      <c r="AT37" s="35"/>
      <c r="AU37" s="27">
        <f t="shared" si="32"/>
        <v>0</v>
      </c>
      <c r="AV37" s="27">
        <f t="shared" si="33"/>
        <v>0</v>
      </c>
      <c r="AW37" s="27">
        <f t="shared" si="34"/>
        <v>0</v>
      </c>
      <c r="AX37" s="27">
        <f t="shared" si="35"/>
        <v>0</v>
      </c>
      <c r="AY37" s="27">
        <f t="shared" si="36"/>
        <v>0</v>
      </c>
      <c r="AZ37" s="27">
        <f t="shared" si="37"/>
        <v>0</v>
      </c>
      <c r="BA37" s="27">
        <f t="shared" si="38"/>
        <v>0</v>
      </c>
      <c r="BB37" s="27">
        <f t="shared" si="39"/>
        <v>0</v>
      </c>
      <c r="BC37" s="27">
        <f t="shared" si="40"/>
        <v>0</v>
      </c>
      <c r="BD37" s="27">
        <f t="shared" si="41"/>
        <v>0</v>
      </c>
      <c r="BE37" s="27">
        <f t="shared" si="42"/>
        <v>0</v>
      </c>
      <c r="BF37" s="27">
        <f t="shared" si="43"/>
        <v>0</v>
      </c>
      <c r="BG37" s="27">
        <f t="shared" si="44"/>
        <v>0</v>
      </c>
      <c r="BH37" s="27">
        <f t="shared" si="45"/>
        <v>0</v>
      </c>
      <c r="BI37" s="27">
        <f t="shared" si="46"/>
        <v>0</v>
      </c>
      <c r="BJ37" s="27">
        <f t="shared" si="47"/>
        <v>0</v>
      </c>
      <c r="BK37" s="27">
        <f t="shared" si="48"/>
        <v>0</v>
      </c>
      <c r="BL37" s="27">
        <f t="shared" si="49"/>
        <v>0</v>
      </c>
      <c r="BM37" s="27">
        <f t="shared" si="50"/>
        <v>0</v>
      </c>
      <c r="BN37" s="27">
        <f t="shared" si="51"/>
        <v>0</v>
      </c>
      <c r="BO37" s="27">
        <f t="shared" si="52"/>
        <v>0</v>
      </c>
      <c r="BP37" s="27">
        <f t="shared" si="53"/>
        <v>0</v>
      </c>
      <c r="BQ37" s="27">
        <f t="shared" si="54"/>
        <v>0</v>
      </c>
      <c r="BR37" s="27">
        <f t="shared" si="55"/>
        <v>0</v>
      </c>
      <c r="BS37" s="27">
        <f t="shared" si="56"/>
        <v>0</v>
      </c>
      <c r="BT37" s="27">
        <f t="shared" si="57"/>
        <v>0</v>
      </c>
      <c r="BU37" s="27">
        <f t="shared" si="58"/>
        <v>0</v>
      </c>
    </row>
    <row r="38" spans="5:73">
      <c r="E38" t="e">
        <f>VLOOKUP($C38,'Event Inputs'!$D$4:'Event Inputs'!$H$899,2,FALSE)</f>
        <v>#N/A</v>
      </c>
      <c r="F38" t="e">
        <f>VLOOKUP($D38,'Event Inputs'!$D$4:'Event Inputs'!$H$899,3,FALSE)</f>
        <v>#N/A</v>
      </c>
      <c r="G38" t="str">
        <f t="shared" si="0"/>
        <v/>
      </c>
      <c r="L38" t="e">
        <f>VLOOKUP($J38,'Event Inputs'!$D$4:'Event Inputs'!$H$899,2,FALSE)</f>
        <v>#N/A</v>
      </c>
      <c r="M38" t="e">
        <f>VLOOKUP($K38,'Event Inputs'!$D$4:'Event Inputs'!$H$899,3,FALSE)</f>
        <v>#N/A</v>
      </c>
      <c r="N38" t="str">
        <f t="shared" si="1"/>
        <v/>
      </c>
      <c r="O38" s="18">
        <f>'Event Inputs'!A38</f>
        <v>0</v>
      </c>
      <c r="P38" s="15">
        <f t="shared" si="2"/>
        <v>0</v>
      </c>
      <c r="Q38" s="21">
        <f t="shared" si="3"/>
        <v>0</v>
      </c>
      <c r="R38" s="24">
        <f t="shared" si="4"/>
        <v>0</v>
      </c>
      <c r="S38" s="21">
        <f t="shared" si="5"/>
        <v>0</v>
      </c>
      <c r="T38" s="21">
        <f t="shared" si="6"/>
        <v>0</v>
      </c>
      <c r="U38" s="21">
        <f t="shared" si="7"/>
        <v>0</v>
      </c>
      <c r="V38" s="21">
        <f t="shared" si="8"/>
        <v>0</v>
      </c>
      <c r="W38" s="21">
        <f t="shared" si="9"/>
        <v>0</v>
      </c>
      <c r="X38" s="21">
        <f t="shared" si="10"/>
        <v>0</v>
      </c>
      <c r="Y38" s="21">
        <f t="shared" si="11"/>
        <v>0</v>
      </c>
      <c r="Z38" s="21">
        <f t="shared" si="12"/>
        <v>0</v>
      </c>
      <c r="AA38" s="21">
        <f t="shared" si="13"/>
        <v>0</v>
      </c>
      <c r="AB38" s="21">
        <f t="shared" si="14"/>
        <v>0</v>
      </c>
      <c r="AC38" s="21">
        <f t="shared" si="15"/>
        <v>0</v>
      </c>
      <c r="AD38" s="21">
        <f t="shared" si="16"/>
        <v>0</v>
      </c>
      <c r="AE38" s="21">
        <f t="shared" si="17"/>
        <v>0</v>
      </c>
      <c r="AF38" s="21">
        <f t="shared" si="18"/>
        <v>0</v>
      </c>
      <c r="AG38" s="21">
        <f t="shared" si="19"/>
        <v>0</v>
      </c>
      <c r="AH38" s="21">
        <f t="shared" si="20"/>
        <v>0</v>
      </c>
      <c r="AI38" s="21">
        <f t="shared" si="21"/>
        <v>0</v>
      </c>
      <c r="AJ38" s="21">
        <f t="shared" si="22"/>
        <v>0</v>
      </c>
      <c r="AK38" s="21">
        <f t="shared" si="23"/>
        <v>0</v>
      </c>
      <c r="AL38" s="21">
        <f t="shared" si="24"/>
        <v>0</v>
      </c>
      <c r="AM38" s="21">
        <f t="shared" si="25"/>
        <v>0</v>
      </c>
      <c r="AN38" s="21">
        <f t="shared" si="26"/>
        <v>0</v>
      </c>
      <c r="AO38" s="21">
        <f t="shared" si="27"/>
        <v>0</v>
      </c>
      <c r="AP38" s="21">
        <f t="shared" si="28"/>
        <v>0</v>
      </c>
      <c r="AQ38" s="21">
        <f t="shared" si="29"/>
        <v>0</v>
      </c>
      <c r="AR38" s="21">
        <f t="shared" si="30"/>
        <v>0</v>
      </c>
      <c r="AS38" s="21">
        <f t="shared" si="31"/>
        <v>0</v>
      </c>
      <c r="AT38" s="35"/>
      <c r="AU38" s="27">
        <f t="shared" si="32"/>
        <v>0</v>
      </c>
      <c r="AV38" s="27">
        <f t="shared" si="33"/>
        <v>0</v>
      </c>
      <c r="AW38" s="27">
        <f t="shared" si="34"/>
        <v>0</v>
      </c>
      <c r="AX38" s="27">
        <f t="shared" si="35"/>
        <v>0</v>
      </c>
      <c r="AY38" s="27">
        <f t="shared" si="36"/>
        <v>0</v>
      </c>
      <c r="AZ38" s="27">
        <f t="shared" si="37"/>
        <v>0</v>
      </c>
      <c r="BA38" s="27">
        <f t="shared" si="38"/>
        <v>0</v>
      </c>
      <c r="BB38" s="27">
        <f t="shared" si="39"/>
        <v>0</v>
      </c>
      <c r="BC38" s="27">
        <f t="shared" si="40"/>
        <v>0</v>
      </c>
      <c r="BD38" s="27">
        <f t="shared" si="41"/>
        <v>0</v>
      </c>
      <c r="BE38" s="27">
        <f t="shared" si="42"/>
        <v>0</v>
      </c>
      <c r="BF38" s="27">
        <f t="shared" si="43"/>
        <v>0</v>
      </c>
      <c r="BG38" s="27">
        <f t="shared" si="44"/>
        <v>0</v>
      </c>
      <c r="BH38" s="27">
        <f t="shared" si="45"/>
        <v>0</v>
      </c>
      <c r="BI38" s="27">
        <f t="shared" si="46"/>
        <v>0</v>
      </c>
      <c r="BJ38" s="27">
        <f t="shared" si="47"/>
        <v>0</v>
      </c>
      <c r="BK38" s="27">
        <f t="shared" si="48"/>
        <v>0</v>
      </c>
      <c r="BL38" s="27">
        <f t="shared" si="49"/>
        <v>0</v>
      </c>
      <c r="BM38" s="27">
        <f t="shared" si="50"/>
        <v>0</v>
      </c>
      <c r="BN38" s="27">
        <f t="shared" si="51"/>
        <v>0</v>
      </c>
      <c r="BO38" s="27">
        <f t="shared" si="52"/>
        <v>0</v>
      </c>
      <c r="BP38" s="27">
        <f t="shared" si="53"/>
        <v>0</v>
      </c>
      <c r="BQ38" s="27">
        <f t="shared" si="54"/>
        <v>0</v>
      </c>
      <c r="BR38" s="27">
        <f t="shared" si="55"/>
        <v>0</v>
      </c>
      <c r="BS38" s="27">
        <f t="shared" si="56"/>
        <v>0</v>
      </c>
      <c r="BT38" s="27">
        <f t="shared" si="57"/>
        <v>0</v>
      </c>
      <c r="BU38" s="27">
        <f t="shared" si="58"/>
        <v>0</v>
      </c>
    </row>
    <row r="39" spans="5:73">
      <c r="E39" t="e">
        <f>VLOOKUP($C39,'Event Inputs'!$D$4:'Event Inputs'!$H$899,2,FALSE)</f>
        <v>#N/A</v>
      </c>
      <c r="F39" t="e">
        <f>VLOOKUP($D39,'Event Inputs'!$D$4:'Event Inputs'!$H$899,3,FALSE)</f>
        <v>#N/A</v>
      </c>
      <c r="G39" t="str">
        <f t="shared" si="0"/>
        <v/>
      </c>
      <c r="L39" t="e">
        <f>VLOOKUP($J39,'Event Inputs'!$D$4:'Event Inputs'!$H$899,2,FALSE)</f>
        <v>#N/A</v>
      </c>
      <c r="M39" t="e">
        <f>VLOOKUP($K39,'Event Inputs'!$D$4:'Event Inputs'!$H$899,3,FALSE)</f>
        <v>#N/A</v>
      </c>
      <c r="N39" t="str">
        <f t="shared" si="1"/>
        <v/>
      </c>
      <c r="O39" s="18">
        <f>'Event Inputs'!A39</f>
        <v>0</v>
      </c>
      <c r="P39" s="15">
        <f t="shared" si="2"/>
        <v>0</v>
      </c>
      <c r="Q39" s="21">
        <f t="shared" si="3"/>
        <v>0</v>
      </c>
      <c r="R39" s="24">
        <f t="shared" si="4"/>
        <v>0</v>
      </c>
      <c r="S39" s="21">
        <f t="shared" si="5"/>
        <v>0</v>
      </c>
      <c r="T39" s="21">
        <f t="shared" si="6"/>
        <v>0</v>
      </c>
      <c r="U39" s="21">
        <f t="shared" si="7"/>
        <v>0</v>
      </c>
      <c r="V39" s="21">
        <f t="shared" si="8"/>
        <v>0</v>
      </c>
      <c r="W39" s="21">
        <f t="shared" si="9"/>
        <v>0</v>
      </c>
      <c r="X39" s="21">
        <f t="shared" si="10"/>
        <v>0</v>
      </c>
      <c r="Y39" s="21">
        <f t="shared" si="11"/>
        <v>0</v>
      </c>
      <c r="Z39" s="21">
        <f t="shared" si="12"/>
        <v>0</v>
      </c>
      <c r="AA39" s="21">
        <f t="shared" si="13"/>
        <v>0</v>
      </c>
      <c r="AB39" s="21">
        <f t="shared" si="14"/>
        <v>0</v>
      </c>
      <c r="AC39" s="21">
        <f t="shared" si="15"/>
        <v>0</v>
      </c>
      <c r="AD39" s="21">
        <f t="shared" si="16"/>
        <v>0</v>
      </c>
      <c r="AE39" s="21">
        <f t="shared" si="17"/>
        <v>0</v>
      </c>
      <c r="AF39" s="21">
        <f t="shared" si="18"/>
        <v>0</v>
      </c>
      <c r="AG39" s="21">
        <f t="shared" si="19"/>
        <v>0</v>
      </c>
      <c r="AH39" s="21">
        <f t="shared" si="20"/>
        <v>0</v>
      </c>
      <c r="AI39" s="21">
        <f t="shared" si="21"/>
        <v>0</v>
      </c>
      <c r="AJ39" s="21">
        <f t="shared" si="22"/>
        <v>0</v>
      </c>
      <c r="AK39" s="21">
        <f t="shared" si="23"/>
        <v>0</v>
      </c>
      <c r="AL39" s="21">
        <f t="shared" si="24"/>
        <v>0</v>
      </c>
      <c r="AM39" s="21">
        <f t="shared" si="25"/>
        <v>0</v>
      </c>
      <c r="AN39" s="21">
        <f t="shared" si="26"/>
        <v>0</v>
      </c>
      <c r="AO39" s="21">
        <f t="shared" si="27"/>
        <v>0</v>
      </c>
      <c r="AP39" s="21">
        <f t="shared" si="28"/>
        <v>0</v>
      </c>
      <c r="AQ39" s="21">
        <f t="shared" si="29"/>
        <v>0</v>
      </c>
      <c r="AR39" s="21">
        <f t="shared" si="30"/>
        <v>0</v>
      </c>
      <c r="AS39" s="21">
        <f t="shared" si="31"/>
        <v>0</v>
      </c>
      <c r="AT39" s="35"/>
      <c r="AU39" s="27">
        <f t="shared" si="32"/>
        <v>0</v>
      </c>
      <c r="AV39" s="27">
        <f t="shared" si="33"/>
        <v>0</v>
      </c>
      <c r="AW39" s="27">
        <f t="shared" si="34"/>
        <v>0</v>
      </c>
      <c r="AX39" s="27">
        <f t="shared" si="35"/>
        <v>0</v>
      </c>
      <c r="AY39" s="27">
        <f t="shared" si="36"/>
        <v>0</v>
      </c>
      <c r="AZ39" s="27">
        <f t="shared" si="37"/>
        <v>0</v>
      </c>
      <c r="BA39" s="27">
        <f t="shared" si="38"/>
        <v>0</v>
      </c>
      <c r="BB39" s="27">
        <f t="shared" si="39"/>
        <v>0</v>
      </c>
      <c r="BC39" s="27">
        <f t="shared" si="40"/>
        <v>0</v>
      </c>
      <c r="BD39" s="27">
        <f t="shared" si="41"/>
        <v>0</v>
      </c>
      <c r="BE39" s="27">
        <f t="shared" si="42"/>
        <v>0</v>
      </c>
      <c r="BF39" s="27">
        <f t="shared" si="43"/>
        <v>0</v>
      </c>
      <c r="BG39" s="27">
        <f t="shared" si="44"/>
        <v>0</v>
      </c>
      <c r="BH39" s="27">
        <f t="shared" si="45"/>
        <v>0</v>
      </c>
      <c r="BI39" s="27">
        <f t="shared" si="46"/>
        <v>0</v>
      </c>
      <c r="BJ39" s="27">
        <f t="shared" si="47"/>
        <v>0</v>
      </c>
      <c r="BK39" s="27">
        <f t="shared" si="48"/>
        <v>0</v>
      </c>
      <c r="BL39" s="27">
        <f t="shared" si="49"/>
        <v>0</v>
      </c>
      <c r="BM39" s="27">
        <f t="shared" si="50"/>
        <v>0</v>
      </c>
      <c r="BN39" s="27">
        <f t="shared" si="51"/>
        <v>0</v>
      </c>
      <c r="BO39" s="27">
        <f t="shared" si="52"/>
        <v>0</v>
      </c>
      <c r="BP39" s="27">
        <f t="shared" si="53"/>
        <v>0</v>
      </c>
      <c r="BQ39" s="27">
        <f t="shared" si="54"/>
        <v>0</v>
      </c>
      <c r="BR39" s="27">
        <f t="shared" si="55"/>
        <v>0</v>
      </c>
      <c r="BS39" s="27">
        <f t="shared" si="56"/>
        <v>0</v>
      </c>
      <c r="BT39" s="27">
        <f t="shared" si="57"/>
        <v>0</v>
      </c>
      <c r="BU39" s="27">
        <f t="shared" si="58"/>
        <v>0</v>
      </c>
    </row>
    <row r="40" spans="5:73">
      <c r="E40" t="e">
        <f>VLOOKUP($C40,'Event Inputs'!$D$4:'Event Inputs'!$H$899,2,FALSE)</f>
        <v>#N/A</v>
      </c>
      <c r="F40" t="e">
        <f>VLOOKUP($D40,'Event Inputs'!$D$4:'Event Inputs'!$H$899,3,FALSE)</f>
        <v>#N/A</v>
      </c>
      <c r="G40" t="str">
        <f t="shared" si="0"/>
        <v/>
      </c>
      <c r="L40" t="e">
        <f>VLOOKUP($J40,'Event Inputs'!$D$4:'Event Inputs'!$H$899,2,FALSE)</f>
        <v>#N/A</v>
      </c>
      <c r="M40" t="e">
        <f>VLOOKUP($K40,'Event Inputs'!$D$4:'Event Inputs'!$H$899,3,FALSE)</f>
        <v>#N/A</v>
      </c>
      <c r="N40" t="str">
        <f t="shared" si="1"/>
        <v/>
      </c>
      <c r="O40" s="18">
        <f>'Event Inputs'!A40</f>
        <v>0</v>
      </c>
      <c r="P40" s="15">
        <f t="shared" si="2"/>
        <v>0</v>
      </c>
      <c r="Q40" s="21">
        <f t="shared" si="3"/>
        <v>0</v>
      </c>
      <c r="R40" s="24">
        <f t="shared" si="4"/>
        <v>0</v>
      </c>
      <c r="S40" s="21">
        <f t="shared" si="5"/>
        <v>0</v>
      </c>
      <c r="T40" s="21">
        <f t="shared" si="6"/>
        <v>0</v>
      </c>
      <c r="U40" s="21">
        <f t="shared" si="7"/>
        <v>0</v>
      </c>
      <c r="V40" s="21">
        <f t="shared" si="8"/>
        <v>0</v>
      </c>
      <c r="W40" s="21">
        <f t="shared" si="9"/>
        <v>0</v>
      </c>
      <c r="X40" s="21">
        <f t="shared" si="10"/>
        <v>0</v>
      </c>
      <c r="Y40" s="21">
        <f t="shared" si="11"/>
        <v>0</v>
      </c>
      <c r="Z40" s="21">
        <f t="shared" si="12"/>
        <v>0</v>
      </c>
      <c r="AA40" s="21">
        <f t="shared" si="13"/>
        <v>0</v>
      </c>
      <c r="AB40" s="21">
        <f t="shared" si="14"/>
        <v>0</v>
      </c>
      <c r="AC40" s="21">
        <f t="shared" si="15"/>
        <v>0</v>
      </c>
      <c r="AD40" s="21">
        <f t="shared" si="16"/>
        <v>0</v>
      </c>
      <c r="AE40" s="21">
        <f t="shared" si="17"/>
        <v>0</v>
      </c>
      <c r="AF40" s="21">
        <f t="shared" si="18"/>
        <v>0</v>
      </c>
      <c r="AG40" s="21">
        <f t="shared" si="19"/>
        <v>0</v>
      </c>
      <c r="AH40" s="21">
        <f t="shared" si="20"/>
        <v>0</v>
      </c>
      <c r="AI40" s="21">
        <f t="shared" si="21"/>
        <v>0</v>
      </c>
      <c r="AJ40" s="21">
        <f t="shared" si="22"/>
        <v>0</v>
      </c>
      <c r="AK40" s="21">
        <f t="shared" si="23"/>
        <v>0</v>
      </c>
      <c r="AL40" s="21">
        <f t="shared" si="24"/>
        <v>0</v>
      </c>
      <c r="AM40" s="21">
        <f t="shared" si="25"/>
        <v>0</v>
      </c>
      <c r="AN40" s="21">
        <f t="shared" si="26"/>
        <v>0</v>
      </c>
      <c r="AO40" s="21">
        <f t="shared" si="27"/>
        <v>0</v>
      </c>
      <c r="AP40" s="21">
        <f t="shared" si="28"/>
        <v>0</v>
      </c>
      <c r="AQ40" s="21">
        <f t="shared" si="29"/>
        <v>0</v>
      </c>
      <c r="AR40" s="21">
        <f t="shared" si="30"/>
        <v>0</v>
      </c>
      <c r="AS40" s="21">
        <f t="shared" si="31"/>
        <v>0</v>
      </c>
      <c r="AT40" s="35"/>
      <c r="AU40" s="27">
        <f t="shared" si="32"/>
        <v>0</v>
      </c>
      <c r="AV40" s="27">
        <f t="shared" si="33"/>
        <v>0</v>
      </c>
      <c r="AW40" s="27">
        <f t="shared" si="34"/>
        <v>0</v>
      </c>
      <c r="AX40" s="27">
        <f t="shared" si="35"/>
        <v>0</v>
      </c>
      <c r="AY40" s="27">
        <f t="shared" si="36"/>
        <v>0</v>
      </c>
      <c r="AZ40" s="27">
        <f t="shared" si="37"/>
        <v>0</v>
      </c>
      <c r="BA40" s="27">
        <f t="shared" si="38"/>
        <v>0</v>
      </c>
      <c r="BB40" s="27">
        <f t="shared" si="39"/>
        <v>0</v>
      </c>
      <c r="BC40" s="27">
        <f t="shared" si="40"/>
        <v>0</v>
      </c>
      <c r="BD40" s="27">
        <f t="shared" si="41"/>
        <v>0</v>
      </c>
      <c r="BE40" s="27">
        <f t="shared" si="42"/>
        <v>0</v>
      </c>
      <c r="BF40" s="27">
        <f t="shared" si="43"/>
        <v>0</v>
      </c>
      <c r="BG40" s="27">
        <f t="shared" si="44"/>
        <v>0</v>
      </c>
      <c r="BH40" s="27">
        <f t="shared" si="45"/>
        <v>0</v>
      </c>
      <c r="BI40" s="27">
        <f t="shared" si="46"/>
        <v>0</v>
      </c>
      <c r="BJ40" s="27">
        <f t="shared" si="47"/>
        <v>0</v>
      </c>
      <c r="BK40" s="27">
        <f t="shared" si="48"/>
        <v>0</v>
      </c>
      <c r="BL40" s="27">
        <f t="shared" si="49"/>
        <v>0</v>
      </c>
      <c r="BM40" s="27">
        <f t="shared" si="50"/>
        <v>0</v>
      </c>
      <c r="BN40" s="27">
        <f t="shared" si="51"/>
        <v>0</v>
      </c>
      <c r="BO40" s="27">
        <f t="shared" si="52"/>
        <v>0</v>
      </c>
      <c r="BP40" s="27">
        <f t="shared" si="53"/>
        <v>0</v>
      </c>
      <c r="BQ40" s="27">
        <f t="shared" si="54"/>
        <v>0</v>
      </c>
      <c r="BR40" s="27">
        <f t="shared" si="55"/>
        <v>0</v>
      </c>
      <c r="BS40" s="27">
        <f t="shared" si="56"/>
        <v>0</v>
      </c>
      <c r="BT40" s="27">
        <f t="shared" si="57"/>
        <v>0</v>
      </c>
      <c r="BU40" s="27">
        <f t="shared" si="58"/>
        <v>0</v>
      </c>
    </row>
    <row r="41" spans="5:73">
      <c r="E41" t="e">
        <f>VLOOKUP($C41,'Event Inputs'!$D$4:'Event Inputs'!$H$899,2,FALSE)</f>
        <v>#N/A</v>
      </c>
      <c r="F41" t="e">
        <f>VLOOKUP($D41,'Event Inputs'!$D$4:'Event Inputs'!$H$899,3,FALSE)</f>
        <v>#N/A</v>
      </c>
      <c r="G41" t="str">
        <f t="shared" si="0"/>
        <v/>
      </c>
      <c r="L41" t="e">
        <f>VLOOKUP($J41,'Event Inputs'!$D$4:'Event Inputs'!$H$899,2,FALSE)</f>
        <v>#N/A</v>
      </c>
      <c r="M41" t="e">
        <f>VLOOKUP($K41,'Event Inputs'!$D$4:'Event Inputs'!$H$899,3,FALSE)</f>
        <v>#N/A</v>
      </c>
      <c r="N41" t="str">
        <f t="shared" si="1"/>
        <v/>
      </c>
      <c r="O41" s="18">
        <f>'Event Inputs'!A41</f>
        <v>0</v>
      </c>
      <c r="P41" s="15">
        <f t="shared" si="2"/>
        <v>0</v>
      </c>
      <c r="Q41" s="21">
        <f t="shared" si="3"/>
        <v>0</v>
      </c>
      <c r="R41" s="24">
        <f t="shared" si="4"/>
        <v>0</v>
      </c>
      <c r="S41" s="21">
        <f t="shared" si="5"/>
        <v>0</v>
      </c>
      <c r="T41" s="21">
        <f t="shared" si="6"/>
        <v>0</v>
      </c>
      <c r="U41" s="21">
        <f t="shared" si="7"/>
        <v>0</v>
      </c>
      <c r="V41" s="21">
        <f t="shared" si="8"/>
        <v>0</v>
      </c>
      <c r="W41" s="21">
        <f t="shared" si="9"/>
        <v>0</v>
      </c>
      <c r="X41" s="21">
        <f t="shared" si="10"/>
        <v>0</v>
      </c>
      <c r="Y41" s="21">
        <f t="shared" si="11"/>
        <v>0</v>
      </c>
      <c r="Z41" s="21">
        <f t="shared" si="12"/>
        <v>0</v>
      </c>
      <c r="AA41" s="21">
        <f t="shared" si="13"/>
        <v>0</v>
      </c>
      <c r="AB41" s="21">
        <f t="shared" si="14"/>
        <v>0</v>
      </c>
      <c r="AC41" s="21">
        <f t="shared" si="15"/>
        <v>0</v>
      </c>
      <c r="AD41" s="21">
        <f t="shared" si="16"/>
        <v>0</v>
      </c>
      <c r="AE41" s="21">
        <f t="shared" si="17"/>
        <v>0</v>
      </c>
      <c r="AF41" s="21">
        <f t="shared" si="18"/>
        <v>0</v>
      </c>
      <c r="AG41" s="21">
        <f t="shared" si="19"/>
        <v>0</v>
      </c>
      <c r="AH41" s="21">
        <f t="shared" si="20"/>
        <v>0</v>
      </c>
      <c r="AI41" s="21">
        <f t="shared" si="21"/>
        <v>0</v>
      </c>
      <c r="AJ41" s="21">
        <f t="shared" si="22"/>
        <v>0</v>
      </c>
      <c r="AK41" s="21">
        <f t="shared" si="23"/>
        <v>0</v>
      </c>
      <c r="AL41" s="21">
        <f t="shared" si="24"/>
        <v>0</v>
      </c>
      <c r="AM41" s="21">
        <f t="shared" si="25"/>
        <v>0</v>
      </c>
      <c r="AN41" s="21">
        <f t="shared" si="26"/>
        <v>0</v>
      </c>
      <c r="AO41" s="21">
        <f t="shared" si="27"/>
        <v>0</v>
      </c>
      <c r="AP41" s="21">
        <f t="shared" si="28"/>
        <v>0</v>
      </c>
      <c r="AQ41" s="21">
        <f t="shared" si="29"/>
        <v>0</v>
      </c>
      <c r="AR41" s="21">
        <f t="shared" si="30"/>
        <v>0</v>
      </c>
      <c r="AS41" s="21">
        <f t="shared" si="31"/>
        <v>0</v>
      </c>
      <c r="AT41" s="35"/>
      <c r="AU41" s="27">
        <f t="shared" si="32"/>
        <v>0</v>
      </c>
      <c r="AV41" s="27">
        <f t="shared" si="33"/>
        <v>0</v>
      </c>
      <c r="AW41" s="27">
        <f t="shared" si="34"/>
        <v>0</v>
      </c>
      <c r="AX41" s="27">
        <f t="shared" si="35"/>
        <v>0</v>
      </c>
      <c r="AY41" s="27">
        <f t="shared" si="36"/>
        <v>0</v>
      </c>
      <c r="AZ41" s="27">
        <f t="shared" si="37"/>
        <v>0</v>
      </c>
      <c r="BA41" s="27">
        <f t="shared" si="38"/>
        <v>0</v>
      </c>
      <c r="BB41" s="27">
        <f t="shared" si="39"/>
        <v>0</v>
      </c>
      <c r="BC41" s="27">
        <f t="shared" si="40"/>
        <v>0</v>
      </c>
      <c r="BD41" s="27">
        <f t="shared" si="41"/>
        <v>0</v>
      </c>
      <c r="BE41" s="27">
        <f t="shared" si="42"/>
        <v>0</v>
      </c>
      <c r="BF41" s="27">
        <f t="shared" si="43"/>
        <v>0</v>
      </c>
      <c r="BG41" s="27">
        <f t="shared" si="44"/>
        <v>0</v>
      </c>
      <c r="BH41" s="27">
        <f t="shared" si="45"/>
        <v>0</v>
      </c>
      <c r="BI41" s="27">
        <f t="shared" si="46"/>
        <v>0</v>
      </c>
      <c r="BJ41" s="27">
        <f t="shared" si="47"/>
        <v>0</v>
      </c>
      <c r="BK41" s="27">
        <f t="shared" si="48"/>
        <v>0</v>
      </c>
      <c r="BL41" s="27">
        <f t="shared" si="49"/>
        <v>0</v>
      </c>
      <c r="BM41" s="27">
        <f t="shared" si="50"/>
        <v>0</v>
      </c>
      <c r="BN41" s="27">
        <f t="shared" si="51"/>
        <v>0</v>
      </c>
      <c r="BO41" s="27">
        <f t="shared" si="52"/>
        <v>0</v>
      </c>
      <c r="BP41" s="27">
        <f t="shared" si="53"/>
        <v>0</v>
      </c>
      <c r="BQ41" s="27">
        <f t="shared" si="54"/>
        <v>0</v>
      </c>
      <c r="BR41" s="27">
        <f t="shared" si="55"/>
        <v>0</v>
      </c>
      <c r="BS41" s="27">
        <f t="shared" si="56"/>
        <v>0</v>
      </c>
      <c r="BT41" s="27">
        <f t="shared" si="57"/>
        <v>0</v>
      </c>
      <c r="BU41" s="27">
        <f t="shared" si="58"/>
        <v>0</v>
      </c>
    </row>
    <row r="42" spans="5:73">
      <c r="E42" t="e">
        <f>VLOOKUP($C42,'Event Inputs'!$D$4:'Event Inputs'!$H$899,2,FALSE)</f>
        <v>#N/A</v>
      </c>
      <c r="F42" t="e">
        <f>VLOOKUP($D42,'Event Inputs'!$D$4:'Event Inputs'!$H$899,3,FALSE)</f>
        <v>#N/A</v>
      </c>
      <c r="G42" t="str">
        <f t="shared" si="0"/>
        <v/>
      </c>
      <c r="L42" t="e">
        <f>VLOOKUP($J42,'Event Inputs'!$D$4:'Event Inputs'!$H$899,2,FALSE)</f>
        <v>#N/A</v>
      </c>
      <c r="M42" t="e">
        <f>VLOOKUP($K42,'Event Inputs'!$D$4:'Event Inputs'!$H$899,3,FALSE)</f>
        <v>#N/A</v>
      </c>
      <c r="N42" t="str">
        <f t="shared" si="1"/>
        <v/>
      </c>
      <c r="O42" s="18">
        <f>'Event Inputs'!A42</f>
        <v>0</v>
      </c>
      <c r="P42" s="15">
        <f t="shared" si="2"/>
        <v>0</v>
      </c>
      <c r="Q42" s="21">
        <f t="shared" si="3"/>
        <v>0</v>
      </c>
      <c r="R42" s="24">
        <f t="shared" si="4"/>
        <v>0</v>
      </c>
      <c r="S42" s="21">
        <f t="shared" si="5"/>
        <v>0</v>
      </c>
      <c r="T42" s="21">
        <f t="shared" si="6"/>
        <v>0</v>
      </c>
      <c r="U42" s="21">
        <f t="shared" si="7"/>
        <v>0</v>
      </c>
      <c r="V42" s="21">
        <f t="shared" si="8"/>
        <v>0</v>
      </c>
      <c r="W42" s="21">
        <f t="shared" si="9"/>
        <v>0</v>
      </c>
      <c r="X42" s="21">
        <f t="shared" si="10"/>
        <v>0</v>
      </c>
      <c r="Y42" s="21">
        <f t="shared" si="11"/>
        <v>0</v>
      </c>
      <c r="Z42" s="21">
        <f t="shared" si="12"/>
        <v>0</v>
      </c>
      <c r="AA42" s="21">
        <f t="shared" si="13"/>
        <v>0</v>
      </c>
      <c r="AB42" s="21">
        <f t="shared" si="14"/>
        <v>0</v>
      </c>
      <c r="AC42" s="21">
        <f t="shared" si="15"/>
        <v>0</v>
      </c>
      <c r="AD42" s="21">
        <f t="shared" si="16"/>
        <v>0</v>
      </c>
      <c r="AE42" s="21">
        <f t="shared" si="17"/>
        <v>0</v>
      </c>
      <c r="AF42" s="21">
        <f t="shared" si="18"/>
        <v>0</v>
      </c>
      <c r="AG42" s="21">
        <f t="shared" si="19"/>
        <v>0</v>
      </c>
      <c r="AH42" s="21">
        <f t="shared" si="20"/>
        <v>0</v>
      </c>
      <c r="AI42" s="21">
        <f t="shared" si="21"/>
        <v>0</v>
      </c>
      <c r="AJ42" s="21">
        <f t="shared" si="22"/>
        <v>0</v>
      </c>
      <c r="AK42" s="21">
        <f t="shared" si="23"/>
        <v>0</v>
      </c>
      <c r="AL42" s="21">
        <f t="shared" si="24"/>
        <v>0</v>
      </c>
      <c r="AM42" s="21">
        <f t="shared" si="25"/>
        <v>0</v>
      </c>
      <c r="AN42" s="21">
        <f t="shared" si="26"/>
        <v>0</v>
      </c>
      <c r="AO42" s="21">
        <f t="shared" si="27"/>
        <v>0</v>
      </c>
      <c r="AP42" s="21">
        <f t="shared" si="28"/>
        <v>0</v>
      </c>
      <c r="AQ42" s="21">
        <f t="shared" si="29"/>
        <v>0</v>
      </c>
      <c r="AR42" s="21">
        <f t="shared" si="30"/>
        <v>0</v>
      </c>
      <c r="AS42" s="21">
        <f t="shared" si="31"/>
        <v>0</v>
      </c>
      <c r="AT42" s="35"/>
      <c r="AU42" s="27">
        <f t="shared" si="32"/>
        <v>0</v>
      </c>
      <c r="AV42" s="27">
        <f t="shared" si="33"/>
        <v>0</v>
      </c>
      <c r="AW42" s="27">
        <f t="shared" si="34"/>
        <v>0</v>
      </c>
      <c r="AX42" s="27">
        <f t="shared" si="35"/>
        <v>0</v>
      </c>
      <c r="AY42" s="27">
        <f t="shared" si="36"/>
        <v>0</v>
      </c>
      <c r="AZ42" s="27">
        <f t="shared" si="37"/>
        <v>0</v>
      </c>
      <c r="BA42" s="27">
        <f t="shared" si="38"/>
        <v>0</v>
      </c>
      <c r="BB42" s="27">
        <f t="shared" si="39"/>
        <v>0</v>
      </c>
      <c r="BC42" s="27">
        <f t="shared" si="40"/>
        <v>0</v>
      </c>
      <c r="BD42" s="27">
        <f t="shared" si="41"/>
        <v>0</v>
      </c>
      <c r="BE42" s="27">
        <f t="shared" si="42"/>
        <v>0</v>
      </c>
      <c r="BF42" s="27">
        <f t="shared" si="43"/>
        <v>0</v>
      </c>
      <c r="BG42" s="27">
        <f t="shared" si="44"/>
        <v>0</v>
      </c>
      <c r="BH42" s="27">
        <f t="shared" si="45"/>
        <v>0</v>
      </c>
      <c r="BI42" s="27">
        <f t="shared" si="46"/>
        <v>0</v>
      </c>
      <c r="BJ42" s="27">
        <f t="shared" si="47"/>
        <v>0</v>
      </c>
      <c r="BK42" s="27">
        <f t="shared" si="48"/>
        <v>0</v>
      </c>
      <c r="BL42" s="27">
        <f t="shared" si="49"/>
        <v>0</v>
      </c>
      <c r="BM42" s="27">
        <f t="shared" si="50"/>
        <v>0</v>
      </c>
      <c r="BN42" s="27">
        <f t="shared" si="51"/>
        <v>0</v>
      </c>
      <c r="BO42" s="27">
        <f t="shared" si="52"/>
        <v>0</v>
      </c>
      <c r="BP42" s="27">
        <f t="shared" si="53"/>
        <v>0</v>
      </c>
      <c r="BQ42" s="27">
        <f t="shared" si="54"/>
        <v>0</v>
      </c>
      <c r="BR42" s="27">
        <f t="shared" si="55"/>
        <v>0</v>
      </c>
      <c r="BS42" s="27">
        <f t="shared" si="56"/>
        <v>0</v>
      </c>
      <c r="BT42" s="27">
        <f t="shared" si="57"/>
        <v>0</v>
      </c>
      <c r="BU42" s="27">
        <f t="shared" si="58"/>
        <v>0</v>
      </c>
    </row>
    <row r="43" spans="5:73">
      <c r="E43" t="e">
        <f>VLOOKUP($C43,'Event Inputs'!$D$4:'Event Inputs'!$H$899,2,FALSE)</f>
        <v>#N/A</v>
      </c>
      <c r="F43" t="e">
        <f>VLOOKUP($D43,'Event Inputs'!$D$4:'Event Inputs'!$H$899,3,FALSE)</f>
        <v>#N/A</v>
      </c>
      <c r="G43" t="str">
        <f t="shared" si="0"/>
        <v/>
      </c>
      <c r="L43" t="e">
        <f>VLOOKUP($J43,'Event Inputs'!$D$4:'Event Inputs'!$H$899,2,FALSE)</f>
        <v>#N/A</v>
      </c>
      <c r="M43" t="e">
        <f>VLOOKUP($K43,'Event Inputs'!$D$4:'Event Inputs'!$H$899,3,FALSE)</f>
        <v>#N/A</v>
      </c>
      <c r="N43" t="str">
        <f t="shared" si="1"/>
        <v/>
      </c>
      <c r="O43" s="18">
        <f>'Event Inputs'!A43</f>
        <v>0</v>
      </c>
      <c r="P43" s="15">
        <f t="shared" si="2"/>
        <v>0</v>
      </c>
      <c r="Q43" s="21">
        <f t="shared" si="3"/>
        <v>0</v>
      </c>
      <c r="R43" s="24">
        <f t="shared" si="4"/>
        <v>0</v>
      </c>
      <c r="S43" s="21">
        <f t="shared" si="5"/>
        <v>0</v>
      </c>
      <c r="T43" s="21">
        <f t="shared" si="6"/>
        <v>0</v>
      </c>
      <c r="U43" s="21">
        <f t="shared" si="7"/>
        <v>0</v>
      </c>
      <c r="V43" s="21">
        <f t="shared" si="8"/>
        <v>0</v>
      </c>
      <c r="W43" s="21">
        <f t="shared" si="9"/>
        <v>0</v>
      </c>
      <c r="X43" s="21">
        <f t="shared" si="10"/>
        <v>0</v>
      </c>
      <c r="Y43" s="21">
        <f t="shared" si="11"/>
        <v>0</v>
      </c>
      <c r="Z43" s="21">
        <f t="shared" si="12"/>
        <v>0</v>
      </c>
      <c r="AA43" s="21">
        <f t="shared" si="13"/>
        <v>0</v>
      </c>
      <c r="AB43" s="21">
        <f t="shared" si="14"/>
        <v>0</v>
      </c>
      <c r="AC43" s="21">
        <f t="shared" si="15"/>
        <v>0</v>
      </c>
      <c r="AD43" s="21">
        <f t="shared" si="16"/>
        <v>0</v>
      </c>
      <c r="AE43" s="21">
        <f t="shared" si="17"/>
        <v>0</v>
      </c>
      <c r="AF43" s="21">
        <f t="shared" si="18"/>
        <v>0</v>
      </c>
      <c r="AG43" s="21">
        <f t="shared" si="19"/>
        <v>0</v>
      </c>
      <c r="AH43" s="21">
        <f t="shared" si="20"/>
        <v>0</v>
      </c>
      <c r="AI43" s="21">
        <f t="shared" si="21"/>
        <v>0</v>
      </c>
      <c r="AJ43" s="21">
        <f t="shared" si="22"/>
        <v>0</v>
      </c>
      <c r="AK43" s="21">
        <f t="shared" si="23"/>
        <v>0</v>
      </c>
      <c r="AL43" s="21">
        <f t="shared" si="24"/>
        <v>0</v>
      </c>
      <c r="AM43" s="21">
        <f t="shared" si="25"/>
        <v>0</v>
      </c>
      <c r="AN43" s="21">
        <f t="shared" si="26"/>
        <v>0</v>
      </c>
      <c r="AO43" s="21">
        <f t="shared" si="27"/>
        <v>0</v>
      </c>
      <c r="AP43" s="21">
        <f t="shared" si="28"/>
        <v>0</v>
      </c>
      <c r="AQ43" s="21">
        <f t="shared" si="29"/>
        <v>0</v>
      </c>
      <c r="AR43" s="21">
        <f t="shared" si="30"/>
        <v>0</v>
      </c>
      <c r="AS43" s="21">
        <f t="shared" si="31"/>
        <v>0</v>
      </c>
      <c r="AT43" s="35"/>
      <c r="AU43" s="27">
        <f t="shared" si="32"/>
        <v>0</v>
      </c>
      <c r="AV43" s="27">
        <f t="shared" si="33"/>
        <v>0</v>
      </c>
      <c r="AW43" s="27">
        <f t="shared" si="34"/>
        <v>0</v>
      </c>
      <c r="AX43" s="27">
        <f t="shared" si="35"/>
        <v>0</v>
      </c>
      <c r="AY43" s="27">
        <f t="shared" si="36"/>
        <v>0</v>
      </c>
      <c r="AZ43" s="27">
        <f t="shared" si="37"/>
        <v>0</v>
      </c>
      <c r="BA43" s="27">
        <f t="shared" si="38"/>
        <v>0</v>
      </c>
      <c r="BB43" s="27">
        <f t="shared" si="39"/>
        <v>0</v>
      </c>
      <c r="BC43" s="27">
        <f t="shared" si="40"/>
        <v>0</v>
      </c>
      <c r="BD43" s="27">
        <f t="shared" si="41"/>
        <v>0</v>
      </c>
      <c r="BE43" s="27">
        <f t="shared" si="42"/>
        <v>0</v>
      </c>
      <c r="BF43" s="27">
        <f t="shared" si="43"/>
        <v>0</v>
      </c>
      <c r="BG43" s="27">
        <f t="shared" si="44"/>
        <v>0</v>
      </c>
      <c r="BH43" s="27">
        <f t="shared" si="45"/>
        <v>0</v>
      </c>
      <c r="BI43" s="27">
        <f t="shared" si="46"/>
        <v>0</v>
      </c>
      <c r="BJ43" s="27">
        <f t="shared" si="47"/>
        <v>0</v>
      </c>
      <c r="BK43" s="27">
        <f t="shared" si="48"/>
        <v>0</v>
      </c>
      <c r="BL43" s="27">
        <f t="shared" si="49"/>
        <v>0</v>
      </c>
      <c r="BM43" s="27">
        <f t="shared" si="50"/>
        <v>0</v>
      </c>
      <c r="BN43" s="27">
        <f t="shared" si="51"/>
        <v>0</v>
      </c>
      <c r="BO43" s="27">
        <f t="shared" si="52"/>
        <v>0</v>
      </c>
      <c r="BP43" s="27">
        <f t="shared" si="53"/>
        <v>0</v>
      </c>
      <c r="BQ43" s="27">
        <f t="shared" si="54"/>
        <v>0</v>
      </c>
      <c r="BR43" s="27">
        <f t="shared" si="55"/>
        <v>0</v>
      </c>
      <c r="BS43" s="27">
        <f t="shared" si="56"/>
        <v>0</v>
      </c>
      <c r="BT43" s="27">
        <f t="shared" si="57"/>
        <v>0</v>
      </c>
      <c r="BU43" s="27">
        <f t="shared" si="58"/>
        <v>0</v>
      </c>
    </row>
    <row r="44" spans="5:73">
      <c r="E44" t="e">
        <f>VLOOKUP($C44,'Event Inputs'!$D$4:'Event Inputs'!$H$899,2,FALSE)</f>
        <v>#N/A</v>
      </c>
      <c r="F44" t="e">
        <f>VLOOKUP($D44,'Event Inputs'!$D$4:'Event Inputs'!$H$899,3,FALSE)</f>
        <v>#N/A</v>
      </c>
      <c r="G44" t="str">
        <f t="shared" si="0"/>
        <v/>
      </c>
      <c r="L44" t="e">
        <f>VLOOKUP($J44,'Event Inputs'!$D$4:'Event Inputs'!$H$899,2,FALSE)</f>
        <v>#N/A</v>
      </c>
      <c r="M44" t="e">
        <f>VLOOKUP($K44,'Event Inputs'!$D$4:'Event Inputs'!$H$899,3,FALSE)</f>
        <v>#N/A</v>
      </c>
      <c r="N44" t="str">
        <f t="shared" si="1"/>
        <v/>
      </c>
      <c r="O44" s="18">
        <f>'Event Inputs'!A44</f>
        <v>0</v>
      </c>
      <c r="P44" s="15">
        <f t="shared" si="2"/>
        <v>0</v>
      </c>
      <c r="Q44" s="21">
        <f t="shared" si="3"/>
        <v>0</v>
      </c>
      <c r="R44" s="24">
        <f t="shared" si="4"/>
        <v>0</v>
      </c>
      <c r="S44" s="21">
        <f t="shared" si="5"/>
        <v>0</v>
      </c>
      <c r="T44" s="21">
        <f t="shared" si="6"/>
        <v>0</v>
      </c>
      <c r="U44" s="21">
        <f t="shared" si="7"/>
        <v>0</v>
      </c>
      <c r="V44" s="21">
        <f t="shared" si="8"/>
        <v>0</v>
      </c>
      <c r="W44" s="21">
        <f t="shared" si="9"/>
        <v>0</v>
      </c>
      <c r="X44" s="21">
        <f t="shared" si="10"/>
        <v>0</v>
      </c>
      <c r="Y44" s="21">
        <f t="shared" si="11"/>
        <v>0</v>
      </c>
      <c r="Z44" s="21">
        <f t="shared" si="12"/>
        <v>0</v>
      </c>
      <c r="AA44" s="21">
        <f t="shared" si="13"/>
        <v>0</v>
      </c>
      <c r="AB44" s="21">
        <f t="shared" si="14"/>
        <v>0</v>
      </c>
      <c r="AC44" s="21">
        <f t="shared" si="15"/>
        <v>0</v>
      </c>
      <c r="AD44" s="21">
        <f t="shared" si="16"/>
        <v>0</v>
      </c>
      <c r="AE44" s="21">
        <f t="shared" si="17"/>
        <v>0</v>
      </c>
      <c r="AF44" s="21">
        <f t="shared" si="18"/>
        <v>0</v>
      </c>
      <c r="AG44" s="21">
        <f t="shared" si="19"/>
        <v>0</v>
      </c>
      <c r="AH44" s="21">
        <f t="shared" si="20"/>
        <v>0</v>
      </c>
      <c r="AI44" s="21">
        <f t="shared" si="21"/>
        <v>0</v>
      </c>
      <c r="AJ44" s="21">
        <f t="shared" si="22"/>
        <v>0</v>
      </c>
      <c r="AK44" s="21">
        <f t="shared" si="23"/>
        <v>0</v>
      </c>
      <c r="AL44" s="21">
        <f t="shared" si="24"/>
        <v>0</v>
      </c>
      <c r="AM44" s="21">
        <f t="shared" si="25"/>
        <v>0</v>
      </c>
      <c r="AN44" s="21">
        <f t="shared" si="26"/>
        <v>0</v>
      </c>
      <c r="AO44" s="21">
        <f t="shared" si="27"/>
        <v>0</v>
      </c>
      <c r="AP44" s="21">
        <f t="shared" si="28"/>
        <v>0</v>
      </c>
      <c r="AQ44" s="21">
        <f t="shared" si="29"/>
        <v>0</v>
      </c>
      <c r="AR44" s="21">
        <f t="shared" si="30"/>
        <v>0</v>
      </c>
      <c r="AS44" s="21">
        <f t="shared" si="31"/>
        <v>0</v>
      </c>
      <c r="AT44" s="35"/>
      <c r="AU44" s="27">
        <f t="shared" si="32"/>
        <v>0</v>
      </c>
      <c r="AV44" s="27">
        <f t="shared" si="33"/>
        <v>0</v>
      </c>
      <c r="AW44" s="27">
        <f t="shared" si="34"/>
        <v>0</v>
      </c>
      <c r="AX44" s="27">
        <f t="shared" si="35"/>
        <v>0</v>
      </c>
      <c r="AY44" s="27">
        <f t="shared" si="36"/>
        <v>0</v>
      </c>
      <c r="AZ44" s="27">
        <f t="shared" si="37"/>
        <v>0</v>
      </c>
      <c r="BA44" s="27">
        <f t="shared" si="38"/>
        <v>0</v>
      </c>
      <c r="BB44" s="27">
        <f t="shared" si="39"/>
        <v>0</v>
      </c>
      <c r="BC44" s="27">
        <f t="shared" si="40"/>
        <v>0</v>
      </c>
      <c r="BD44" s="27">
        <f t="shared" si="41"/>
        <v>0</v>
      </c>
      <c r="BE44" s="27">
        <f t="shared" si="42"/>
        <v>0</v>
      </c>
      <c r="BF44" s="27">
        <f t="shared" si="43"/>
        <v>0</v>
      </c>
      <c r="BG44" s="27">
        <f t="shared" si="44"/>
        <v>0</v>
      </c>
      <c r="BH44" s="27">
        <f t="shared" si="45"/>
        <v>0</v>
      </c>
      <c r="BI44" s="27">
        <f t="shared" si="46"/>
        <v>0</v>
      </c>
      <c r="BJ44" s="27">
        <f t="shared" si="47"/>
        <v>0</v>
      </c>
      <c r="BK44" s="27">
        <f t="shared" si="48"/>
        <v>0</v>
      </c>
      <c r="BL44" s="27">
        <f t="shared" si="49"/>
        <v>0</v>
      </c>
      <c r="BM44" s="27">
        <f t="shared" si="50"/>
        <v>0</v>
      </c>
      <c r="BN44" s="27">
        <f t="shared" si="51"/>
        <v>0</v>
      </c>
      <c r="BO44" s="27">
        <f t="shared" si="52"/>
        <v>0</v>
      </c>
      <c r="BP44" s="27">
        <f t="shared" si="53"/>
        <v>0</v>
      </c>
      <c r="BQ44" s="27">
        <f t="shared" si="54"/>
        <v>0</v>
      </c>
      <c r="BR44" s="27">
        <f t="shared" si="55"/>
        <v>0</v>
      </c>
      <c r="BS44" s="27">
        <f t="shared" si="56"/>
        <v>0</v>
      </c>
      <c r="BT44" s="27">
        <f t="shared" si="57"/>
        <v>0</v>
      </c>
      <c r="BU44" s="27">
        <f t="shared" si="58"/>
        <v>0</v>
      </c>
    </row>
    <row r="45" spans="5:73">
      <c r="E45" t="e">
        <f>VLOOKUP($C45,'Event Inputs'!$D$4:'Event Inputs'!$H$899,2,FALSE)</f>
        <v>#N/A</v>
      </c>
      <c r="F45" t="e">
        <f>VLOOKUP($D45,'Event Inputs'!$D$4:'Event Inputs'!$H$899,3,FALSE)</f>
        <v>#N/A</v>
      </c>
      <c r="G45" t="str">
        <f t="shared" si="0"/>
        <v/>
      </c>
      <c r="L45" t="e">
        <f>VLOOKUP($J45,'Event Inputs'!$D$4:'Event Inputs'!$H$899,2,FALSE)</f>
        <v>#N/A</v>
      </c>
      <c r="M45" t="e">
        <f>VLOOKUP($K45,'Event Inputs'!$D$4:'Event Inputs'!$H$899,3,FALSE)</f>
        <v>#N/A</v>
      </c>
      <c r="N45" t="str">
        <f t="shared" si="1"/>
        <v/>
      </c>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5:73">
      <c r="E46" t="e">
        <f>VLOOKUP($C46,'Event Inputs'!$D$4:'Event Inputs'!$H$899,2,FALSE)</f>
        <v>#N/A</v>
      </c>
      <c r="F46" t="e">
        <f>VLOOKUP($D46,'Event Inputs'!$D$4:'Event Inputs'!$H$899,3,FALSE)</f>
        <v>#N/A</v>
      </c>
      <c r="G46" t="str">
        <f t="shared" si="0"/>
        <v/>
      </c>
      <c r="L46" t="e">
        <f>VLOOKUP($J46,'Event Inputs'!$D$4:'Event Inputs'!$H$899,2,FALSE)</f>
        <v>#N/A</v>
      </c>
      <c r="M46" t="e">
        <f>VLOOKUP($K46,'Event Inputs'!$D$4:'Event Inputs'!$H$899,3,FALSE)</f>
        <v>#N/A</v>
      </c>
      <c r="N46" t="str">
        <f t="shared" si="1"/>
        <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5:73">
      <c r="E47" t="e">
        <f>VLOOKUP($C47,'Event Inputs'!$D$4:'Event Inputs'!$H$899,2,FALSE)</f>
        <v>#N/A</v>
      </c>
      <c r="F47" t="e">
        <f>VLOOKUP($D47,'Event Inputs'!$D$4:'Event Inputs'!$H$899,3,FALSE)</f>
        <v>#N/A</v>
      </c>
      <c r="G47" t="str">
        <f t="shared" si="0"/>
        <v/>
      </c>
      <c r="L47" t="e">
        <f>VLOOKUP($J47,'Event Inputs'!$D$4:'Event Inputs'!$H$899,2,FALSE)</f>
        <v>#N/A</v>
      </c>
      <c r="M47" t="e">
        <f>VLOOKUP($K47,'Event Inputs'!$D$4:'Event Inputs'!$H$899,3,FALSE)</f>
        <v>#N/A</v>
      </c>
      <c r="N47" t="str">
        <f t="shared" si="1"/>
        <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5:73">
      <c r="E48" t="e">
        <f>VLOOKUP($C48,'Event Inputs'!$D$4:'Event Inputs'!$H$899,2,FALSE)</f>
        <v>#N/A</v>
      </c>
      <c r="F48" t="e">
        <f>VLOOKUP($D48,'Event Inputs'!$D$4:'Event Inputs'!$H$899,3,FALSE)</f>
        <v>#N/A</v>
      </c>
      <c r="G48" t="str">
        <f t="shared" si="0"/>
        <v/>
      </c>
      <c r="L48" t="e">
        <f>VLOOKUP($J48,'Event Inputs'!$D$4:'Event Inputs'!$H$899,2,FALSE)</f>
        <v>#N/A</v>
      </c>
      <c r="M48" t="e">
        <f>VLOOKUP($K48,'Event Inputs'!$D$4:'Event Inputs'!$H$899,3,FALSE)</f>
        <v>#N/A</v>
      </c>
      <c r="N48" t="str">
        <f t="shared" si="1"/>
        <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5:41">
      <c r="E49" t="e">
        <f>VLOOKUP($C49,'Event Inputs'!$D$4:'Event Inputs'!$H$899,2,FALSE)</f>
        <v>#N/A</v>
      </c>
      <c r="F49" t="e">
        <f>VLOOKUP($D49,'Event Inputs'!$D$4:'Event Inputs'!$H$899,3,FALSE)</f>
        <v>#N/A</v>
      </c>
      <c r="G49" t="str">
        <f t="shared" si="0"/>
        <v/>
      </c>
      <c r="L49" t="e">
        <f>VLOOKUP($J49,'Event Inputs'!$D$4:'Event Inputs'!$H$899,2,FALSE)</f>
        <v>#N/A</v>
      </c>
      <c r="M49" t="e">
        <f>VLOOKUP($K49,'Event Inputs'!$D$4:'Event Inputs'!$H$899,3,FALSE)</f>
        <v>#N/A</v>
      </c>
      <c r="N49" t="str">
        <f t="shared" si="1"/>
        <v/>
      </c>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5:41">
      <c r="E50" t="e">
        <f>VLOOKUP($C50,'Event Inputs'!$D$4:'Event Inputs'!$H$899,2,FALSE)</f>
        <v>#N/A</v>
      </c>
      <c r="F50" t="e">
        <f>VLOOKUP($D50,'Event Inputs'!$D$4:'Event Inputs'!$H$899,3,FALSE)</f>
        <v>#N/A</v>
      </c>
      <c r="G50" t="str">
        <f t="shared" si="0"/>
        <v/>
      </c>
      <c r="L50" t="e">
        <f>VLOOKUP($J50,'Event Inputs'!$D$4:'Event Inputs'!$H$899,2,FALSE)</f>
        <v>#N/A</v>
      </c>
      <c r="M50" t="e">
        <f>VLOOKUP($K50,'Event Inputs'!$D$4:'Event Inputs'!$H$899,3,FALSE)</f>
        <v>#N/A</v>
      </c>
      <c r="N50" t="str">
        <f t="shared" si="1"/>
        <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5:41">
      <c r="E51" t="e">
        <f>VLOOKUP($C51,'Event Inputs'!$D$4:'Event Inputs'!$H$899,2,FALSE)</f>
        <v>#N/A</v>
      </c>
      <c r="F51" t="e">
        <f>VLOOKUP($D51,'Event Inputs'!$D$4:'Event Inputs'!$H$899,3,FALSE)</f>
        <v>#N/A</v>
      </c>
      <c r="G51" t="str">
        <f t="shared" si="0"/>
        <v/>
      </c>
      <c r="L51" t="e">
        <f>VLOOKUP($J51,'Event Inputs'!$D$4:'Event Inputs'!$H$899,2,FALSE)</f>
        <v>#N/A</v>
      </c>
      <c r="M51" t="e">
        <f>VLOOKUP($K51,'Event Inputs'!$D$4:'Event Inputs'!$H$899,3,FALSE)</f>
        <v>#N/A</v>
      </c>
      <c r="N51" t="str">
        <f t="shared" si="1"/>
        <v/>
      </c>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5:41">
      <c r="E52" t="e">
        <f>VLOOKUP($C52,'Event Inputs'!$D$4:'Event Inputs'!$H$899,2,FALSE)</f>
        <v>#N/A</v>
      </c>
      <c r="F52" t="e">
        <f>VLOOKUP($D52,'Event Inputs'!$D$4:'Event Inputs'!$H$899,3,FALSE)</f>
        <v>#N/A</v>
      </c>
      <c r="G52" t="str">
        <f t="shared" si="0"/>
        <v/>
      </c>
      <c r="L52" t="e">
        <f>VLOOKUP($J52,'Event Inputs'!$D$4:'Event Inputs'!$H$899,2,FALSE)</f>
        <v>#N/A</v>
      </c>
      <c r="M52" t="e">
        <f>VLOOKUP($K52,'Event Inputs'!$D$4:'Event Inputs'!$H$899,3,FALSE)</f>
        <v>#N/A</v>
      </c>
      <c r="N52" t="str">
        <f t="shared" si="1"/>
        <v/>
      </c>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5:41">
      <c r="E53" t="e">
        <f>VLOOKUP($C53,'Event Inputs'!$D$4:'Event Inputs'!$H$899,2,FALSE)</f>
        <v>#N/A</v>
      </c>
      <c r="F53" t="e">
        <f>VLOOKUP($D53,'Event Inputs'!$D$4:'Event Inputs'!$H$899,3,FALSE)</f>
        <v>#N/A</v>
      </c>
      <c r="G53" t="str">
        <f t="shared" si="0"/>
        <v/>
      </c>
      <c r="L53" t="e">
        <f>VLOOKUP($J53,'Event Inputs'!$D$4:'Event Inputs'!$H$899,2,FALSE)</f>
        <v>#N/A</v>
      </c>
      <c r="M53" t="e">
        <f>VLOOKUP($K53,'Event Inputs'!$D$4:'Event Inputs'!$H$899,3,FALSE)</f>
        <v>#N/A</v>
      </c>
      <c r="N53" t="str">
        <f t="shared" si="1"/>
        <v/>
      </c>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5:41">
      <c r="E54" t="e">
        <f>VLOOKUP($C54,'Event Inputs'!$D$4:'Event Inputs'!$H$899,2,FALSE)</f>
        <v>#N/A</v>
      </c>
      <c r="F54" t="e">
        <f>VLOOKUP($D54,'Event Inputs'!$D$4:'Event Inputs'!$H$899,3,FALSE)</f>
        <v>#N/A</v>
      </c>
      <c r="G54" t="str">
        <f t="shared" si="0"/>
        <v/>
      </c>
      <c r="L54" t="e">
        <f>VLOOKUP($J54,'Event Inputs'!$D$4:'Event Inputs'!$H$899,2,FALSE)</f>
        <v>#N/A</v>
      </c>
      <c r="M54" t="e">
        <f>VLOOKUP($K54,'Event Inputs'!$D$4:'Event Inputs'!$H$899,3,FALSE)</f>
        <v>#N/A</v>
      </c>
      <c r="N54" t="str">
        <f t="shared" si="1"/>
        <v/>
      </c>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5:41">
      <c r="E55" t="e">
        <f>VLOOKUP($C55,'Event Inputs'!$D$4:'Event Inputs'!$H$899,2,FALSE)</f>
        <v>#N/A</v>
      </c>
      <c r="F55" t="e">
        <f>VLOOKUP($D55,'Event Inputs'!$D$4:'Event Inputs'!$H$899,3,FALSE)</f>
        <v>#N/A</v>
      </c>
      <c r="G55" t="str">
        <f t="shared" si="0"/>
        <v/>
      </c>
      <c r="L55" t="e">
        <f>VLOOKUP($J55,'Event Inputs'!$D$4:'Event Inputs'!$H$899,2,FALSE)</f>
        <v>#N/A</v>
      </c>
      <c r="M55" t="e">
        <f>VLOOKUP($K55,'Event Inputs'!$D$4:'Event Inputs'!$H$899,3,FALSE)</f>
        <v>#N/A</v>
      </c>
      <c r="N55" t="str">
        <f t="shared" si="1"/>
        <v/>
      </c>
    </row>
    <row r="56" spans="5:41">
      <c r="E56" t="e">
        <f>VLOOKUP($C56,'Event Inputs'!$D$4:'Event Inputs'!$H$899,2,FALSE)</f>
        <v>#N/A</v>
      </c>
      <c r="F56" t="e">
        <f>VLOOKUP($D56,'Event Inputs'!$D$4:'Event Inputs'!$H$899,3,FALSE)</f>
        <v>#N/A</v>
      </c>
      <c r="G56" t="str">
        <f t="shared" si="0"/>
        <v/>
      </c>
      <c r="L56" t="e">
        <f>VLOOKUP($J56,'Event Inputs'!$D$4:'Event Inputs'!$H$899,2,FALSE)</f>
        <v>#N/A</v>
      </c>
      <c r="M56" t="e">
        <f>VLOOKUP($K56,'Event Inputs'!$D$4:'Event Inputs'!$H$899,3,FALSE)</f>
        <v>#N/A</v>
      </c>
      <c r="N56" t="str">
        <f t="shared" si="1"/>
        <v/>
      </c>
    </row>
    <row r="57" spans="5:41">
      <c r="E57" t="e">
        <f>VLOOKUP($C57,'Event Inputs'!$D$4:'Event Inputs'!$H$899,2,FALSE)</f>
        <v>#N/A</v>
      </c>
      <c r="F57" t="e">
        <f>VLOOKUP($D57,'Event Inputs'!$D$4:'Event Inputs'!$H$899,3,FALSE)</f>
        <v>#N/A</v>
      </c>
      <c r="G57" t="str">
        <f t="shared" si="0"/>
        <v/>
      </c>
      <c r="L57" t="e">
        <f>VLOOKUP($J57,'Event Inputs'!$D$4:'Event Inputs'!$H$899,2,FALSE)</f>
        <v>#N/A</v>
      </c>
      <c r="M57" t="e">
        <f>VLOOKUP($K57,'Event Inputs'!$D$4:'Event Inputs'!$H$899,3,FALSE)</f>
        <v>#N/A</v>
      </c>
      <c r="N57" t="str">
        <f t="shared" si="1"/>
        <v/>
      </c>
    </row>
    <row r="58" spans="5:41">
      <c r="E58" t="e">
        <f>VLOOKUP($C58,'Event Inputs'!$D$4:'Event Inputs'!$H$899,2,FALSE)</f>
        <v>#N/A</v>
      </c>
      <c r="F58" t="e">
        <f>VLOOKUP($D58,'Event Inputs'!$D$4:'Event Inputs'!$H$899,3,FALSE)</f>
        <v>#N/A</v>
      </c>
      <c r="G58" t="str">
        <f t="shared" si="0"/>
        <v/>
      </c>
      <c r="L58" t="e">
        <f>VLOOKUP($J58,'Event Inputs'!$D$4:'Event Inputs'!$H$899,2,FALSE)</f>
        <v>#N/A</v>
      </c>
      <c r="M58" t="e">
        <f>VLOOKUP($K58,'Event Inputs'!$D$4:'Event Inputs'!$H$899,3,FALSE)</f>
        <v>#N/A</v>
      </c>
      <c r="N58" t="str">
        <f t="shared" si="1"/>
        <v/>
      </c>
    </row>
    <row r="59" spans="5:41">
      <c r="E59" t="e">
        <f>VLOOKUP($C59,'Event Inputs'!$D$4:'Event Inputs'!$H$899,2,FALSE)</f>
        <v>#N/A</v>
      </c>
      <c r="F59" t="e">
        <f>VLOOKUP($D59,'Event Inputs'!$D$4:'Event Inputs'!$H$899,3,FALSE)</f>
        <v>#N/A</v>
      </c>
      <c r="G59" t="str">
        <f t="shared" si="0"/>
        <v/>
      </c>
      <c r="L59" t="e">
        <f>VLOOKUP($J59,'Event Inputs'!$D$4:'Event Inputs'!$H$899,2,FALSE)</f>
        <v>#N/A</v>
      </c>
      <c r="M59" t="e">
        <f>VLOOKUP($K59,'Event Inputs'!$D$4:'Event Inputs'!$H$899,3,FALSE)</f>
        <v>#N/A</v>
      </c>
      <c r="N59" t="str">
        <f t="shared" si="1"/>
        <v/>
      </c>
    </row>
    <row r="60" spans="5:41">
      <c r="E60" t="e">
        <f>VLOOKUP($C60,'Event Inputs'!$D$4:'Event Inputs'!$H$899,2,FALSE)</f>
        <v>#N/A</v>
      </c>
      <c r="F60" t="e">
        <f>VLOOKUP($D60,'Event Inputs'!$D$4:'Event Inputs'!$H$899,3,FALSE)</f>
        <v>#N/A</v>
      </c>
      <c r="G60" t="str">
        <f t="shared" si="0"/>
        <v/>
      </c>
      <c r="L60" t="e">
        <f>VLOOKUP($J60,'Event Inputs'!$D$4:'Event Inputs'!$H$899,2,FALSE)</f>
        <v>#N/A</v>
      </c>
      <c r="M60" t="e">
        <f>VLOOKUP($K60,'Event Inputs'!$D$4:'Event Inputs'!$H$899,3,FALSE)</f>
        <v>#N/A</v>
      </c>
      <c r="N60" t="str">
        <f t="shared" si="1"/>
        <v/>
      </c>
    </row>
    <row r="61" spans="5:41">
      <c r="E61" t="e">
        <f>VLOOKUP($C61,'Event Inputs'!$D$4:'Event Inputs'!$H$899,2,FALSE)</f>
        <v>#N/A</v>
      </c>
      <c r="F61" t="e">
        <f>VLOOKUP($D61,'Event Inputs'!$D$4:'Event Inputs'!$H$899,3,FALSE)</f>
        <v>#N/A</v>
      </c>
      <c r="G61" t="str">
        <f t="shared" si="0"/>
        <v/>
      </c>
      <c r="L61" t="e">
        <f>VLOOKUP($J61,'Event Inputs'!$D$4:'Event Inputs'!$H$899,2,FALSE)</f>
        <v>#N/A</v>
      </c>
      <c r="M61" t="e">
        <f>VLOOKUP($K61,'Event Inputs'!$D$4:'Event Inputs'!$H$899,3,FALSE)</f>
        <v>#N/A</v>
      </c>
      <c r="N61" t="str">
        <f t="shared" si="1"/>
        <v/>
      </c>
    </row>
    <row r="62" spans="5:41">
      <c r="E62" t="e">
        <f>VLOOKUP($C62,'Event Inputs'!$D$4:'Event Inputs'!$H$899,2,FALSE)</f>
        <v>#N/A</v>
      </c>
      <c r="F62" t="e">
        <f>VLOOKUP($D62,'Event Inputs'!$D$4:'Event Inputs'!$H$899,3,FALSE)</f>
        <v>#N/A</v>
      </c>
      <c r="G62" t="str">
        <f t="shared" si="0"/>
        <v/>
      </c>
      <c r="L62" t="e">
        <f>VLOOKUP($J62,'Event Inputs'!$D$4:'Event Inputs'!$H$899,2,FALSE)</f>
        <v>#N/A</v>
      </c>
      <c r="M62" t="e">
        <f>VLOOKUP($K62,'Event Inputs'!$D$4:'Event Inputs'!$H$899,3,FALSE)</f>
        <v>#N/A</v>
      </c>
      <c r="N62" t="str">
        <f t="shared" si="1"/>
        <v/>
      </c>
    </row>
    <row r="63" spans="5:41">
      <c r="E63" t="e">
        <f>VLOOKUP($C63,'Event Inputs'!$D$4:'Event Inputs'!$H$899,2,FALSE)</f>
        <v>#N/A</v>
      </c>
      <c r="F63" t="e">
        <f>VLOOKUP($D63,'Event Inputs'!$D$4:'Event Inputs'!$H$899,3,FALSE)</f>
        <v>#N/A</v>
      </c>
      <c r="G63" t="str">
        <f t="shared" si="0"/>
        <v/>
      </c>
      <c r="L63" t="e">
        <f>VLOOKUP($J63,'Event Inputs'!$D$4:'Event Inputs'!$H$899,2,FALSE)</f>
        <v>#N/A</v>
      </c>
      <c r="M63" t="e">
        <f>VLOOKUP($K63,'Event Inputs'!$D$4:'Event Inputs'!$H$899,3,FALSE)</f>
        <v>#N/A</v>
      </c>
      <c r="N63" t="str">
        <f t="shared" si="1"/>
        <v/>
      </c>
    </row>
    <row r="64" spans="5:41">
      <c r="E64" t="e">
        <f>VLOOKUP($C64,'Event Inputs'!$D$4:'Event Inputs'!$H$899,2,FALSE)</f>
        <v>#N/A</v>
      </c>
      <c r="F64" t="e">
        <f>VLOOKUP($D64,'Event Inputs'!$D$4:'Event Inputs'!$H$899,3,FALSE)</f>
        <v>#N/A</v>
      </c>
      <c r="G64" t="str">
        <f t="shared" si="0"/>
        <v/>
      </c>
      <c r="L64" t="e">
        <f>VLOOKUP($J64,'Event Inputs'!$D$4:'Event Inputs'!$H$899,2,FALSE)</f>
        <v>#N/A</v>
      </c>
      <c r="M64" t="e">
        <f>VLOOKUP($K64,'Event Inputs'!$D$4:'Event Inputs'!$H$899,3,FALSE)</f>
        <v>#N/A</v>
      </c>
      <c r="N64" t="str">
        <f t="shared" si="1"/>
        <v/>
      </c>
    </row>
    <row r="65" spans="5:14">
      <c r="E65" t="e">
        <f>VLOOKUP($C65,'Event Inputs'!$D$4:'Event Inputs'!$H$899,2,FALSE)</f>
        <v>#N/A</v>
      </c>
      <c r="F65" t="e">
        <f>VLOOKUP($D65,'Event Inputs'!$D$4:'Event Inputs'!$H$899,3,FALSE)</f>
        <v>#N/A</v>
      </c>
      <c r="G65" t="str">
        <f t="shared" si="0"/>
        <v/>
      </c>
      <c r="L65" t="e">
        <f>VLOOKUP($J65,'Event Inputs'!$D$4:'Event Inputs'!$H$899,2,FALSE)</f>
        <v>#N/A</v>
      </c>
      <c r="M65" t="e">
        <f>VLOOKUP($K65,'Event Inputs'!$D$4:'Event Inputs'!$H$899,3,FALSE)</f>
        <v>#N/A</v>
      </c>
      <c r="N65" t="str">
        <f t="shared" si="1"/>
        <v/>
      </c>
    </row>
    <row r="66" spans="5:14">
      <c r="E66" t="e">
        <f>VLOOKUP($C66,'Event Inputs'!$D$4:'Event Inputs'!$H$899,2,FALSE)</f>
        <v>#N/A</v>
      </c>
      <c r="F66" t="e">
        <f>VLOOKUP($D66,'Event Inputs'!$D$4:'Event Inputs'!$H$899,3,FALSE)</f>
        <v>#N/A</v>
      </c>
      <c r="G66" t="str">
        <f t="shared" si="0"/>
        <v/>
      </c>
      <c r="L66" t="e">
        <f>VLOOKUP($J66,'Event Inputs'!$D$4:'Event Inputs'!$H$899,2,FALSE)</f>
        <v>#N/A</v>
      </c>
      <c r="M66" t="e">
        <f>VLOOKUP($K66,'Event Inputs'!$D$4:'Event Inputs'!$H$899,3,FALSE)</f>
        <v>#N/A</v>
      </c>
      <c r="N66" t="str">
        <f t="shared" si="1"/>
        <v/>
      </c>
    </row>
    <row r="67" spans="5:14">
      <c r="E67" t="e">
        <f>VLOOKUP($C67,'Event Inputs'!$D$4:'Event Inputs'!$H$899,2,FALSE)</f>
        <v>#N/A</v>
      </c>
      <c r="F67" t="e">
        <f>VLOOKUP($D67,'Event Inputs'!$D$4:'Event Inputs'!$H$899,3,FALSE)</f>
        <v>#N/A</v>
      </c>
      <c r="G67" t="str">
        <f t="shared" si="0"/>
        <v/>
      </c>
      <c r="L67" t="e">
        <f>VLOOKUP($J67,'Event Inputs'!$D$4:'Event Inputs'!$H$899,2,FALSE)</f>
        <v>#N/A</v>
      </c>
      <c r="M67" t="e">
        <f>VLOOKUP($K67,'Event Inputs'!$D$4:'Event Inputs'!$H$899,3,FALSE)</f>
        <v>#N/A</v>
      </c>
      <c r="N67" t="str">
        <f t="shared" si="1"/>
        <v/>
      </c>
    </row>
    <row r="68" spans="5:14">
      <c r="E68" t="e">
        <f>VLOOKUP($C68,'Event Inputs'!$D$4:'Event Inputs'!$H$899,2,FALSE)</f>
        <v>#N/A</v>
      </c>
      <c r="F68" t="e">
        <f>VLOOKUP($D68,'Event Inputs'!$D$4:'Event Inputs'!$H$899,3,FALSE)</f>
        <v>#N/A</v>
      </c>
      <c r="G68" t="str">
        <f t="shared" si="0"/>
        <v/>
      </c>
      <c r="L68" t="e">
        <f>VLOOKUP($J68,'Event Inputs'!$D$4:'Event Inputs'!$H$899,2,FALSE)</f>
        <v>#N/A</v>
      </c>
      <c r="M68" t="e">
        <f>VLOOKUP($K68,'Event Inputs'!$D$4:'Event Inputs'!$H$899,3,FALSE)</f>
        <v>#N/A</v>
      </c>
      <c r="N68" t="str">
        <f t="shared" si="1"/>
        <v/>
      </c>
    </row>
    <row r="69" spans="5:14">
      <c r="E69" t="e">
        <f>VLOOKUP($C69,'Event Inputs'!$D$4:'Event Inputs'!$H$899,2,FALSE)</f>
        <v>#N/A</v>
      </c>
      <c r="F69" t="e">
        <f>VLOOKUP($D69,'Event Inputs'!$D$4:'Event Inputs'!$H$899,3,FALSE)</f>
        <v>#N/A</v>
      </c>
      <c r="G69" t="str">
        <f t="shared" ref="G69:G99" si="59">LEFT(C69,2)</f>
        <v/>
      </c>
      <c r="L69" t="e">
        <f>VLOOKUP($J69,'Event Inputs'!$D$4:'Event Inputs'!$H$899,2,FALSE)</f>
        <v>#N/A</v>
      </c>
      <c r="M69" t="e">
        <f>VLOOKUP($K69,'Event Inputs'!$D$4:'Event Inputs'!$H$899,3,FALSE)</f>
        <v>#N/A</v>
      </c>
      <c r="N69" t="str">
        <f t="shared" ref="N69:N99" si="60">LEFT(J69,2)</f>
        <v/>
      </c>
    </row>
    <row r="70" spans="5:14">
      <c r="E70" t="e">
        <f>VLOOKUP($C70,'Event Inputs'!$D$4:'Event Inputs'!$H$899,2,FALSE)</f>
        <v>#N/A</v>
      </c>
      <c r="F70" t="e">
        <f>VLOOKUP($D70,'Event Inputs'!$D$4:'Event Inputs'!$H$899,3,FALSE)</f>
        <v>#N/A</v>
      </c>
      <c r="G70" t="str">
        <f t="shared" si="59"/>
        <v/>
      </c>
      <c r="L70" t="e">
        <f>VLOOKUP($J70,'Event Inputs'!$D$4:'Event Inputs'!$H$899,2,FALSE)</f>
        <v>#N/A</v>
      </c>
      <c r="M70" t="e">
        <f>VLOOKUP($K70,'Event Inputs'!$D$4:'Event Inputs'!$H$899,3,FALSE)</f>
        <v>#N/A</v>
      </c>
      <c r="N70" t="str">
        <f t="shared" si="60"/>
        <v/>
      </c>
    </row>
    <row r="71" spans="5:14">
      <c r="E71" t="e">
        <f>VLOOKUP($C71,'Event Inputs'!$D$4:'Event Inputs'!$H$899,2,FALSE)</f>
        <v>#N/A</v>
      </c>
      <c r="F71" t="e">
        <f>VLOOKUP($D71,'Event Inputs'!$D$4:'Event Inputs'!$H$899,3,FALSE)</f>
        <v>#N/A</v>
      </c>
      <c r="G71" t="str">
        <f t="shared" si="59"/>
        <v/>
      </c>
      <c r="L71" t="e">
        <f>VLOOKUP($J71,'Event Inputs'!$D$4:'Event Inputs'!$H$899,2,FALSE)</f>
        <v>#N/A</v>
      </c>
      <c r="M71" t="e">
        <f>VLOOKUP($K71,'Event Inputs'!$D$4:'Event Inputs'!$H$899,3,FALSE)</f>
        <v>#N/A</v>
      </c>
      <c r="N71" t="str">
        <f t="shared" si="60"/>
        <v/>
      </c>
    </row>
    <row r="72" spans="5:14">
      <c r="E72" t="e">
        <f>VLOOKUP($C72,'Event Inputs'!$D$4:'Event Inputs'!$H$899,2,FALSE)</f>
        <v>#N/A</v>
      </c>
      <c r="F72" t="e">
        <f>VLOOKUP($D72,'Event Inputs'!$D$4:'Event Inputs'!$H$899,3,FALSE)</f>
        <v>#N/A</v>
      </c>
      <c r="G72" t="str">
        <f t="shared" si="59"/>
        <v/>
      </c>
      <c r="L72" t="e">
        <f>VLOOKUP($J72,'Event Inputs'!$D$4:'Event Inputs'!$H$899,2,FALSE)</f>
        <v>#N/A</v>
      </c>
      <c r="M72" t="e">
        <f>VLOOKUP($K72,'Event Inputs'!$D$4:'Event Inputs'!$H$899,3,FALSE)</f>
        <v>#N/A</v>
      </c>
      <c r="N72" t="str">
        <f t="shared" si="60"/>
        <v/>
      </c>
    </row>
    <row r="73" spans="5:14">
      <c r="E73" t="e">
        <f>VLOOKUP($C73,'Event Inputs'!$D$4:'Event Inputs'!$H$899,2,FALSE)</f>
        <v>#N/A</v>
      </c>
      <c r="F73" t="e">
        <f>VLOOKUP($D73,'Event Inputs'!$D$4:'Event Inputs'!$H$899,3,FALSE)</f>
        <v>#N/A</v>
      </c>
      <c r="G73" t="str">
        <f t="shared" si="59"/>
        <v/>
      </c>
      <c r="L73" t="e">
        <f>VLOOKUP($J73,'Event Inputs'!$D$4:'Event Inputs'!$H$899,2,FALSE)</f>
        <v>#N/A</v>
      </c>
      <c r="M73" t="e">
        <f>VLOOKUP($K73,'Event Inputs'!$D$4:'Event Inputs'!$H$899,3,FALSE)</f>
        <v>#N/A</v>
      </c>
      <c r="N73" t="str">
        <f t="shared" si="60"/>
        <v/>
      </c>
    </row>
    <row r="74" spans="5:14">
      <c r="E74" t="e">
        <f>VLOOKUP($C74,'Event Inputs'!$D$4:'Event Inputs'!$H$899,2,FALSE)</f>
        <v>#N/A</v>
      </c>
      <c r="F74" t="e">
        <f>VLOOKUP($D74,'Event Inputs'!$D$4:'Event Inputs'!$H$899,3,FALSE)</f>
        <v>#N/A</v>
      </c>
      <c r="G74" t="str">
        <f t="shared" si="59"/>
        <v/>
      </c>
      <c r="L74" t="e">
        <f>VLOOKUP($J74,'Event Inputs'!$D$4:'Event Inputs'!$H$899,2,FALSE)</f>
        <v>#N/A</v>
      </c>
      <c r="M74" t="e">
        <f>VLOOKUP($K74,'Event Inputs'!$D$4:'Event Inputs'!$H$899,3,FALSE)</f>
        <v>#N/A</v>
      </c>
      <c r="N74" t="str">
        <f t="shared" si="60"/>
        <v/>
      </c>
    </row>
    <row r="75" spans="5:14">
      <c r="E75" t="e">
        <f>VLOOKUP($C75,'Event Inputs'!$D$4:'Event Inputs'!$H$899,2,FALSE)</f>
        <v>#N/A</v>
      </c>
      <c r="F75" t="e">
        <f>VLOOKUP($D75,'Event Inputs'!$D$4:'Event Inputs'!$H$899,3,FALSE)</f>
        <v>#N/A</v>
      </c>
      <c r="G75" t="str">
        <f t="shared" si="59"/>
        <v/>
      </c>
      <c r="L75" t="e">
        <f>VLOOKUP($J75,'Event Inputs'!$D$4:'Event Inputs'!$H$899,2,FALSE)</f>
        <v>#N/A</v>
      </c>
      <c r="M75" t="e">
        <f>VLOOKUP($K75,'Event Inputs'!$D$4:'Event Inputs'!$H$899,3,FALSE)</f>
        <v>#N/A</v>
      </c>
      <c r="N75" t="str">
        <f t="shared" si="60"/>
        <v/>
      </c>
    </row>
    <row r="76" spans="5:14">
      <c r="E76" t="e">
        <f>VLOOKUP($C76,'Event Inputs'!$D$4:'Event Inputs'!$H$899,2,FALSE)</f>
        <v>#N/A</v>
      </c>
      <c r="F76" t="e">
        <f>VLOOKUP($D76,'Event Inputs'!$D$4:'Event Inputs'!$H$899,3,FALSE)</f>
        <v>#N/A</v>
      </c>
      <c r="G76" t="str">
        <f t="shared" si="59"/>
        <v/>
      </c>
      <c r="L76" t="e">
        <f>VLOOKUP($J76,'Event Inputs'!$D$4:'Event Inputs'!$H$899,2,FALSE)</f>
        <v>#N/A</v>
      </c>
      <c r="M76" t="e">
        <f>VLOOKUP($K76,'Event Inputs'!$D$4:'Event Inputs'!$H$899,3,FALSE)</f>
        <v>#N/A</v>
      </c>
      <c r="N76" t="str">
        <f t="shared" si="60"/>
        <v/>
      </c>
    </row>
    <row r="77" spans="5:14">
      <c r="E77" t="e">
        <f>VLOOKUP($C77,'Event Inputs'!$D$4:'Event Inputs'!$H$899,2,FALSE)</f>
        <v>#N/A</v>
      </c>
      <c r="F77" t="e">
        <f>VLOOKUP($D77,'Event Inputs'!$D$4:'Event Inputs'!$H$899,3,FALSE)</f>
        <v>#N/A</v>
      </c>
      <c r="G77" t="str">
        <f t="shared" si="59"/>
        <v/>
      </c>
      <c r="L77" t="e">
        <f>VLOOKUP($J77,'Event Inputs'!$D$4:'Event Inputs'!$H$899,2,FALSE)</f>
        <v>#N/A</v>
      </c>
      <c r="M77" t="e">
        <f>VLOOKUP($K77,'Event Inputs'!$D$4:'Event Inputs'!$H$899,3,FALSE)</f>
        <v>#N/A</v>
      </c>
      <c r="N77" t="str">
        <f t="shared" si="60"/>
        <v/>
      </c>
    </row>
    <row r="78" spans="5:14">
      <c r="E78" t="e">
        <f>VLOOKUP($C78,'Event Inputs'!$D$4:'Event Inputs'!$H$899,2,FALSE)</f>
        <v>#N/A</v>
      </c>
      <c r="F78" t="e">
        <f>VLOOKUP($D78,'Event Inputs'!$D$4:'Event Inputs'!$H$899,3,FALSE)</f>
        <v>#N/A</v>
      </c>
      <c r="G78" t="str">
        <f t="shared" si="59"/>
        <v/>
      </c>
      <c r="L78" t="e">
        <f>VLOOKUP($J78,'Event Inputs'!$D$4:'Event Inputs'!$H$899,2,FALSE)</f>
        <v>#N/A</v>
      </c>
      <c r="M78" t="e">
        <f>VLOOKUP($K78,'Event Inputs'!$D$4:'Event Inputs'!$H$899,3,FALSE)</f>
        <v>#N/A</v>
      </c>
      <c r="N78" t="str">
        <f t="shared" si="60"/>
        <v/>
      </c>
    </row>
    <row r="79" spans="5:14">
      <c r="E79" t="e">
        <f>VLOOKUP($C79,'Event Inputs'!$D$4:'Event Inputs'!$H$899,2,FALSE)</f>
        <v>#N/A</v>
      </c>
      <c r="F79" t="e">
        <f>VLOOKUP($D79,'Event Inputs'!$D$4:'Event Inputs'!$H$899,3,FALSE)</f>
        <v>#N/A</v>
      </c>
      <c r="G79" t="str">
        <f t="shared" si="59"/>
        <v/>
      </c>
      <c r="L79" t="e">
        <f>VLOOKUP($J79,'Event Inputs'!$D$4:'Event Inputs'!$H$899,2,FALSE)</f>
        <v>#N/A</v>
      </c>
      <c r="M79" t="e">
        <f>VLOOKUP($K79,'Event Inputs'!$D$4:'Event Inputs'!$H$899,3,FALSE)</f>
        <v>#N/A</v>
      </c>
      <c r="N79" t="str">
        <f t="shared" si="60"/>
        <v/>
      </c>
    </row>
    <row r="80" spans="5:14">
      <c r="E80" t="e">
        <f>VLOOKUP($C80,'Event Inputs'!$D$4:'Event Inputs'!$H$899,2,FALSE)</f>
        <v>#N/A</v>
      </c>
      <c r="F80" t="e">
        <f>VLOOKUP($D80,'Event Inputs'!$D$4:'Event Inputs'!$H$899,3,FALSE)</f>
        <v>#N/A</v>
      </c>
      <c r="G80" t="str">
        <f t="shared" si="59"/>
        <v/>
      </c>
      <c r="L80" t="e">
        <f>VLOOKUP($J80,'Event Inputs'!$D$4:'Event Inputs'!$H$899,2,FALSE)</f>
        <v>#N/A</v>
      </c>
      <c r="M80" t="e">
        <f>VLOOKUP($K80,'Event Inputs'!$D$4:'Event Inputs'!$H$899,3,FALSE)</f>
        <v>#N/A</v>
      </c>
      <c r="N80" t="str">
        <f t="shared" si="60"/>
        <v/>
      </c>
    </row>
    <row r="81" spans="5:14">
      <c r="E81" t="e">
        <f>VLOOKUP($C81,'Event Inputs'!$D$4:'Event Inputs'!$H$899,2,FALSE)</f>
        <v>#N/A</v>
      </c>
      <c r="F81" t="e">
        <f>VLOOKUP($D81,'Event Inputs'!$D$4:'Event Inputs'!$H$899,3,FALSE)</f>
        <v>#N/A</v>
      </c>
      <c r="G81" t="str">
        <f t="shared" si="59"/>
        <v/>
      </c>
      <c r="L81" t="e">
        <f>VLOOKUP($J81,'Event Inputs'!$D$4:'Event Inputs'!$H$899,2,FALSE)</f>
        <v>#N/A</v>
      </c>
      <c r="M81" t="e">
        <f>VLOOKUP($K81,'Event Inputs'!$D$4:'Event Inputs'!$H$899,3,FALSE)</f>
        <v>#N/A</v>
      </c>
      <c r="N81" t="str">
        <f t="shared" si="60"/>
        <v/>
      </c>
    </row>
    <row r="82" spans="5:14">
      <c r="E82" t="e">
        <f>VLOOKUP($C82,'Event Inputs'!$D$4:'Event Inputs'!$H$899,2,FALSE)</f>
        <v>#N/A</v>
      </c>
      <c r="F82" t="e">
        <f>VLOOKUP($D82,'Event Inputs'!$D$4:'Event Inputs'!$H$899,3,FALSE)</f>
        <v>#N/A</v>
      </c>
      <c r="G82" t="str">
        <f t="shared" si="59"/>
        <v/>
      </c>
      <c r="L82" t="e">
        <f>VLOOKUP($J82,'Event Inputs'!$D$4:'Event Inputs'!$H$899,2,FALSE)</f>
        <v>#N/A</v>
      </c>
      <c r="M82" t="e">
        <f>VLOOKUP($K82,'Event Inputs'!$D$4:'Event Inputs'!$H$899,3,FALSE)</f>
        <v>#N/A</v>
      </c>
      <c r="N82" t="str">
        <f t="shared" si="60"/>
        <v/>
      </c>
    </row>
    <row r="83" spans="5:14">
      <c r="E83" t="e">
        <f>VLOOKUP($C83,'Event Inputs'!$D$4:'Event Inputs'!$H$899,2,FALSE)</f>
        <v>#N/A</v>
      </c>
      <c r="F83" t="e">
        <f>VLOOKUP($D83,'Event Inputs'!$D$4:'Event Inputs'!$H$899,3,FALSE)</f>
        <v>#N/A</v>
      </c>
      <c r="G83" t="str">
        <f t="shared" si="59"/>
        <v/>
      </c>
      <c r="L83" t="e">
        <f>VLOOKUP($J83,'Event Inputs'!$D$4:'Event Inputs'!$H$899,2,FALSE)</f>
        <v>#N/A</v>
      </c>
      <c r="M83" t="e">
        <f>VLOOKUP($K83,'Event Inputs'!$D$4:'Event Inputs'!$H$899,3,FALSE)</f>
        <v>#N/A</v>
      </c>
      <c r="N83" t="str">
        <f t="shared" si="60"/>
        <v/>
      </c>
    </row>
    <row r="84" spans="5:14">
      <c r="E84" t="e">
        <f>VLOOKUP($C84,'Event Inputs'!$D$4:'Event Inputs'!$H$899,2,FALSE)</f>
        <v>#N/A</v>
      </c>
      <c r="F84" t="e">
        <f>VLOOKUP($D84,'Event Inputs'!$D$4:'Event Inputs'!$H$899,3,FALSE)</f>
        <v>#N/A</v>
      </c>
      <c r="G84" t="str">
        <f t="shared" si="59"/>
        <v/>
      </c>
      <c r="L84" t="e">
        <f>VLOOKUP($J84,'Event Inputs'!$D$4:'Event Inputs'!$H$899,2,FALSE)</f>
        <v>#N/A</v>
      </c>
      <c r="M84" t="e">
        <f>VLOOKUP($K84,'Event Inputs'!$D$4:'Event Inputs'!$H$899,3,FALSE)</f>
        <v>#N/A</v>
      </c>
      <c r="N84" t="str">
        <f t="shared" si="60"/>
        <v/>
      </c>
    </row>
    <row r="85" spans="5:14">
      <c r="E85" t="e">
        <f>VLOOKUP($C85,'Event Inputs'!$D$4:'Event Inputs'!$H$899,2,FALSE)</f>
        <v>#N/A</v>
      </c>
      <c r="F85" t="e">
        <f>VLOOKUP($D85,'Event Inputs'!$D$4:'Event Inputs'!$H$899,3,FALSE)</f>
        <v>#N/A</v>
      </c>
      <c r="G85" t="str">
        <f t="shared" si="59"/>
        <v/>
      </c>
      <c r="L85" t="e">
        <f>VLOOKUP($J85,'Event Inputs'!$D$4:'Event Inputs'!$H$899,2,FALSE)</f>
        <v>#N/A</v>
      </c>
      <c r="M85" t="e">
        <f>VLOOKUP($K85,'Event Inputs'!$D$4:'Event Inputs'!$H$899,3,FALSE)</f>
        <v>#N/A</v>
      </c>
      <c r="N85" t="str">
        <f t="shared" si="60"/>
        <v/>
      </c>
    </row>
    <row r="86" spans="5:14">
      <c r="E86" t="e">
        <f>VLOOKUP($C86,'Event Inputs'!$D$4:'Event Inputs'!$H$899,2,FALSE)</f>
        <v>#N/A</v>
      </c>
      <c r="F86" t="e">
        <f>VLOOKUP($D86,'Event Inputs'!$D$4:'Event Inputs'!$H$899,3,FALSE)</f>
        <v>#N/A</v>
      </c>
      <c r="G86" t="str">
        <f t="shared" si="59"/>
        <v/>
      </c>
      <c r="L86" t="e">
        <f>VLOOKUP($J86,'Event Inputs'!$D$4:'Event Inputs'!$H$899,2,FALSE)</f>
        <v>#N/A</v>
      </c>
      <c r="M86" t="e">
        <f>VLOOKUP($K86,'Event Inputs'!$D$4:'Event Inputs'!$H$899,3,FALSE)</f>
        <v>#N/A</v>
      </c>
      <c r="N86" t="str">
        <f t="shared" si="60"/>
        <v/>
      </c>
    </row>
    <row r="87" spans="5:14">
      <c r="E87" t="e">
        <f>VLOOKUP($C87,'Event Inputs'!$D$4:'Event Inputs'!$H$899,2,FALSE)</f>
        <v>#N/A</v>
      </c>
      <c r="F87" t="e">
        <f>VLOOKUP($D87,'Event Inputs'!$D$4:'Event Inputs'!$H$899,3,FALSE)</f>
        <v>#N/A</v>
      </c>
      <c r="G87" t="str">
        <f t="shared" si="59"/>
        <v/>
      </c>
      <c r="L87" t="e">
        <f>VLOOKUP($J87,'Event Inputs'!$D$4:'Event Inputs'!$H$899,2,FALSE)</f>
        <v>#N/A</v>
      </c>
      <c r="M87" t="e">
        <f>VLOOKUP($K87,'Event Inputs'!$D$4:'Event Inputs'!$H$899,3,FALSE)</f>
        <v>#N/A</v>
      </c>
      <c r="N87" t="str">
        <f t="shared" si="60"/>
        <v/>
      </c>
    </row>
    <row r="88" spans="5:14">
      <c r="E88" t="e">
        <f>VLOOKUP($C88,'Event Inputs'!$D$4:'Event Inputs'!$H$899,2,FALSE)</f>
        <v>#N/A</v>
      </c>
      <c r="F88" t="e">
        <f>VLOOKUP($D88,'Event Inputs'!$D$4:'Event Inputs'!$H$899,3,FALSE)</f>
        <v>#N/A</v>
      </c>
      <c r="G88" t="str">
        <f t="shared" si="59"/>
        <v/>
      </c>
      <c r="L88" t="e">
        <f>VLOOKUP($J88,'Event Inputs'!$D$4:'Event Inputs'!$H$899,2,FALSE)</f>
        <v>#N/A</v>
      </c>
      <c r="M88" t="e">
        <f>VLOOKUP($K88,'Event Inputs'!$D$4:'Event Inputs'!$H$899,3,FALSE)</f>
        <v>#N/A</v>
      </c>
      <c r="N88" t="str">
        <f t="shared" si="60"/>
        <v/>
      </c>
    </row>
    <row r="89" spans="5:14">
      <c r="E89" t="e">
        <f>VLOOKUP($C89,'Event Inputs'!$D$4:'Event Inputs'!$H$899,2,FALSE)</f>
        <v>#N/A</v>
      </c>
      <c r="F89" t="e">
        <f>VLOOKUP($D89,'Event Inputs'!$D$4:'Event Inputs'!$H$899,3,FALSE)</f>
        <v>#N/A</v>
      </c>
      <c r="G89" t="str">
        <f t="shared" si="59"/>
        <v/>
      </c>
      <c r="L89" t="e">
        <f>VLOOKUP($J89,'Event Inputs'!$D$4:'Event Inputs'!$H$899,2,FALSE)</f>
        <v>#N/A</v>
      </c>
      <c r="M89" t="e">
        <f>VLOOKUP($K89,'Event Inputs'!$D$4:'Event Inputs'!$H$899,3,FALSE)</f>
        <v>#N/A</v>
      </c>
      <c r="N89" t="str">
        <f t="shared" si="60"/>
        <v/>
      </c>
    </row>
    <row r="90" spans="5:14">
      <c r="E90" t="e">
        <f>VLOOKUP($C90,'Event Inputs'!$D$4:'Event Inputs'!$H$899,2,FALSE)</f>
        <v>#N/A</v>
      </c>
      <c r="F90" t="e">
        <f>VLOOKUP($D90,'Event Inputs'!$D$4:'Event Inputs'!$H$899,3,FALSE)</f>
        <v>#N/A</v>
      </c>
      <c r="G90" t="str">
        <f t="shared" si="59"/>
        <v/>
      </c>
      <c r="L90" t="e">
        <f>VLOOKUP($J90,'Event Inputs'!$D$4:'Event Inputs'!$H$899,2,FALSE)</f>
        <v>#N/A</v>
      </c>
      <c r="M90" t="e">
        <f>VLOOKUP($K90,'Event Inputs'!$D$4:'Event Inputs'!$H$899,3,FALSE)</f>
        <v>#N/A</v>
      </c>
      <c r="N90" t="str">
        <f t="shared" si="60"/>
        <v/>
      </c>
    </row>
    <row r="91" spans="5:14">
      <c r="E91" t="e">
        <f>VLOOKUP($C91,'Event Inputs'!$D$4:'Event Inputs'!$H$899,2,FALSE)</f>
        <v>#N/A</v>
      </c>
      <c r="F91" t="e">
        <f>VLOOKUP($D91,'Event Inputs'!$D$4:'Event Inputs'!$H$899,3,FALSE)</f>
        <v>#N/A</v>
      </c>
      <c r="G91" t="str">
        <f t="shared" si="59"/>
        <v/>
      </c>
      <c r="L91" t="e">
        <f>VLOOKUP($J91,'Event Inputs'!$D$4:'Event Inputs'!$H$899,2,FALSE)</f>
        <v>#N/A</v>
      </c>
      <c r="M91" t="e">
        <f>VLOOKUP($K91,'Event Inputs'!$D$4:'Event Inputs'!$H$899,3,FALSE)</f>
        <v>#N/A</v>
      </c>
      <c r="N91" t="str">
        <f t="shared" si="60"/>
        <v/>
      </c>
    </row>
    <row r="92" spans="5:14">
      <c r="E92" t="e">
        <f>VLOOKUP($C92,'Event Inputs'!$D$4:'Event Inputs'!$H$899,2,FALSE)</f>
        <v>#N/A</v>
      </c>
      <c r="F92" t="e">
        <f>VLOOKUP($D92,'Event Inputs'!$D$4:'Event Inputs'!$H$899,3,FALSE)</f>
        <v>#N/A</v>
      </c>
      <c r="G92" t="str">
        <f t="shared" si="59"/>
        <v/>
      </c>
      <c r="L92" t="e">
        <f>VLOOKUP($J92,'Event Inputs'!$D$4:'Event Inputs'!$H$899,2,FALSE)</f>
        <v>#N/A</v>
      </c>
      <c r="M92" t="e">
        <f>VLOOKUP($K92,'Event Inputs'!$D$4:'Event Inputs'!$H$899,3,FALSE)</f>
        <v>#N/A</v>
      </c>
      <c r="N92" t="str">
        <f t="shared" si="60"/>
        <v/>
      </c>
    </row>
    <row r="93" spans="5:14">
      <c r="E93" t="e">
        <f>VLOOKUP($C93,'Event Inputs'!$D$4:'Event Inputs'!$H$899,2,FALSE)</f>
        <v>#N/A</v>
      </c>
      <c r="F93" t="e">
        <f>VLOOKUP($D93,'Event Inputs'!$D$4:'Event Inputs'!$H$899,3,FALSE)</f>
        <v>#N/A</v>
      </c>
      <c r="G93" t="str">
        <f t="shared" si="59"/>
        <v/>
      </c>
      <c r="L93" t="e">
        <f>VLOOKUP($J93,'Event Inputs'!$D$4:'Event Inputs'!$H$899,2,FALSE)</f>
        <v>#N/A</v>
      </c>
      <c r="M93" t="e">
        <f>VLOOKUP($K93,'Event Inputs'!$D$4:'Event Inputs'!$H$899,3,FALSE)</f>
        <v>#N/A</v>
      </c>
      <c r="N93" t="str">
        <f t="shared" si="60"/>
        <v/>
      </c>
    </row>
    <row r="94" spans="5:14">
      <c r="E94" t="e">
        <f>VLOOKUP($C94,'Event Inputs'!$D$4:'Event Inputs'!$H$899,2,FALSE)</f>
        <v>#N/A</v>
      </c>
      <c r="F94" t="e">
        <f>VLOOKUP($D94,'Event Inputs'!$D$4:'Event Inputs'!$H$899,3,FALSE)</f>
        <v>#N/A</v>
      </c>
      <c r="G94" t="str">
        <f t="shared" si="59"/>
        <v/>
      </c>
      <c r="L94" t="e">
        <f>VLOOKUP($J94,'Event Inputs'!$D$4:'Event Inputs'!$H$899,2,FALSE)</f>
        <v>#N/A</v>
      </c>
      <c r="M94" t="e">
        <f>VLOOKUP($K94,'Event Inputs'!$D$4:'Event Inputs'!$H$899,3,FALSE)</f>
        <v>#N/A</v>
      </c>
      <c r="N94" t="str">
        <f t="shared" si="60"/>
        <v/>
      </c>
    </row>
    <row r="95" spans="5:14">
      <c r="E95" t="e">
        <f>VLOOKUP($C95,'Event Inputs'!$D$4:'Event Inputs'!$H$899,2,FALSE)</f>
        <v>#N/A</v>
      </c>
      <c r="F95" t="e">
        <f>VLOOKUP($D95,'Event Inputs'!$D$4:'Event Inputs'!$H$899,3,FALSE)</f>
        <v>#N/A</v>
      </c>
      <c r="G95" t="str">
        <f t="shared" si="59"/>
        <v/>
      </c>
      <c r="L95" t="e">
        <f>VLOOKUP($J95,'Event Inputs'!$D$4:'Event Inputs'!$H$899,2,FALSE)</f>
        <v>#N/A</v>
      </c>
      <c r="M95" t="e">
        <f>VLOOKUP($K95,'Event Inputs'!$D$4:'Event Inputs'!$H$899,3,FALSE)</f>
        <v>#N/A</v>
      </c>
      <c r="N95" t="str">
        <f t="shared" si="60"/>
        <v/>
      </c>
    </row>
    <row r="96" spans="5:14">
      <c r="E96" t="e">
        <f>VLOOKUP($C96,'Event Inputs'!$D$4:'Event Inputs'!$H$899,2,FALSE)</f>
        <v>#N/A</v>
      </c>
      <c r="F96" t="e">
        <f>VLOOKUP($D96,'Event Inputs'!$D$4:'Event Inputs'!$H$899,3,FALSE)</f>
        <v>#N/A</v>
      </c>
      <c r="G96" t="str">
        <f t="shared" si="59"/>
        <v/>
      </c>
      <c r="L96" t="e">
        <f>VLOOKUP($J96,'Event Inputs'!$D$4:'Event Inputs'!$H$899,2,FALSE)</f>
        <v>#N/A</v>
      </c>
      <c r="M96" t="e">
        <f>VLOOKUP($K96,'Event Inputs'!$D$4:'Event Inputs'!$H$899,3,FALSE)</f>
        <v>#N/A</v>
      </c>
      <c r="N96" t="str">
        <f t="shared" si="60"/>
        <v/>
      </c>
    </row>
    <row r="97" spans="5:14">
      <c r="E97" t="e">
        <f>VLOOKUP($C97,'Event Inputs'!$D$4:'Event Inputs'!$H$899,2,FALSE)</f>
        <v>#N/A</v>
      </c>
      <c r="F97" t="e">
        <f>VLOOKUP($D97,'Event Inputs'!$D$4:'Event Inputs'!$H$899,3,FALSE)</f>
        <v>#N/A</v>
      </c>
      <c r="G97" t="str">
        <f t="shared" si="59"/>
        <v/>
      </c>
      <c r="L97" t="e">
        <f>VLOOKUP($J97,'Event Inputs'!$D$4:'Event Inputs'!$H$899,2,FALSE)</f>
        <v>#N/A</v>
      </c>
      <c r="M97" t="e">
        <f>VLOOKUP($K97,'Event Inputs'!$D$4:'Event Inputs'!$H$899,3,FALSE)</f>
        <v>#N/A</v>
      </c>
      <c r="N97" t="str">
        <f t="shared" si="60"/>
        <v/>
      </c>
    </row>
    <row r="98" spans="5:14">
      <c r="E98" t="e">
        <f>VLOOKUP($C98,'Event Inputs'!$D$4:'Event Inputs'!$H$899,2,FALSE)</f>
        <v>#N/A</v>
      </c>
      <c r="F98" t="e">
        <f>VLOOKUP($D98,'Event Inputs'!$D$4:'Event Inputs'!$H$899,3,FALSE)</f>
        <v>#N/A</v>
      </c>
      <c r="G98" t="str">
        <f t="shared" si="59"/>
        <v/>
      </c>
      <c r="L98" t="e">
        <f>VLOOKUP($J98,'Event Inputs'!$D$4:'Event Inputs'!$H$899,2,FALSE)</f>
        <v>#N/A</v>
      </c>
      <c r="M98" t="e">
        <f>VLOOKUP($K98,'Event Inputs'!$D$4:'Event Inputs'!$H$899,3,FALSE)</f>
        <v>#N/A</v>
      </c>
      <c r="N98" t="str">
        <f t="shared" si="60"/>
        <v/>
      </c>
    </row>
    <row r="99" spans="5:14">
      <c r="E99" t="e">
        <f>VLOOKUP($C99,'Event Inputs'!$D$4:'Event Inputs'!$H$899,2,FALSE)</f>
        <v>#N/A</v>
      </c>
      <c r="F99" t="e">
        <f>VLOOKUP($D99,'Event Inputs'!$D$4:'Event Inputs'!$H$899,3,FALSE)</f>
        <v>#N/A</v>
      </c>
      <c r="G99" t="str">
        <f t="shared" si="59"/>
        <v/>
      </c>
      <c r="L99" t="e">
        <f>VLOOKUP($J99,'Event Inputs'!$D$4:'Event Inputs'!$H$899,2,FALSE)</f>
        <v>#N/A</v>
      </c>
      <c r="M99" t="e">
        <f>VLOOKUP($K99,'Event Inputs'!$D$4:'Event Inputs'!$H$899,3,FALSE)</f>
        <v>#N/A</v>
      </c>
      <c r="N99" t="str">
        <f t="shared" si="60"/>
        <v/>
      </c>
    </row>
  </sheetData>
  <mergeCells count="2">
    <mergeCell ref="A1:G1"/>
    <mergeCell ref="H1:N1"/>
  </mergeCells>
  <phoneticPr fontId="10"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BU99"/>
  <sheetViews>
    <sheetView workbookViewId="0">
      <selection activeCell="I24" sqref="I24"/>
    </sheetView>
  </sheetViews>
  <sheetFormatPr defaultRowHeight="14.5"/>
  <cols>
    <col min="5" max="6" width="19.26953125" customWidth="1"/>
    <col min="12" max="13" width="19.26953125" customWidth="1"/>
    <col min="15" max="73" width="0" hidden="1" customWidth="1"/>
  </cols>
  <sheetData>
    <row r="1" spans="1:73" ht="23.5">
      <c r="A1" s="192" t="s">
        <v>0</v>
      </c>
      <c r="B1" s="193"/>
      <c r="C1" s="193"/>
      <c r="D1" s="193"/>
      <c r="E1" s="193"/>
      <c r="F1" s="193"/>
      <c r="G1" s="193"/>
      <c r="H1" s="194" t="s">
        <v>1</v>
      </c>
      <c r="I1" s="195"/>
      <c r="J1" s="195"/>
      <c r="K1" s="195"/>
      <c r="L1" s="195"/>
      <c r="M1" s="195"/>
      <c r="N1" s="195"/>
      <c r="O1" s="1"/>
      <c r="P1" s="5"/>
      <c r="Q1" s="5"/>
      <c r="R1" s="5"/>
      <c r="S1" s="5"/>
      <c r="T1" s="5"/>
      <c r="U1" s="5"/>
      <c r="V1" s="5"/>
      <c r="W1" s="5"/>
      <c r="X1" s="5"/>
      <c r="Y1" s="5"/>
      <c r="Z1" s="5"/>
      <c r="AA1" s="5"/>
      <c r="AB1" s="5"/>
      <c r="AC1" s="5"/>
      <c r="AD1" s="5"/>
      <c r="AE1" s="5"/>
      <c r="AF1" s="5"/>
      <c r="AG1" s="5"/>
      <c r="AH1" s="5"/>
      <c r="AI1" s="5"/>
      <c r="AJ1" s="5"/>
      <c r="AK1" s="5"/>
      <c r="AL1" s="5"/>
      <c r="AM1" s="5"/>
      <c r="AN1" s="5"/>
      <c r="AO1" s="5"/>
    </row>
    <row r="2" spans="1:73">
      <c r="O2" s="16" t="s">
        <v>8</v>
      </c>
      <c r="P2" s="10" t="s">
        <v>12</v>
      </c>
      <c r="Q2" s="19" t="s">
        <v>13</v>
      </c>
      <c r="R2" s="22" t="s">
        <v>14</v>
      </c>
      <c r="S2" s="28"/>
      <c r="T2" s="28"/>
      <c r="U2" s="28"/>
      <c r="V2" s="28"/>
      <c r="W2" s="28"/>
      <c r="X2" s="28"/>
      <c r="Y2" s="28"/>
      <c r="Z2" s="28"/>
      <c r="AA2" s="28"/>
      <c r="AB2" s="28"/>
      <c r="AC2" s="28"/>
      <c r="AD2" s="28"/>
      <c r="AE2" s="28"/>
      <c r="AF2" s="28"/>
      <c r="AG2" s="28"/>
      <c r="AH2" s="28"/>
      <c r="AI2" s="28"/>
      <c r="AJ2" s="28"/>
      <c r="AK2" s="28"/>
      <c r="AL2" s="28"/>
      <c r="AM2" s="28"/>
      <c r="AN2" s="28"/>
      <c r="AO2" s="28"/>
      <c r="AP2" s="29"/>
      <c r="AQ2" s="29"/>
      <c r="AR2" s="29"/>
      <c r="AS2" s="29"/>
      <c r="AT2" s="33"/>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row>
    <row r="3" spans="1:73">
      <c r="A3" s="4" t="s">
        <v>2</v>
      </c>
      <c r="B3" s="4" t="s">
        <v>3</v>
      </c>
      <c r="C3" s="4" t="s">
        <v>4</v>
      </c>
      <c r="D3" s="4" t="s">
        <v>4</v>
      </c>
      <c r="E3" s="4" t="s">
        <v>6</v>
      </c>
      <c r="F3" s="4" t="s">
        <v>6</v>
      </c>
      <c r="G3" s="4" t="s">
        <v>8</v>
      </c>
      <c r="H3" s="4" t="s">
        <v>2</v>
      </c>
      <c r="I3" s="4" t="s">
        <v>3</v>
      </c>
      <c r="J3" s="4" t="s">
        <v>4</v>
      </c>
      <c r="K3" s="4" t="s">
        <v>4</v>
      </c>
      <c r="L3" s="4" t="s">
        <v>6</v>
      </c>
      <c r="M3" s="4" t="s">
        <v>6</v>
      </c>
      <c r="N3" s="4" t="s">
        <v>8</v>
      </c>
      <c r="O3" s="17" t="s">
        <v>4</v>
      </c>
      <c r="P3" s="14" t="s">
        <v>11</v>
      </c>
      <c r="Q3" s="20" t="s">
        <v>11</v>
      </c>
      <c r="R3" s="23" t="s">
        <v>11</v>
      </c>
      <c r="S3" s="30" t="s">
        <v>13</v>
      </c>
      <c r="T3" s="31"/>
      <c r="U3" s="31"/>
      <c r="V3" s="31"/>
      <c r="W3" s="31"/>
      <c r="X3" s="31"/>
      <c r="Y3" s="31"/>
      <c r="Z3" s="31"/>
      <c r="AA3" s="31"/>
      <c r="AB3" s="31"/>
      <c r="AC3" s="31"/>
      <c r="AD3" s="31"/>
      <c r="AE3" s="31"/>
      <c r="AF3" s="31"/>
      <c r="AG3" s="31"/>
      <c r="AH3" s="31"/>
      <c r="AI3" s="31"/>
      <c r="AJ3" s="31"/>
      <c r="AK3" s="31"/>
      <c r="AL3" s="31"/>
      <c r="AM3" s="31"/>
      <c r="AN3" s="31"/>
      <c r="AO3" s="31"/>
      <c r="AP3" s="32"/>
      <c r="AQ3" s="32"/>
      <c r="AR3" s="32"/>
      <c r="AS3" s="32"/>
      <c r="AT3" s="34"/>
      <c r="AU3" s="36" t="s">
        <v>14</v>
      </c>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row>
    <row r="4" spans="1:73">
      <c r="A4" s="2">
        <v>1</v>
      </c>
      <c r="B4" s="6">
        <v>30</v>
      </c>
      <c r="E4" t="e">
        <f>VLOOKUP($C4,'Event Inputs'!$D$4:'Event Inputs'!$H$899,3,FALSE)</f>
        <v>#N/A</v>
      </c>
      <c r="F4" t="e">
        <f>VLOOKUP($D4,'Event Inputs'!$D$4:'Event Inputs'!$H$899,3,FALSE)</f>
        <v>#N/A</v>
      </c>
      <c r="G4" t="str">
        <f>LEFT(C4,2)</f>
        <v/>
      </c>
      <c r="H4" s="2">
        <v>1</v>
      </c>
      <c r="I4" s="6">
        <v>30</v>
      </c>
      <c r="L4" t="e">
        <f>VLOOKUP($J4,'Event Inputs'!$D$4:'Event Inputs'!$H$899,3,FALSE)</f>
        <v>#N/A</v>
      </c>
      <c r="M4" t="e">
        <f>VLOOKUP($K4,'Event Inputs'!$D$4:'Event Inputs'!$H$899,3,FALSE)</f>
        <v>#N/A</v>
      </c>
      <c r="N4" t="str">
        <f>LEFT(J4,2)</f>
        <v/>
      </c>
      <c r="O4" s="18" t="str">
        <f>'Event Inputs'!A4</f>
        <v>PT</v>
      </c>
      <c r="P4" s="15">
        <f>Q4+R4</f>
        <v>0</v>
      </c>
      <c r="Q4" s="21">
        <f>SUM(S4:AS4)</f>
        <v>0</v>
      </c>
      <c r="R4" s="24">
        <f>SUM(AU4:BU4)</f>
        <v>0</v>
      </c>
      <c r="S4" s="21">
        <f>IF($G$4=$O4,$B$4,0)</f>
        <v>0</v>
      </c>
      <c r="T4" s="21">
        <f>IF($G$5=$O4,$B$5,0)</f>
        <v>0</v>
      </c>
      <c r="U4" s="21">
        <f>IF($G$6=$O4,$B$6,0)</f>
        <v>0</v>
      </c>
      <c r="V4" s="21">
        <f>IF($G$7=$O4,$B$7,0)</f>
        <v>0</v>
      </c>
      <c r="W4" s="21">
        <f>IF($G$8=$O4,$B$8,0)</f>
        <v>0</v>
      </c>
      <c r="X4" s="21">
        <f>IF($G$9=$O4,$B$9,0)</f>
        <v>0</v>
      </c>
      <c r="Y4" s="21">
        <f>IF($G$10=$O4,$B$10,0)</f>
        <v>0</v>
      </c>
      <c r="Z4" s="21">
        <f>IF($G$11=$O4,$B$11,0)</f>
        <v>0</v>
      </c>
      <c r="AA4" s="21">
        <f>IF($G$12=$O4,$B$12,0)</f>
        <v>0</v>
      </c>
      <c r="AB4" s="21">
        <f>IF($G$13=$O4,$B$13,0)</f>
        <v>0</v>
      </c>
      <c r="AC4" s="21">
        <f>IF($G$14=$O4,$B$14,0)</f>
        <v>0</v>
      </c>
      <c r="AD4" s="21">
        <f>IF($G$15=$O4,$B$15,0)</f>
        <v>0</v>
      </c>
      <c r="AE4" s="21">
        <f>IF($G$16=$O4,$B$16,0)</f>
        <v>0</v>
      </c>
      <c r="AF4" s="21">
        <f>IF($G$17=$O4,$B$17,0)</f>
        <v>0</v>
      </c>
      <c r="AG4" s="21">
        <f>IF($G$18=$O4,$B$18,0)</f>
        <v>0</v>
      </c>
      <c r="AH4" s="21">
        <f>IF($G$19=$O4,$B$19,0)</f>
        <v>0</v>
      </c>
      <c r="AI4" s="21">
        <f>IF($G$20=$O4,$B$20,0)</f>
        <v>0</v>
      </c>
      <c r="AJ4" s="21">
        <f>IF($G$21=$O4,$B$21,0)</f>
        <v>0</v>
      </c>
      <c r="AK4" s="21">
        <f>IF($G$22=$O4,$B$22,0)</f>
        <v>0</v>
      </c>
      <c r="AL4" s="21">
        <f>IF($G$23=$O4,$B$23,0)</f>
        <v>0</v>
      </c>
      <c r="AM4" s="21">
        <f>IF($G$24=$O4,$B$24,0)</f>
        <v>0</v>
      </c>
      <c r="AN4" s="21">
        <f>IF($G$25=$O4,$B$25,0)</f>
        <v>0</v>
      </c>
      <c r="AO4" s="21">
        <f>IF($G$26=$O4,$B$26,0)</f>
        <v>0</v>
      </c>
      <c r="AP4" s="21">
        <f>IF($G$27=$O4,$B$27,0)</f>
        <v>0</v>
      </c>
      <c r="AQ4" s="21">
        <f>IF($G$28=$O4,$B$28,0)</f>
        <v>0</v>
      </c>
      <c r="AR4" s="21">
        <f>IF($G$29=$O4,$B$29,0)</f>
        <v>0</v>
      </c>
      <c r="AS4" s="21">
        <f>IF($G$30=$O4,$B$30,0)</f>
        <v>0</v>
      </c>
      <c r="AT4" s="35"/>
      <c r="AU4" s="27">
        <f>IF($N$4=$O4,$I$4,0)</f>
        <v>0</v>
      </c>
      <c r="AV4" s="27">
        <f>IF($N$5=$O4,$I$5,0)</f>
        <v>0</v>
      </c>
      <c r="AW4" s="27">
        <f>IF($N$6=$O4,$I$6,0)</f>
        <v>0</v>
      </c>
      <c r="AX4" s="27">
        <f>IF($N$7=$O4,$I$7,0)</f>
        <v>0</v>
      </c>
      <c r="AY4" s="27">
        <f>IF($N$8=$O4,$I$8,0)</f>
        <v>0</v>
      </c>
      <c r="AZ4" s="27">
        <f>IF($N$9=$O4,$I$9,0)</f>
        <v>0</v>
      </c>
      <c r="BA4" s="27">
        <f>IF($N$10=$O4,$I$10,0)</f>
        <v>0</v>
      </c>
      <c r="BB4" s="27">
        <f>IF($N$11=$O4,$I$11,0)</f>
        <v>0</v>
      </c>
      <c r="BC4" s="27">
        <f>IF($N$12=$O4,$I$12,0)</f>
        <v>0</v>
      </c>
      <c r="BD4" s="27">
        <f>IF($N$13=$O4,$I$13,0)</f>
        <v>0</v>
      </c>
      <c r="BE4" s="27">
        <f>IF($N$14=$O4,$I$14,0)</f>
        <v>0</v>
      </c>
      <c r="BF4" s="27">
        <f>IF($N$15=$O4,$I$15,0)</f>
        <v>0</v>
      </c>
      <c r="BG4" s="27">
        <f>IF($N$16=$O4,$I$16,0)</f>
        <v>0</v>
      </c>
      <c r="BH4" s="27">
        <f>IF($N$17=$O4,$I$17,0)</f>
        <v>0</v>
      </c>
      <c r="BI4" s="27">
        <f>IF($N$18=$O4,$I$18,0)</f>
        <v>0</v>
      </c>
      <c r="BJ4" s="27">
        <f>IF($N$19=$O4,$I$19,0)</f>
        <v>0</v>
      </c>
      <c r="BK4" s="27">
        <f>IF($N$20=$O4,$I$20,0)</f>
        <v>0</v>
      </c>
      <c r="BL4" s="27">
        <f>IF($N$21=$O4,$I$21,0)</f>
        <v>0</v>
      </c>
      <c r="BM4" s="27">
        <f>IF($N$22=$O4,$I$22,0)</f>
        <v>0</v>
      </c>
      <c r="BN4" s="27">
        <f>IF($N$23=$O4,$I$23,0)</f>
        <v>0</v>
      </c>
      <c r="BO4" s="27">
        <f>IF($N$24=$O4,$I$24,0)</f>
        <v>0</v>
      </c>
      <c r="BP4" s="27">
        <f>IF($N$25=$O4,$I$25,0)</f>
        <v>0</v>
      </c>
      <c r="BQ4" s="27">
        <f>IF($N$26=$O4,$I$26,0)</f>
        <v>0</v>
      </c>
      <c r="BR4" s="27">
        <f>IF($N$27=$O4,$I$27,0)</f>
        <v>0</v>
      </c>
      <c r="BS4" s="27">
        <f>IF($N$28=$O4,$I$28,0)</f>
        <v>0</v>
      </c>
      <c r="BT4" s="27">
        <f>IF($N$29=$O4,$I$29,0)</f>
        <v>0</v>
      </c>
      <c r="BU4" s="27">
        <f>IF($N$30=$O4,$I$30,0)</f>
        <v>0</v>
      </c>
    </row>
    <row r="5" spans="1:73">
      <c r="A5" s="2">
        <v>2</v>
      </c>
      <c r="B5" s="6">
        <v>27</v>
      </c>
      <c r="E5" t="e">
        <f>VLOOKUP($C5,'Event Inputs'!$D$4:'Event Inputs'!$H$899,2,FALSE)</f>
        <v>#N/A</v>
      </c>
      <c r="F5" t="e">
        <f>VLOOKUP($D5,'Event Inputs'!$D$4:'Event Inputs'!$H$899,3,FALSE)</f>
        <v>#N/A</v>
      </c>
      <c r="G5" t="str">
        <f t="shared" ref="G5:G68" si="0">LEFT(C5,2)</f>
        <v/>
      </c>
      <c r="H5" s="2">
        <v>2</v>
      </c>
      <c r="I5" s="6">
        <v>27</v>
      </c>
      <c r="L5" t="e">
        <f>VLOOKUP($J5,'Event Inputs'!$D$4:'Event Inputs'!$H$899,2,FALSE)</f>
        <v>#N/A</v>
      </c>
      <c r="M5" t="e">
        <f>VLOOKUP($K5,'Event Inputs'!$D$4:'Event Inputs'!$H$899,3,FALSE)</f>
        <v>#N/A</v>
      </c>
      <c r="N5" t="str">
        <f t="shared" ref="N5:N68" si="1">LEFT(J5,2)</f>
        <v/>
      </c>
      <c r="O5" s="18" t="str">
        <f>'Event Inputs'!A5</f>
        <v>BU</v>
      </c>
      <c r="P5" s="15">
        <f t="shared" ref="P5:P44" si="2">Q5+R5</f>
        <v>0</v>
      </c>
      <c r="Q5" s="21">
        <f t="shared" ref="Q5:Q44" si="3">SUM(S5:AS5)</f>
        <v>0</v>
      </c>
      <c r="R5" s="24">
        <f t="shared" ref="R5:R44" si="4">SUM(AU5:BU5)</f>
        <v>0</v>
      </c>
      <c r="S5" s="21">
        <f t="shared" ref="S5:S44" si="5">IF($G$4=$O5,$B$4,0)</f>
        <v>0</v>
      </c>
      <c r="T5" s="21">
        <f t="shared" ref="T5:T44" si="6">IF($G$5=$O5,$B$5,0)</f>
        <v>0</v>
      </c>
      <c r="U5" s="21">
        <f t="shared" ref="U5:U44" si="7">IF($G$6=$O5,$B$6,0)</f>
        <v>0</v>
      </c>
      <c r="V5" s="21">
        <f t="shared" ref="V5:V44" si="8">IF($G$7=$O5,$B$7,0)</f>
        <v>0</v>
      </c>
      <c r="W5" s="21">
        <f t="shared" ref="W5:W44" si="9">IF($G$8=$O5,$B$8,0)</f>
        <v>0</v>
      </c>
      <c r="X5" s="21">
        <f t="shared" ref="X5:X44" si="10">IF($G$9=$O5,$B$9,0)</f>
        <v>0</v>
      </c>
      <c r="Y5" s="21">
        <f t="shared" ref="Y5:Y44" si="11">IF($G$10=$O5,$B$10,0)</f>
        <v>0</v>
      </c>
      <c r="Z5" s="21">
        <f t="shared" ref="Z5:Z44" si="12">IF($G$11=$O5,$B$11,0)</f>
        <v>0</v>
      </c>
      <c r="AA5" s="21">
        <f t="shared" ref="AA5:AA44" si="13">IF($G$12=$O5,$B$12,0)</f>
        <v>0</v>
      </c>
      <c r="AB5" s="21">
        <f t="shared" ref="AB5:AB44" si="14">IF($G$13=$O5,$B$13,0)</f>
        <v>0</v>
      </c>
      <c r="AC5" s="21">
        <f t="shared" ref="AC5:AC44" si="15">IF($G$14=$O5,$B$14,0)</f>
        <v>0</v>
      </c>
      <c r="AD5" s="21">
        <f t="shared" ref="AD5:AD44" si="16">IF($G$15=$O5,$B$15,0)</f>
        <v>0</v>
      </c>
      <c r="AE5" s="21">
        <f t="shared" ref="AE5:AE44" si="17">IF($G$16=$O5,$B$16,0)</f>
        <v>0</v>
      </c>
      <c r="AF5" s="21">
        <f t="shared" ref="AF5:AF44" si="18">IF($G$17=$O5,$B$17,0)</f>
        <v>0</v>
      </c>
      <c r="AG5" s="21">
        <f t="shared" ref="AG5:AG44" si="19">IF($G$18=$O5,$B$18,0)</f>
        <v>0</v>
      </c>
      <c r="AH5" s="21">
        <f t="shared" ref="AH5:AH44" si="20">IF($G$19=$O5,$B$19,0)</f>
        <v>0</v>
      </c>
      <c r="AI5" s="21">
        <f t="shared" ref="AI5:AI44" si="21">IF($G$20=$O5,$B$20,0)</f>
        <v>0</v>
      </c>
      <c r="AJ5" s="21">
        <f t="shared" ref="AJ5:AJ44" si="22">IF($G$21=$O5,$B$21,0)</f>
        <v>0</v>
      </c>
      <c r="AK5" s="21">
        <f t="shared" ref="AK5:AK44" si="23">IF($G$22=$O5,$B$22,0)</f>
        <v>0</v>
      </c>
      <c r="AL5" s="21">
        <f t="shared" ref="AL5:AL44" si="24">IF($G$23=$O5,$B$23,0)</f>
        <v>0</v>
      </c>
      <c r="AM5" s="21">
        <f t="shared" ref="AM5:AM44" si="25">IF($G$24=$O5,$B$24,0)</f>
        <v>0</v>
      </c>
      <c r="AN5" s="21">
        <f t="shared" ref="AN5:AN44" si="26">IF($G$25=$O5,$B$25,0)</f>
        <v>0</v>
      </c>
      <c r="AO5" s="21">
        <f t="shared" ref="AO5:AO44" si="27">IF($G$26=$O5,$B$26,0)</f>
        <v>0</v>
      </c>
      <c r="AP5" s="21">
        <f t="shared" ref="AP5:AP44" si="28">IF($G$27=$O5,$B$27,0)</f>
        <v>0</v>
      </c>
      <c r="AQ5" s="21">
        <f t="shared" ref="AQ5:AQ44" si="29">IF($G$28=$O5,$B$28,0)</f>
        <v>0</v>
      </c>
      <c r="AR5" s="21">
        <f t="shared" ref="AR5:AR44" si="30">IF($G$29=$O5,$B$29,0)</f>
        <v>0</v>
      </c>
      <c r="AS5" s="21">
        <f t="shared" ref="AS5:AS44" si="31">IF($G$30=$O5,$B$30,0)</f>
        <v>0</v>
      </c>
      <c r="AT5" s="35"/>
      <c r="AU5" s="27">
        <f t="shared" ref="AU5:AU44" si="32">IF($N$4=$O5,$I$4,0)</f>
        <v>0</v>
      </c>
      <c r="AV5" s="27">
        <f t="shared" ref="AV5:AV44" si="33">IF($N$5=$O5,$I$5,0)</f>
        <v>0</v>
      </c>
      <c r="AW5" s="27">
        <f t="shared" ref="AW5:AW44" si="34">IF($N$6=$O5,$I$6,0)</f>
        <v>0</v>
      </c>
      <c r="AX5" s="27">
        <f t="shared" ref="AX5:AX44" si="35">IF($N$7=$O5,$I$7,0)</f>
        <v>0</v>
      </c>
      <c r="AY5" s="27">
        <f t="shared" ref="AY5:AY44" si="36">IF($N$8=$O5,$I$8,0)</f>
        <v>0</v>
      </c>
      <c r="AZ5" s="27">
        <f t="shared" ref="AZ5:AZ44" si="37">IF($N$9=$O5,$I$9,0)</f>
        <v>0</v>
      </c>
      <c r="BA5" s="27">
        <f t="shared" ref="BA5:BA44" si="38">IF($N$10=$O5,$I$10,0)</f>
        <v>0</v>
      </c>
      <c r="BB5" s="27">
        <f t="shared" ref="BB5:BB44" si="39">IF($N$11=$O5,$I$11,0)</f>
        <v>0</v>
      </c>
      <c r="BC5" s="27">
        <f t="shared" ref="BC5:BC44" si="40">IF($N$12=$O5,$I$12,0)</f>
        <v>0</v>
      </c>
      <c r="BD5" s="27">
        <f t="shared" ref="BD5:BD44" si="41">IF($N$13=$O5,$I$13,0)</f>
        <v>0</v>
      </c>
      <c r="BE5" s="27">
        <f t="shared" ref="BE5:BE44" si="42">IF($N$14=$O5,$I$14,0)</f>
        <v>0</v>
      </c>
      <c r="BF5" s="27">
        <f t="shared" ref="BF5:BF44" si="43">IF($N$15=$O5,$I$15,0)</f>
        <v>0</v>
      </c>
      <c r="BG5" s="27">
        <f t="shared" ref="BG5:BG44" si="44">IF($N$16=$O5,$I$16,0)</f>
        <v>0</v>
      </c>
      <c r="BH5" s="27">
        <f t="shared" ref="BH5:BH44" si="45">IF($N$17=$O5,$I$17,0)</f>
        <v>0</v>
      </c>
      <c r="BI5" s="27">
        <f t="shared" ref="BI5:BI44" si="46">IF($N$18=$O5,$I$18,0)</f>
        <v>0</v>
      </c>
      <c r="BJ5" s="27">
        <f t="shared" ref="BJ5:BJ44" si="47">IF($N$19=$O5,$I$19,0)</f>
        <v>0</v>
      </c>
      <c r="BK5" s="27">
        <f t="shared" ref="BK5:BK44" si="48">IF($N$20=$O5,$I$20,0)</f>
        <v>0</v>
      </c>
      <c r="BL5" s="27">
        <f t="shared" ref="BL5:BL44" si="49">IF($N$21=$O5,$I$21,0)</f>
        <v>0</v>
      </c>
      <c r="BM5" s="27">
        <f t="shared" ref="BM5:BM44" si="50">IF($N$22=$O5,$I$22,0)</f>
        <v>0</v>
      </c>
      <c r="BN5" s="27">
        <f t="shared" ref="BN5:BN44" si="51">IF($N$23=$O5,$I$23,0)</f>
        <v>0</v>
      </c>
      <c r="BO5" s="27">
        <f t="shared" ref="BO5:BO44" si="52">IF($N$24=$O5,$I$24,0)</f>
        <v>0</v>
      </c>
      <c r="BP5" s="27">
        <f t="shared" ref="BP5:BP44" si="53">IF($N$25=$O5,$I$25,0)</f>
        <v>0</v>
      </c>
      <c r="BQ5" s="27">
        <f t="shared" ref="BQ5:BQ44" si="54">IF($N$26=$O5,$I$26,0)</f>
        <v>0</v>
      </c>
      <c r="BR5" s="27">
        <f t="shared" ref="BR5:BR44" si="55">IF($N$27=$O5,$I$27,0)</f>
        <v>0</v>
      </c>
      <c r="BS5" s="27">
        <f t="shared" ref="BS5:BS44" si="56">IF($N$28=$O5,$I$28,0)</f>
        <v>0</v>
      </c>
      <c r="BT5" s="27">
        <f t="shared" ref="BT5:BT44" si="57">IF($N$29=$O5,$I$29,0)</f>
        <v>0</v>
      </c>
      <c r="BU5" s="27">
        <f t="shared" ref="BU5:BU44" si="58">IF($N$30=$O5,$I$30,0)</f>
        <v>0</v>
      </c>
    </row>
    <row r="6" spans="1:73">
      <c r="A6" s="2">
        <v>3</v>
      </c>
      <c r="B6" s="6">
        <v>24</v>
      </c>
      <c r="E6" t="e">
        <f>VLOOKUP($C6,'Event Inputs'!$D$4:'Event Inputs'!$H$899,2,FALSE)</f>
        <v>#N/A</v>
      </c>
      <c r="F6" t="e">
        <f>VLOOKUP($D6,'Event Inputs'!$D$4:'Event Inputs'!$H$899,3,FALSE)</f>
        <v>#N/A</v>
      </c>
      <c r="G6" t="str">
        <f t="shared" si="0"/>
        <v/>
      </c>
      <c r="H6" s="2">
        <v>3</v>
      </c>
      <c r="I6" s="6">
        <v>24</v>
      </c>
      <c r="L6" t="e">
        <f>VLOOKUP($J6,'Event Inputs'!$D$4:'Event Inputs'!$H$899,2,FALSE)</f>
        <v>#N/A</v>
      </c>
      <c r="M6" t="e">
        <f>VLOOKUP($K6,'Event Inputs'!$D$4:'Event Inputs'!$H$899,3,FALSE)</f>
        <v>#N/A</v>
      </c>
      <c r="N6" t="str">
        <f t="shared" si="1"/>
        <v/>
      </c>
      <c r="O6" s="18" t="str">
        <f>'Event Inputs'!A6</f>
        <v>GY</v>
      </c>
      <c r="P6" s="15">
        <f t="shared" si="2"/>
        <v>0</v>
      </c>
      <c r="Q6" s="21">
        <f t="shared" si="3"/>
        <v>0</v>
      </c>
      <c r="R6" s="24">
        <f t="shared" si="4"/>
        <v>0</v>
      </c>
      <c r="S6" s="21">
        <f t="shared" si="5"/>
        <v>0</v>
      </c>
      <c r="T6" s="21">
        <f t="shared" si="6"/>
        <v>0</v>
      </c>
      <c r="U6" s="21">
        <f t="shared" si="7"/>
        <v>0</v>
      </c>
      <c r="V6" s="21">
        <f t="shared" si="8"/>
        <v>0</v>
      </c>
      <c r="W6" s="21">
        <f t="shared" si="9"/>
        <v>0</v>
      </c>
      <c r="X6" s="21">
        <f t="shared" si="10"/>
        <v>0</v>
      </c>
      <c r="Y6" s="21">
        <f t="shared" si="11"/>
        <v>0</v>
      </c>
      <c r="Z6" s="21">
        <f t="shared" si="12"/>
        <v>0</v>
      </c>
      <c r="AA6" s="21">
        <f t="shared" si="13"/>
        <v>0</v>
      </c>
      <c r="AB6" s="21">
        <f t="shared" si="14"/>
        <v>0</v>
      </c>
      <c r="AC6" s="21">
        <f t="shared" si="15"/>
        <v>0</v>
      </c>
      <c r="AD6" s="21">
        <f t="shared" si="16"/>
        <v>0</v>
      </c>
      <c r="AE6" s="21">
        <f t="shared" si="17"/>
        <v>0</v>
      </c>
      <c r="AF6" s="21">
        <f t="shared" si="18"/>
        <v>0</v>
      </c>
      <c r="AG6" s="21">
        <f t="shared" si="19"/>
        <v>0</v>
      </c>
      <c r="AH6" s="21">
        <f t="shared" si="20"/>
        <v>0</v>
      </c>
      <c r="AI6" s="21">
        <f t="shared" si="21"/>
        <v>0</v>
      </c>
      <c r="AJ6" s="21">
        <f t="shared" si="22"/>
        <v>0</v>
      </c>
      <c r="AK6" s="21">
        <f t="shared" si="23"/>
        <v>0</v>
      </c>
      <c r="AL6" s="21">
        <f t="shared" si="24"/>
        <v>0</v>
      </c>
      <c r="AM6" s="21">
        <f t="shared" si="25"/>
        <v>0</v>
      </c>
      <c r="AN6" s="21">
        <f t="shared" si="26"/>
        <v>0</v>
      </c>
      <c r="AO6" s="21">
        <f t="shared" si="27"/>
        <v>0</v>
      </c>
      <c r="AP6" s="21">
        <f t="shared" si="28"/>
        <v>0</v>
      </c>
      <c r="AQ6" s="21">
        <f t="shared" si="29"/>
        <v>0</v>
      </c>
      <c r="AR6" s="21">
        <f t="shared" si="30"/>
        <v>0</v>
      </c>
      <c r="AS6" s="21">
        <f t="shared" si="31"/>
        <v>0</v>
      </c>
      <c r="AT6" s="35"/>
      <c r="AU6" s="27">
        <f t="shared" si="32"/>
        <v>0</v>
      </c>
      <c r="AV6" s="27">
        <f t="shared" si="33"/>
        <v>0</v>
      </c>
      <c r="AW6" s="27">
        <f t="shared" si="34"/>
        <v>0</v>
      </c>
      <c r="AX6" s="27">
        <f t="shared" si="35"/>
        <v>0</v>
      </c>
      <c r="AY6" s="27">
        <f t="shared" si="36"/>
        <v>0</v>
      </c>
      <c r="AZ6" s="27">
        <f t="shared" si="37"/>
        <v>0</v>
      </c>
      <c r="BA6" s="27">
        <f t="shared" si="38"/>
        <v>0</v>
      </c>
      <c r="BB6" s="27">
        <f t="shared" si="39"/>
        <v>0</v>
      </c>
      <c r="BC6" s="27">
        <f t="shared" si="40"/>
        <v>0</v>
      </c>
      <c r="BD6" s="27">
        <f t="shared" si="41"/>
        <v>0</v>
      </c>
      <c r="BE6" s="27">
        <f t="shared" si="42"/>
        <v>0</v>
      </c>
      <c r="BF6" s="27">
        <f t="shared" si="43"/>
        <v>0</v>
      </c>
      <c r="BG6" s="27">
        <f t="shared" si="44"/>
        <v>0</v>
      </c>
      <c r="BH6" s="27">
        <f t="shared" si="45"/>
        <v>0</v>
      </c>
      <c r="BI6" s="27">
        <f t="shared" si="46"/>
        <v>0</v>
      </c>
      <c r="BJ6" s="27">
        <f t="shared" si="47"/>
        <v>0</v>
      </c>
      <c r="BK6" s="27">
        <f t="shared" si="48"/>
        <v>0</v>
      </c>
      <c r="BL6" s="27">
        <f t="shared" si="49"/>
        <v>0</v>
      </c>
      <c r="BM6" s="27">
        <f t="shared" si="50"/>
        <v>0</v>
      </c>
      <c r="BN6" s="27">
        <f t="shared" si="51"/>
        <v>0</v>
      </c>
      <c r="BO6" s="27">
        <f t="shared" si="52"/>
        <v>0</v>
      </c>
      <c r="BP6" s="27">
        <f t="shared" si="53"/>
        <v>0</v>
      </c>
      <c r="BQ6" s="27">
        <f t="shared" si="54"/>
        <v>0</v>
      </c>
      <c r="BR6" s="27">
        <f t="shared" si="55"/>
        <v>0</v>
      </c>
      <c r="BS6" s="27">
        <f t="shared" si="56"/>
        <v>0</v>
      </c>
      <c r="BT6" s="27">
        <f t="shared" si="57"/>
        <v>0</v>
      </c>
      <c r="BU6" s="27">
        <f t="shared" si="58"/>
        <v>0</v>
      </c>
    </row>
    <row r="7" spans="1:73">
      <c r="A7" s="2">
        <v>4</v>
      </c>
      <c r="B7" s="6">
        <v>21</v>
      </c>
      <c r="E7" t="e">
        <f>VLOOKUP($C7,'Event Inputs'!$D$4:'Event Inputs'!$H$899,2,FALSE)</f>
        <v>#N/A</v>
      </c>
      <c r="F7" t="e">
        <f>VLOOKUP($D7,'Event Inputs'!$D$4:'Event Inputs'!$H$899,3,FALSE)</f>
        <v>#N/A</v>
      </c>
      <c r="G7" t="str">
        <f t="shared" si="0"/>
        <v/>
      </c>
      <c r="H7" s="2">
        <v>4</v>
      </c>
      <c r="I7" s="6">
        <v>21</v>
      </c>
      <c r="L7" t="e">
        <f>VLOOKUP($J7,'Event Inputs'!$D$4:'Event Inputs'!$H$899,2,FALSE)</f>
        <v>#N/A</v>
      </c>
      <c r="M7" t="e">
        <f>VLOOKUP($K7,'Event Inputs'!$D$4:'Event Inputs'!$H$899,3,FALSE)</f>
        <v>#N/A</v>
      </c>
      <c r="N7" t="str">
        <f t="shared" si="1"/>
        <v/>
      </c>
      <c r="O7" s="18" t="str">
        <f>'Event Inputs'!A7</f>
        <v>HB</v>
      </c>
      <c r="P7" s="15">
        <f t="shared" si="2"/>
        <v>0</v>
      </c>
      <c r="Q7" s="21">
        <f t="shared" si="3"/>
        <v>0</v>
      </c>
      <c r="R7" s="24">
        <f t="shared" si="4"/>
        <v>0</v>
      </c>
      <c r="S7" s="21">
        <f t="shared" si="5"/>
        <v>0</v>
      </c>
      <c r="T7" s="21">
        <f t="shared" si="6"/>
        <v>0</v>
      </c>
      <c r="U7" s="21">
        <f t="shared" si="7"/>
        <v>0</v>
      </c>
      <c r="V7" s="21">
        <f t="shared" si="8"/>
        <v>0</v>
      </c>
      <c r="W7" s="21">
        <f t="shared" si="9"/>
        <v>0</v>
      </c>
      <c r="X7" s="21">
        <f t="shared" si="10"/>
        <v>0</v>
      </c>
      <c r="Y7" s="21">
        <f t="shared" si="11"/>
        <v>0</v>
      </c>
      <c r="Z7" s="21">
        <f t="shared" si="12"/>
        <v>0</v>
      </c>
      <c r="AA7" s="21">
        <f t="shared" si="13"/>
        <v>0</v>
      </c>
      <c r="AB7" s="21">
        <f t="shared" si="14"/>
        <v>0</v>
      </c>
      <c r="AC7" s="21">
        <f t="shared" si="15"/>
        <v>0</v>
      </c>
      <c r="AD7" s="21">
        <f t="shared" si="16"/>
        <v>0</v>
      </c>
      <c r="AE7" s="21">
        <f t="shared" si="17"/>
        <v>0</v>
      </c>
      <c r="AF7" s="21">
        <f t="shared" si="18"/>
        <v>0</v>
      </c>
      <c r="AG7" s="21">
        <f t="shared" si="19"/>
        <v>0</v>
      </c>
      <c r="AH7" s="21">
        <f t="shared" si="20"/>
        <v>0</v>
      </c>
      <c r="AI7" s="21">
        <f t="shared" si="21"/>
        <v>0</v>
      </c>
      <c r="AJ7" s="21">
        <f t="shared" si="22"/>
        <v>0</v>
      </c>
      <c r="AK7" s="21">
        <f t="shared" si="23"/>
        <v>0</v>
      </c>
      <c r="AL7" s="21">
        <f t="shared" si="24"/>
        <v>0</v>
      </c>
      <c r="AM7" s="21">
        <f t="shared" si="25"/>
        <v>0</v>
      </c>
      <c r="AN7" s="21">
        <f t="shared" si="26"/>
        <v>0</v>
      </c>
      <c r="AO7" s="21">
        <f t="shared" si="27"/>
        <v>0</v>
      </c>
      <c r="AP7" s="21">
        <f t="shared" si="28"/>
        <v>0</v>
      </c>
      <c r="AQ7" s="21">
        <f t="shared" si="29"/>
        <v>0</v>
      </c>
      <c r="AR7" s="21">
        <f t="shared" si="30"/>
        <v>0</v>
      </c>
      <c r="AS7" s="21">
        <f t="shared" si="31"/>
        <v>0</v>
      </c>
      <c r="AT7" s="35"/>
      <c r="AU7" s="27">
        <f t="shared" si="32"/>
        <v>0</v>
      </c>
      <c r="AV7" s="27">
        <f t="shared" si="33"/>
        <v>0</v>
      </c>
      <c r="AW7" s="27">
        <f t="shared" si="34"/>
        <v>0</v>
      </c>
      <c r="AX7" s="27">
        <f t="shared" si="35"/>
        <v>0</v>
      </c>
      <c r="AY7" s="27">
        <f t="shared" si="36"/>
        <v>0</v>
      </c>
      <c r="AZ7" s="27">
        <f t="shared" si="37"/>
        <v>0</v>
      </c>
      <c r="BA7" s="27">
        <f t="shared" si="38"/>
        <v>0</v>
      </c>
      <c r="BB7" s="27">
        <f t="shared" si="39"/>
        <v>0</v>
      </c>
      <c r="BC7" s="27">
        <f t="shared" si="40"/>
        <v>0</v>
      </c>
      <c r="BD7" s="27">
        <f t="shared" si="41"/>
        <v>0</v>
      </c>
      <c r="BE7" s="27">
        <f t="shared" si="42"/>
        <v>0</v>
      </c>
      <c r="BF7" s="27">
        <f t="shared" si="43"/>
        <v>0</v>
      </c>
      <c r="BG7" s="27">
        <f t="shared" si="44"/>
        <v>0</v>
      </c>
      <c r="BH7" s="27">
        <f t="shared" si="45"/>
        <v>0</v>
      </c>
      <c r="BI7" s="27">
        <f t="shared" si="46"/>
        <v>0</v>
      </c>
      <c r="BJ7" s="27">
        <f t="shared" si="47"/>
        <v>0</v>
      </c>
      <c r="BK7" s="27">
        <f t="shared" si="48"/>
        <v>0</v>
      </c>
      <c r="BL7" s="27">
        <f t="shared" si="49"/>
        <v>0</v>
      </c>
      <c r="BM7" s="27">
        <f t="shared" si="50"/>
        <v>0</v>
      </c>
      <c r="BN7" s="27">
        <f t="shared" si="51"/>
        <v>0</v>
      </c>
      <c r="BO7" s="27">
        <f t="shared" si="52"/>
        <v>0</v>
      </c>
      <c r="BP7" s="27">
        <f t="shared" si="53"/>
        <v>0</v>
      </c>
      <c r="BQ7" s="27">
        <f t="shared" si="54"/>
        <v>0</v>
      </c>
      <c r="BR7" s="27">
        <f t="shared" si="55"/>
        <v>0</v>
      </c>
      <c r="BS7" s="27">
        <f t="shared" si="56"/>
        <v>0</v>
      </c>
      <c r="BT7" s="27">
        <f t="shared" si="57"/>
        <v>0</v>
      </c>
      <c r="BU7" s="27">
        <f t="shared" si="58"/>
        <v>0</v>
      </c>
    </row>
    <row r="8" spans="1:73">
      <c r="A8" s="2">
        <v>5</v>
      </c>
      <c r="B8" s="6">
        <v>19.5</v>
      </c>
      <c r="E8" t="e">
        <f>VLOOKUP($C8,'Event Inputs'!$D$4:'Event Inputs'!$H$899,2,FALSE)</f>
        <v>#N/A</v>
      </c>
      <c r="F8" t="e">
        <f>VLOOKUP($D8,'Event Inputs'!$D$4:'Event Inputs'!$H$899,3,FALSE)</f>
        <v>#N/A</v>
      </c>
      <c r="G8" t="str">
        <f t="shared" si="0"/>
        <v/>
      </c>
      <c r="H8" s="2">
        <v>5</v>
      </c>
      <c r="I8" s="6">
        <v>19.5</v>
      </c>
      <c r="L8" t="e">
        <f>VLOOKUP($J8,'Event Inputs'!$D$4:'Event Inputs'!$H$899,2,FALSE)</f>
        <v>#N/A</v>
      </c>
      <c r="M8" t="e">
        <f>VLOOKUP($K8,'Event Inputs'!$D$4:'Event Inputs'!$H$899,3,FALSE)</f>
        <v>#N/A</v>
      </c>
      <c r="N8" t="str">
        <f t="shared" si="1"/>
        <v/>
      </c>
      <c r="O8" s="18" t="str">
        <f>'Event Inputs'!A8</f>
        <v>PZ</v>
      </c>
      <c r="P8" s="15">
        <f t="shared" si="2"/>
        <v>0</v>
      </c>
      <c r="Q8" s="21">
        <f t="shared" si="3"/>
        <v>0</v>
      </c>
      <c r="R8" s="24">
        <f t="shared" si="4"/>
        <v>0</v>
      </c>
      <c r="S8" s="21">
        <f t="shared" si="5"/>
        <v>0</v>
      </c>
      <c r="T8" s="21">
        <f t="shared" si="6"/>
        <v>0</v>
      </c>
      <c r="U8" s="21">
        <f t="shared" si="7"/>
        <v>0</v>
      </c>
      <c r="V8" s="21">
        <f t="shared" si="8"/>
        <v>0</v>
      </c>
      <c r="W8" s="21">
        <f t="shared" si="9"/>
        <v>0</v>
      </c>
      <c r="X8" s="21">
        <f t="shared" si="10"/>
        <v>0</v>
      </c>
      <c r="Y8" s="21">
        <f t="shared" si="11"/>
        <v>0</v>
      </c>
      <c r="Z8" s="21">
        <f t="shared" si="12"/>
        <v>0</v>
      </c>
      <c r="AA8" s="21">
        <f t="shared" si="13"/>
        <v>0</v>
      </c>
      <c r="AB8" s="21">
        <f t="shared" si="14"/>
        <v>0</v>
      </c>
      <c r="AC8" s="21">
        <f t="shared" si="15"/>
        <v>0</v>
      </c>
      <c r="AD8" s="21">
        <f t="shared" si="16"/>
        <v>0</v>
      </c>
      <c r="AE8" s="21">
        <f t="shared" si="17"/>
        <v>0</v>
      </c>
      <c r="AF8" s="21">
        <f t="shared" si="18"/>
        <v>0</v>
      </c>
      <c r="AG8" s="21">
        <f t="shared" si="19"/>
        <v>0</v>
      </c>
      <c r="AH8" s="21">
        <f t="shared" si="20"/>
        <v>0</v>
      </c>
      <c r="AI8" s="21">
        <f t="shared" si="21"/>
        <v>0</v>
      </c>
      <c r="AJ8" s="21">
        <f t="shared" si="22"/>
        <v>0</v>
      </c>
      <c r="AK8" s="21">
        <f t="shared" si="23"/>
        <v>0</v>
      </c>
      <c r="AL8" s="21">
        <f t="shared" si="24"/>
        <v>0</v>
      </c>
      <c r="AM8" s="21">
        <f t="shared" si="25"/>
        <v>0</v>
      </c>
      <c r="AN8" s="21">
        <f t="shared" si="26"/>
        <v>0</v>
      </c>
      <c r="AO8" s="21">
        <f t="shared" si="27"/>
        <v>0</v>
      </c>
      <c r="AP8" s="21">
        <f t="shared" si="28"/>
        <v>0</v>
      </c>
      <c r="AQ8" s="21">
        <f t="shared" si="29"/>
        <v>0</v>
      </c>
      <c r="AR8" s="21">
        <f t="shared" si="30"/>
        <v>0</v>
      </c>
      <c r="AS8" s="21">
        <f t="shared" si="31"/>
        <v>0</v>
      </c>
      <c r="AT8" s="35"/>
      <c r="AU8" s="27">
        <f t="shared" si="32"/>
        <v>0</v>
      </c>
      <c r="AV8" s="27">
        <f t="shared" si="33"/>
        <v>0</v>
      </c>
      <c r="AW8" s="27">
        <f t="shared" si="34"/>
        <v>0</v>
      </c>
      <c r="AX8" s="27">
        <f t="shared" si="35"/>
        <v>0</v>
      </c>
      <c r="AY8" s="27">
        <f t="shared" si="36"/>
        <v>0</v>
      </c>
      <c r="AZ8" s="27">
        <f t="shared" si="37"/>
        <v>0</v>
      </c>
      <c r="BA8" s="27">
        <f t="shared" si="38"/>
        <v>0</v>
      </c>
      <c r="BB8" s="27">
        <f t="shared" si="39"/>
        <v>0</v>
      </c>
      <c r="BC8" s="27">
        <f t="shared" si="40"/>
        <v>0</v>
      </c>
      <c r="BD8" s="27">
        <f t="shared" si="41"/>
        <v>0</v>
      </c>
      <c r="BE8" s="27">
        <f t="shared" si="42"/>
        <v>0</v>
      </c>
      <c r="BF8" s="27">
        <f t="shared" si="43"/>
        <v>0</v>
      </c>
      <c r="BG8" s="27">
        <f t="shared" si="44"/>
        <v>0</v>
      </c>
      <c r="BH8" s="27">
        <f t="shared" si="45"/>
        <v>0</v>
      </c>
      <c r="BI8" s="27">
        <f t="shared" si="46"/>
        <v>0</v>
      </c>
      <c r="BJ8" s="27">
        <f t="shared" si="47"/>
        <v>0</v>
      </c>
      <c r="BK8" s="27">
        <f t="shared" si="48"/>
        <v>0</v>
      </c>
      <c r="BL8" s="27">
        <f t="shared" si="49"/>
        <v>0</v>
      </c>
      <c r="BM8" s="27">
        <f t="shared" si="50"/>
        <v>0</v>
      </c>
      <c r="BN8" s="27">
        <f t="shared" si="51"/>
        <v>0</v>
      </c>
      <c r="BO8" s="27">
        <f t="shared" si="52"/>
        <v>0</v>
      </c>
      <c r="BP8" s="27">
        <f t="shared" si="53"/>
        <v>0</v>
      </c>
      <c r="BQ8" s="27">
        <f t="shared" si="54"/>
        <v>0</v>
      </c>
      <c r="BR8" s="27">
        <f t="shared" si="55"/>
        <v>0</v>
      </c>
      <c r="BS8" s="27">
        <f t="shared" si="56"/>
        <v>0</v>
      </c>
      <c r="BT8" s="27">
        <f t="shared" si="57"/>
        <v>0</v>
      </c>
      <c r="BU8" s="27">
        <f t="shared" si="58"/>
        <v>0</v>
      </c>
    </row>
    <row r="9" spans="1:73">
      <c r="A9" s="2">
        <v>6</v>
      </c>
      <c r="B9" s="6">
        <v>18</v>
      </c>
      <c r="E9" t="e">
        <f>VLOOKUP($C9,'Event Inputs'!$D$4:'Event Inputs'!$H$899,2,FALSE)</f>
        <v>#N/A</v>
      </c>
      <c r="F9" t="e">
        <f>VLOOKUP($D9,'Event Inputs'!$D$4:'Event Inputs'!$H$899,3,FALSE)</f>
        <v>#N/A</v>
      </c>
      <c r="G9" t="str">
        <f t="shared" si="0"/>
        <v/>
      </c>
      <c r="H9" s="2">
        <v>6</v>
      </c>
      <c r="I9" s="6">
        <v>18</v>
      </c>
      <c r="L9" t="e">
        <f>VLOOKUP($J9,'Event Inputs'!$D$4:'Event Inputs'!$H$899,2,FALSE)</f>
        <v>#N/A</v>
      </c>
      <c r="M9" t="e">
        <f>VLOOKUP($K9,'Event Inputs'!$D$4:'Event Inputs'!$H$899,3,FALSE)</f>
        <v>#N/A</v>
      </c>
      <c r="N9" t="str">
        <f t="shared" si="1"/>
        <v/>
      </c>
      <c r="O9" s="18" t="str">
        <f>'Event Inputs'!A9</f>
        <v>SI</v>
      </c>
      <c r="P9" s="15">
        <f t="shared" si="2"/>
        <v>0</v>
      </c>
      <c r="Q9" s="21">
        <f t="shared" si="3"/>
        <v>0</v>
      </c>
      <c r="R9" s="24">
        <f t="shared" si="4"/>
        <v>0</v>
      </c>
      <c r="S9" s="21">
        <f t="shared" si="5"/>
        <v>0</v>
      </c>
      <c r="T9" s="21">
        <f t="shared" si="6"/>
        <v>0</v>
      </c>
      <c r="U9" s="21">
        <f t="shared" si="7"/>
        <v>0</v>
      </c>
      <c r="V9" s="21">
        <f t="shared" si="8"/>
        <v>0</v>
      </c>
      <c r="W9" s="21">
        <f t="shared" si="9"/>
        <v>0</v>
      </c>
      <c r="X9" s="21">
        <f t="shared" si="10"/>
        <v>0</v>
      </c>
      <c r="Y9" s="21">
        <f t="shared" si="11"/>
        <v>0</v>
      </c>
      <c r="Z9" s="21">
        <f t="shared" si="12"/>
        <v>0</v>
      </c>
      <c r="AA9" s="21">
        <f t="shared" si="13"/>
        <v>0</v>
      </c>
      <c r="AB9" s="21">
        <f t="shared" si="14"/>
        <v>0</v>
      </c>
      <c r="AC9" s="21">
        <f t="shared" si="15"/>
        <v>0</v>
      </c>
      <c r="AD9" s="21">
        <f t="shared" si="16"/>
        <v>0</v>
      </c>
      <c r="AE9" s="21">
        <f t="shared" si="17"/>
        <v>0</v>
      </c>
      <c r="AF9" s="21">
        <f t="shared" si="18"/>
        <v>0</v>
      </c>
      <c r="AG9" s="21">
        <f t="shared" si="19"/>
        <v>0</v>
      </c>
      <c r="AH9" s="21">
        <f t="shared" si="20"/>
        <v>0</v>
      </c>
      <c r="AI9" s="21">
        <f t="shared" si="21"/>
        <v>0</v>
      </c>
      <c r="AJ9" s="21">
        <f t="shared" si="22"/>
        <v>0</v>
      </c>
      <c r="AK9" s="21">
        <f t="shared" si="23"/>
        <v>0</v>
      </c>
      <c r="AL9" s="21">
        <f t="shared" si="24"/>
        <v>0</v>
      </c>
      <c r="AM9" s="21">
        <f t="shared" si="25"/>
        <v>0</v>
      </c>
      <c r="AN9" s="21">
        <f t="shared" si="26"/>
        <v>0</v>
      </c>
      <c r="AO9" s="21">
        <f t="shared" si="27"/>
        <v>0</v>
      </c>
      <c r="AP9" s="21">
        <f t="shared" si="28"/>
        <v>0</v>
      </c>
      <c r="AQ9" s="21">
        <f t="shared" si="29"/>
        <v>0</v>
      </c>
      <c r="AR9" s="21">
        <f t="shared" si="30"/>
        <v>0</v>
      </c>
      <c r="AS9" s="21">
        <f t="shared" si="31"/>
        <v>0</v>
      </c>
      <c r="AT9" s="35"/>
      <c r="AU9" s="27">
        <f t="shared" si="32"/>
        <v>0</v>
      </c>
      <c r="AV9" s="27">
        <f t="shared" si="33"/>
        <v>0</v>
      </c>
      <c r="AW9" s="27">
        <f t="shared" si="34"/>
        <v>0</v>
      </c>
      <c r="AX9" s="27">
        <f t="shared" si="35"/>
        <v>0</v>
      </c>
      <c r="AY9" s="27">
        <f t="shared" si="36"/>
        <v>0</v>
      </c>
      <c r="AZ9" s="27">
        <f t="shared" si="37"/>
        <v>0</v>
      </c>
      <c r="BA9" s="27">
        <f t="shared" si="38"/>
        <v>0</v>
      </c>
      <c r="BB9" s="27">
        <f t="shared" si="39"/>
        <v>0</v>
      </c>
      <c r="BC9" s="27">
        <f t="shared" si="40"/>
        <v>0</v>
      </c>
      <c r="BD9" s="27">
        <f t="shared" si="41"/>
        <v>0</v>
      </c>
      <c r="BE9" s="27">
        <f t="shared" si="42"/>
        <v>0</v>
      </c>
      <c r="BF9" s="27">
        <f t="shared" si="43"/>
        <v>0</v>
      </c>
      <c r="BG9" s="27">
        <f t="shared" si="44"/>
        <v>0</v>
      </c>
      <c r="BH9" s="27">
        <f t="shared" si="45"/>
        <v>0</v>
      </c>
      <c r="BI9" s="27">
        <f t="shared" si="46"/>
        <v>0</v>
      </c>
      <c r="BJ9" s="27">
        <f t="shared" si="47"/>
        <v>0</v>
      </c>
      <c r="BK9" s="27">
        <f t="shared" si="48"/>
        <v>0</v>
      </c>
      <c r="BL9" s="27">
        <f t="shared" si="49"/>
        <v>0</v>
      </c>
      <c r="BM9" s="27">
        <f t="shared" si="50"/>
        <v>0</v>
      </c>
      <c r="BN9" s="27">
        <f t="shared" si="51"/>
        <v>0</v>
      </c>
      <c r="BO9" s="27">
        <f t="shared" si="52"/>
        <v>0</v>
      </c>
      <c r="BP9" s="27">
        <f t="shared" si="53"/>
        <v>0</v>
      </c>
      <c r="BQ9" s="27">
        <f t="shared" si="54"/>
        <v>0</v>
      </c>
      <c r="BR9" s="27">
        <f t="shared" si="55"/>
        <v>0</v>
      </c>
      <c r="BS9" s="27">
        <f t="shared" si="56"/>
        <v>0</v>
      </c>
      <c r="BT9" s="27">
        <f t="shared" si="57"/>
        <v>0</v>
      </c>
      <c r="BU9" s="27">
        <f t="shared" si="58"/>
        <v>0</v>
      </c>
    </row>
    <row r="10" spans="1:73">
      <c r="A10" s="2">
        <v>7</v>
      </c>
      <c r="B10" s="6">
        <v>16.5</v>
      </c>
      <c r="E10" t="e">
        <f>VLOOKUP($C10,'Event Inputs'!$D$4:'Event Inputs'!$H$899,2,FALSE)</f>
        <v>#N/A</v>
      </c>
      <c r="F10" t="e">
        <f>VLOOKUP($D10,'Event Inputs'!$D$4:'Event Inputs'!$H$899,3,FALSE)</f>
        <v>#N/A</v>
      </c>
      <c r="G10" t="str">
        <f t="shared" si="0"/>
        <v/>
      </c>
      <c r="H10" s="2">
        <v>7</v>
      </c>
      <c r="I10" s="6">
        <v>16.5</v>
      </c>
      <c r="L10" t="e">
        <f>VLOOKUP($J10,'Event Inputs'!$D$4:'Event Inputs'!$H$899,2,FALSE)</f>
        <v>#N/A</v>
      </c>
      <c r="M10" t="e">
        <f>VLOOKUP($K10,'Event Inputs'!$D$4:'Event Inputs'!$H$899,3,FALSE)</f>
        <v>#N/A</v>
      </c>
      <c r="N10" t="str">
        <f t="shared" si="1"/>
        <v/>
      </c>
      <c r="O10" s="18" t="str">
        <f>'Event Inputs'!A10</f>
        <v>NQ</v>
      </c>
      <c r="P10" s="15">
        <f t="shared" si="2"/>
        <v>0</v>
      </c>
      <c r="Q10" s="21">
        <f t="shared" si="3"/>
        <v>0</v>
      </c>
      <c r="R10" s="24">
        <f t="shared" si="4"/>
        <v>0</v>
      </c>
      <c r="S10" s="21">
        <f t="shared" si="5"/>
        <v>0</v>
      </c>
      <c r="T10" s="21">
        <f t="shared" si="6"/>
        <v>0</v>
      </c>
      <c r="U10" s="21">
        <f t="shared" si="7"/>
        <v>0</v>
      </c>
      <c r="V10" s="21">
        <f t="shared" si="8"/>
        <v>0</v>
      </c>
      <c r="W10" s="21">
        <f t="shared" si="9"/>
        <v>0</v>
      </c>
      <c r="X10" s="21">
        <f t="shared" si="10"/>
        <v>0</v>
      </c>
      <c r="Y10" s="21">
        <f t="shared" si="11"/>
        <v>0</v>
      </c>
      <c r="Z10" s="21">
        <f t="shared" si="12"/>
        <v>0</v>
      </c>
      <c r="AA10" s="21">
        <f t="shared" si="13"/>
        <v>0</v>
      </c>
      <c r="AB10" s="21">
        <f t="shared" si="14"/>
        <v>0</v>
      </c>
      <c r="AC10" s="21">
        <f t="shared" si="15"/>
        <v>0</v>
      </c>
      <c r="AD10" s="21">
        <f t="shared" si="16"/>
        <v>0</v>
      </c>
      <c r="AE10" s="21">
        <f t="shared" si="17"/>
        <v>0</v>
      </c>
      <c r="AF10" s="21">
        <f t="shared" si="18"/>
        <v>0</v>
      </c>
      <c r="AG10" s="21">
        <f t="shared" si="19"/>
        <v>0</v>
      </c>
      <c r="AH10" s="21">
        <f t="shared" si="20"/>
        <v>0</v>
      </c>
      <c r="AI10" s="21">
        <f t="shared" si="21"/>
        <v>0</v>
      </c>
      <c r="AJ10" s="21">
        <f t="shared" si="22"/>
        <v>0</v>
      </c>
      <c r="AK10" s="21">
        <f t="shared" si="23"/>
        <v>0</v>
      </c>
      <c r="AL10" s="21">
        <f t="shared" si="24"/>
        <v>0</v>
      </c>
      <c r="AM10" s="21">
        <f t="shared" si="25"/>
        <v>0</v>
      </c>
      <c r="AN10" s="21">
        <f t="shared" si="26"/>
        <v>0</v>
      </c>
      <c r="AO10" s="21">
        <f t="shared" si="27"/>
        <v>0</v>
      </c>
      <c r="AP10" s="21">
        <f t="shared" si="28"/>
        <v>0</v>
      </c>
      <c r="AQ10" s="21">
        <f t="shared" si="29"/>
        <v>0</v>
      </c>
      <c r="AR10" s="21">
        <f t="shared" si="30"/>
        <v>0</v>
      </c>
      <c r="AS10" s="21">
        <f t="shared" si="31"/>
        <v>0</v>
      </c>
      <c r="AT10" s="35"/>
      <c r="AU10" s="27">
        <f t="shared" si="32"/>
        <v>0</v>
      </c>
      <c r="AV10" s="27">
        <f t="shared" si="33"/>
        <v>0</v>
      </c>
      <c r="AW10" s="27">
        <f t="shared" si="34"/>
        <v>0</v>
      </c>
      <c r="AX10" s="27">
        <f t="shared" si="35"/>
        <v>0</v>
      </c>
      <c r="AY10" s="27">
        <f t="shared" si="36"/>
        <v>0</v>
      </c>
      <c r="AZ10" s="27">
        <f t="shared" si="37"/>
        <v>0</v>
      </c>
      <c r="BA10" s="27">
        <f t="shared" si="38"/>
        <v>0</v>
      </c>
      <c r="BB10" s="27">
        <f t="shared" si="39"/>
        <v>0</v>
      </c>
      <c r="BC10" s="27">
        <f t="shared" si="40"/>
        <v>0</v>
      </c>
      <c r="BD10" s="27">
        <f t="shared" si="41"/>
        <v>0</v>
      </c>
      <c r="BE10" s="27">
        <f t="shared" si="42"/>
        <v>0</v>
      </c>
      <c r="BF10" s="27">
        <f t="shared" si="43"/>
        <v>0</v>
      </c>
      <c r="BG10" s="27">
        <f t="shared" si="44"/>
        <v>0</v>
      </c>
      <c r="BH10" s="27">
        <f t="shared" si="45"/>
        <v>0</v>
      </c>
      <c r="BI10" s="27">
        <f t="shared" si="46"/>
        <v>0</v>
      </c>
      <c r="BJ10" s="27">
        <f t="shared" si="47"/>
        <v>0</v>
      </c>
      <c r="BK10" s="27">
        <f t="shared" si="48"/>
        <v>0</v>
      </c>
      <c r="BL10" s="27">
        <f t="shared" si="49"/>
        <v>0</v>
      </c>
      <c r="BM10" s="27">
        <f t="shared" si="50"/>
        <v>0</v>
      </c>
      <c r="BN10" s="27">
        <f t="shared" si="51"/>
        <v>0</v>
      </c>
      <c r="BO10" s="27">
        <f t="shared" si="52"/>
        <v>0</v>
      </c>
      <c r="BP10" s="27">
        <f t="shared" si="53"/>
        <v>0</v>
      </c>
      <c r="BQ10" s="27">
        <f t="shared" si="54"/>
        <v>0</v>
      </c>
      <c r="BR10" s="27">
        <f t="shared" si="55"/>
        <v>0</v>
      </c>
      <c r="BS10" s="27">
        <f t="shared" si="56"/>
        <v>0</v>
      </c>
      <c r="BT10" s="27">
        <f t="shared" si="57"/>
        <v>0</v>
      </c>
      <c r="BU10" s="27">
        <f t="shared" si="58"/>
        <v>0</v>
      </c>
    </row>
    <row r="11" spans="1:73">
      <c r="A11" s="2">
        <v>8</v>
      </c>
      <c r="B11" s="6">
        <v>15</v>
      </c>
      <c r="E11" t="e">
        <f>VLOOKUP($C11,'Event Inputs'!$D$4:'Event Inputs'!$H$899,2,FALSE)</f>
        <v>#N/A</v>
      </c>
      <c r="F11" t="e">
        <f>VLOOKUP($D11,'Event Inputs'!$D$4:'Event Inputs'!$H$899,3,FALSE)</f>
        <v>#N/A</v>
      </c>
      <c r="G11" t="str">
        <f t="shared" si="0"/>
        <v/>
      </c>
      <c r="H11" s="2">
        <v>8</v>
      </c>
      <c r="I11" s="6">
        <v>15</v>
      </c>
      <c r="L11" t="e">
        <f>VLOOKUP($J11,'Event Inputs'!$D$4:'Event Inputs'!$H$899,2,FALSE)</f>
        <v>#N/A</v>
      </c>
      <c r="M11" t="e">
        <f>VLOOKUP($K11,'Event Inputs'!$D$4:'Event Inputs'!$H$899,3,FALSE)</f>
        <v>#N/A</v>
      </c>
      <c r="N11" t="str">
        <f t="shared" si="1"/>
        <v/>
      </c>
      <c r="O11" s="18" t="str">
        <f>'Event Inputs'!A11</f>
        <v>HY</v>
      </c>
      <c r="P11" s="15">
        <f t="shared" si="2"/>
        <v>0</v>
      </c>
      <c r="Q11" s="21">
        <f t="shared" si="3"/>
        <v>0</v>
      </c>
      <c r="R11" s="24">
        <f t="shared" si="4"/>
        <v>0</v>
      </c>
      <c r="S11" s="21">
        <f t="shared" si="5"/>
        <v>0</v>
      </c>
      <c r="T11" s="21">
        <f t="shared" si="6"/>
        <v>0</v>
      </c>
      <c r="U11" s="21">
        <f t="shared" si="7"/>
        <v>0</v>
      </c>
      <c r="V11" s="21">
        <f t="shared" si="8"/>
        <v>0</v>
      </c>
      <c r="W11" s="21">
        <f t="shared" si="9"/>
        <v>0</v>
      </c>
      <c r="X11" s="21">
        <f t="shared" si="10"/>
        <v>0</v>
      </c>
      <c r="Y11" s="21">
        <f t="shared" si="11"/>
        <v>0</v>
      </c>
      <c r="Z11" s="21">
        <f t="shared" si="12"/>
        <v>0</v>
      </c>
      <c r="AA11" s="21">
        <f t="shared" si="13"/>
        <v>0</v>
      </c>
      <c r="AB11" s="21">
        <f t="shared" si="14"/>
        <v>0</v>
      </c>
      <c r="AC11" s="21">
        <f t="shared" si="15"/>
        <v>0</v>
      </c>
      <c r="AD11" s="21">
        <f t="shared" si="16"/>
        <v>0</v>
      </c>
      <c r="AE11" s="21">
        <f t="shared" si="17"/>
        <v>0</v>
      </c>
      <c r="AF11" s="21">
        <f t="shared" si="18"/>
        <v>0</v>
      </c>
      <c r="AG11" s="21">
        <f t="shared" si="19"/>
        <v>0</v>
      </c>
      <c r="AH11" s="21">
        <f t="shared" si="20"/>
        <v>0</v>
      </c>
      <c r="AI11" s="21">
        <f t="shared" si="21"/>
        <v>0</v>
      </c>
      <c r="AJ11" s="21">
        <f t="shared" si="22"/>
        <v>0</v>
      </c>
      <c r="AK11" s="21">
        <f t="shared" si="23"/>
        <v>0</v>
      </c>
      <c r="AL11" s="21">
        <f t="shared" si="24"/>
        <v>0</v>
      </c>
      <c r="AM11" s="21">
        <f t="shared" si="25"/>
        <v>0</v>
      </c>
      <c r="AN11" s="21">
        <f t="shared" si="26"/>
        <v>0</v>
      </c>
      <c r="AO11" s="21">
        <f t="shared" si="27"/>
        <v>0</v>
      </c>
      <c r="AP11" s="21">
        <f t="shared" si="28"/>
        <v>0</v>
      </c>
      <c r="AQ11" s="21">
        <f t="shared" si="29"/>
        <v>0</v>
      </c>
      <c r="AR11" s="21">
        <f t="shared" si="30"/>
        <v>0</v>
      </c>
      <c r="AS11" s="21">
        <f t="shared" si="31"/>
        <v>0</v>
      </c>
      <c r="AT11" s="35"/>
      <c r="AU11" s="27">
        <f t="shared" si="32"/>
        <v>0</v>
      </c>
      <c r="AV11" s="27">
        <f t="shared" si="33"/>
        <v>0</v>
      </c>
      <c r="AW11" s="27">
        <f t="shared" si="34"/>
        <v>0</v>
      </c>
      <c r="AX11" s="27">
        <f t="shared" si="35"/>
        <v>0</v>
      </c>
      <c r="AY11" s="27">
        <f t="shared" si="36"/>
        <v>0</v>
      </c>
      <c r="AZ11" s="27">
        <f t="shared" si="37"/>
        <v>0</v>
      </c>
      <c r="BA11" s="27">
        <f t="shared" si="38"/>
        <v>0</v>
      </c>
      <c r="BB11" s="27">
        <f t="shared" si="39"/>
        <v>0</v>
      </c>
      <c r="BC11" s="27">
        <f t="shared" si="40"/>
        <v>0</v>
      </c>
      <c r="BD11" s="27">
        <f t="shared" si="41"/>
        <v>0</v>
      </c>
      <c r="BE11" s="27">
        <f t="shared" si="42"/>
        <v>0</v>
      </c>
      <c r="BF11" s="27">
        <f t="shared" si="43"/>
        <v>0</v>
      </c>
      <c r="BG11" s="27">
        <f t="shared" si="44"/>
        <v>0</v>
      </c>
      <c r="BH11" s="27">
        <f t="shared" si="45"/>
        <v>0</v>
      </c>
      <c r="BI11" s="27">
        <f t="shared" si="46"/>
        <v>0</v>
      </c>
      <c r="BJ11" s="27">
        <f t="shared" si="47"/>
        <v>0</v>
      </c>
      <c r="BK11" s="27">
        <f t="shared" si="48"/>
        <v>0</v>
      </c>
      <c r="BL11" s="27">
        <f t="shared" si="49"/>
        <v>0</v>
      </c>
      <c r="BM11" s="27">
        <f t="shared" si="50"/>
        <v>0</v>
      </c>
      <c r="BN11" s="27">
        <f t="shared" si="51"/>
        <v>0</v>
      </c>
      <c r="BO11" s="27">
        <f t="shared" si="52"/>
        <v>0</v>
      </c>
      <c r="BP11" s="27">
        <f t="shared" si="53"/>
        <v>0</v>
      </c>
      <c r="BQ11" s="27">
        <f t="shared" si="54"/>
        <v>0</v>
      </c>
      <c r="BR11" s="27">
        <f t="shared" si="55"/>
        <v>0</v>
      </c>
      <c r="BS11" s="27">
        <f t="shared" si="56"/>
        <v>0</v>
      </c>
      <c r="BT11" s="27">
        <f t="shared" si="57"/>
        <v>0</v>
      </c>
      <c r="BU11" s="27">
        <f t="shared" si="58"/>
        <v>0</v>
      </c>
    </row>
    <row r="12" spans="1:73">
      <c r="A12" s="2">
        <v>9</v>
      </c>
      <c r="B12" s="6">
        <v>12</v>
      </c>
      <c r="E12" t="e">
        <f>VLOOKUP($C12,'Event Inputs'!$D$4:'Event Inputs'!$H$899,2,FALSE)</f>
        <v>#N/A</v>
      </c>
      <c r="F12" t="e">
        <f>VLOOKUP($D12,'Event Inputs'!$D$4:'Event Inputs'!$H$899,3,FALSE)</f>
        <v>#N/A</v>
      </c>
      <c r="G12" t="str">
        <f t="shared" si="0"/>
        <v/>
      </c>
      <c r="H12" s="2">
        <v>9</v>
      </c>
      <c r="I12" s="6">
        <v>12</v>
      </c>
      <c r="L12" t="e">
        <f>VLOOKUP($J12,'Event Inputs'!$D$4:'Event Inputs'!$H$899,2,FALSE)</f>
        <v>#N/A</v>
      </c>
      <c r="M12" t="e">
        <f>VLOOKUP($K12,'Event Inputs'!$D$4:'Event Inputs'!$H$899,3,FALSE)</f>
        <v>#N/A</v>
      </c>
      <c r="N12" t="str">
        <f t="shared" si="1"/>
        <v/>
      </c>
      <c r="O12" s="18">
        <f>'Event Inputs'!A12</f>
        <v>0</v>
      </c>
      <c r="P12" s="15">
        <f t="shared" si="2"/>
        <v>0</v>
      </c>
      <c r="Q12" s="21">
        <f t="shared" si="3"/>
        <v>0</v>
      </c>
      <c r="R12" s="24">
        <f t="shared" si="4"/>
        <v>0</v>
      </c>
      <c r="S12" s="21">
        <f t="shared" si="5"/>
        <v>0</v>
      </c>
      <c r="T12" s="21">
        <f t="shared" si="6"/>
        <v>0</v>
      </c>
      <c r="U12" s="21">
        <f t="shared" si="7"/>
        <v>0</v>
      </c>
      <c r="V12" s="21">
        <f t="shared" si="8"/>
        <v>0</v>
      </c>
      <c r="W12" s="21">
        <f t="shared" si="9"/>
        <v>0</v>
      </c>
      <c r="X12" s="21">
        <f t="shared" si="10"/>
        <v>0</v>
      </c>
      <c r="Y12" s="21">
        <f t="shared" si="11"/>
        <v>0</v>
      </c>
      <c r="Z12" s="21">
        <f t="shared" si="12"/>
        <v>0</v>
      </c>
      <c r="AA12" s="21">
        <f t="shared" si="13"/>
        <v>0</v>
      </c>
      <c r="AB12" s="21">
        <f t="shared" si="14"/>
        <v>0</v>
      </c>
      <c r="AC12" s="21">
        <f t="shared" si="15"/>
        <v>0</v>
      </c>
      <c r="AD12" s="21">
        <f t="shared" si="16"/>
        <v>0</v>
      </c>
      <c r="AE12" s="21">
        <f t="shared" si="17"/>
        <v>0</v>
      </c>
      <c r="AF12" s="21">
        <f t="shared" si="18"/>
        <v>0</v>
      </c>
      <c r="AG12" s="21">
        <f t="shared" si="19"/>
        <v>0</v>
      </c>
      <c r="AH12" s="21">
        <f t="shared" si="20"/>
        <v>0</v>
      </c>
      <c r="AI12" s="21">
        <f t="shared" si="21"/>
        <v>0</v>
      </c>
      <c r="AJ12" s="21">
        <f t="shared" si="22"/>
        <v>0</v>
      </c>
      <c r="AK12" s="21">
        <f t="shared" si="23"/>
        <v>0</v>
      </c>
      <c r="AL12" s="21">
        <f t="shared" si="24"/>
        <v>0</v>
      </c>
      <c r="AM12" s="21">
        <f t="shared" si="25"/>
        <v>0</v>
      </c>
      <c r="AN12" s="21">
        <f t="shared" si="26"/>
        <v>0</v>
      </c>
      <c r="AO12" s="21">
        <f t="shared" si="27"/>
        <v>0</v>
      </c>
      <c r="AP12" s="21">
        <f t="shared" si="28"/>
        <v>0</v>
      </c>
      <c r="AQ12" s="21">
        <f t="shared" si="29"/>
        <v>0</v>
      </c>
      <c r="AR12" s="21">
        <f t="shared" si="30"/>
        <v>0</v>
      </c>
      <c r="AS12" s="21">
        <f t="shared" si="31"/>
        <v>0</v>
      </c>
      <c r="AT12" s="35"/>
      <c r="AU12" s="27">
        <f t="shared" si="32"/>
        <v>0</v>
      </c>
      <c r="AV12" s="27">
        <f t="shared" si="33"/>
        <v>0</v>
      </c>
      <c r="AW12" s="27">
        <f t="shared" si="34"/>
        <v>0</v>
      </c>
      <c r="AX12" s="27">
        <f t="shared" si="35"/>
        <v>0</v>
      </c>
      <c r="AY12" s="27">
        <f t="shared" si="36"/>
        <v>0</v>
      </c>
      <c r="AZ12" s="27">
        <f t="shared" si="37"/>
        <v>0</v>
      </c>
      <c r="BA12" s="27">
        <f t="shared" si="38"/>
        <v>0</v>
      </c>
      <c r="BB12" s="27">
        <f t="shared" si="39"/>
        <v>0</v>
      </c>
      <c r="BC12" s="27">
        <f t="shared" si="40"/>
        <v>0</v>
      </c>
      <c r="BD12" s="27">
        <f t="shared" si="41"/>
        <v>0</v>
      </c>
      <c r="BE12" s="27">
        <f t="shared" si="42"/>
        <v>0</v>
      </c>
      <c r="BF12" s="27">
        <f t="shared" si="43"/>
        <v>0</v>
      </c>
      <c r="BG12" s="27">
        <f t="shared" si="44"/>
        <v>0</v>
      </c>
      <c r="BH12" s="27">
        <f t="shared" si="45"/>
        <v>0</v>
      </c>
      <c r="BI12" s="27">
        <f t="shared" si="46"/>
        <v>0</v>
      </c>
      <c r="BJ12" s="27">
        <f t="shared" si="47"/>
        <v>0</v>
      </c>
      <c r="BK12" s="27">
        <f t="shared" si="48"/>
        <v>0</v>
      </c>
      <c r="BL12" s="27">
        <f t="shared" si="49"/>
        <v>0</v>
      </c>
      <c r="BM12" s="27">
        <f t="shared" si="50"/>
        <v>0</v>
      </c>
      <c r="BN12" s="27">
        <f t="shared" si="51"/>
        <v>0</v>
      </c>
      <c r="BO12" s="27">
        <f t="shared" si="52"/>
        <v>0</v>
      </c>
      <c r="BP12" s="27">
        <f t="shared" si="53"/>
        <v>0</v>
      </c>
      <c r="BQ12" s="27">
        <f t="shared" si="54"/>
        <v>0</v>
      </c>
      <c r="BR12" s="27">
        <f t="shared" si="55"/>
        <v>0</v>
      </c>
      <c r="BS12" s="27">
        <f t="shared" si="56"/>
        <v>0</v>
      </c>
      <c r="BT12" s="27">
        <f t="shared" si="57"/>
        <v>0</v>
      </c>
      <c r="BU12" s="27">
        <f t="shared" si="58"/>
        <v>0</v>
      </c>
    </row>
    <row r="13" spans="1:73">
      <c r="A13" s="2">
        <v>10</v>
      </c>
      <c r="B13" s="6">
        <v>10.5</v>
      </c>
      <c r="E13" t="e">
        <f>VLOOKUP($C13,'Event Inputs'!$D$4:'Event Inputs'!$H$899,2,FALSE)</f>
        <v>#N/A</v>
      </c>
      <c r="F13" t="e">
        <f>VLOOKUP($D13,'Event Inputs'!$D$4:'Event Inputs'!$H$899,3,FALSE)</f>
        <v>#N/A</v>
      </c>
      <c r="G13" t="str">
        <f t="shared" si="0"/>
        <v/>
      </c>
      <c r="H13" s="2">
        <v>10</v>
      </c>
      <c r="I13" s="6">
        <v>10.5</v>
      </c>
      <c r="L13" t="e">
        <f>VLOOKUP($J13,'Event Inputs'!$D$4:'Event Inputs'!$H$899,2,FALSE)</f>
        <v>#N/A</v>
      </c>
      <c r="M13" t="e">
        <f>VLOOKUP($K13,'Event Inputs'!$D$4:'Event Inputs'!$H$899,3,FALSE)</f>
        <v>#N/A</v>
      </c>
      <c r="N13" t="str">
        <f t="shared" si="1"/>
        <v/>
      </c>
      <c r="O13" s="18">
        <f>'Event Inputs'!A13</f>
        <v>0</v>
      </c>
      <c r="P13" s="15">
        <f t="shared" si="2"/>
        <v>0</v>
      </c>
      <c r="Q13" s="21">
        <f t="shared" si="3"/>
        <v>0</v>
      </c>
      <c r="R13" s="24">
        <f t="shared" si="4"/>
        <v>0</v>
      </c>
      <c r="S13" s="21">
        <f t="shared" si="5"/>
        <v>0</v>
      </c>
      <c r="T13" s="21">
        <f t="shared" si="6"/>
        <v>0</v>
      </c>
      <c r="U13" s="21">
        <f t="shared" si="7"/>
        <v>0</v>
      </c>
      <c r="V13" s="21">
        <f t="shared" si="8"/>
        <v>0</v>
      </c>
      <c r="W13" s="21">
        <f t="shared" si="9"/>
        <v>0</v>
      </c>
      <c r="X13" s="21">
        <f t="shared" si="10"/>
        <v>0</v>
      </c>
      <c r="Y13" s="21">
        <f t="shared" si="11"/>
        <v>0</v>
      </c>
      <c r="Z13" s="21">
        <f t="shared" si="12"/>
        <v>0</v>
      </c>
      <c r="AA13" s="21">
        <f t="shared" si="13"/>
        <v>0</v>
      </c>
      <c r="AB13" s="21">
        <f t="shared" si="14"/>
        <v>0</v>
      </c>
      <c r="AC13" s="21">
        <f t="shared" si="15"/>
        <v>0</v>
      </c>
      <c r="AD13" s="21">
        <f t="shared" si="16"/>
        <v>0</v>
      </c>
      <c r="AE13" s="21">
        <f t="shared" si="17"/>
        <v>0</v>
      </c>
      <c r="AF13" s="21">
        <f t="shared" si="18"/>
        <v>0</v>
      </c>
      <c r="AG13" s="21">
        <f t="shared" si="19"/>
        <v>0</v>
      </c>
      <c r="AH13" s="21">
        <f t="shared" si="20"/>
        <v>0</v>
      </c>
      <c r="AI13" s="21">
        <f t="shared" si="21"/>
        <v>0</v>
      </c>
      <c r="AJ13" s="21">
        <f t="shared" si="22"/>
        <v>0</v>
      </c>
      <c r="AK13" s="21">
        <f t="shared" si="23"/>
        <v>0</v>
      </c>
      <c r="AL13" s="21">
        <f t="shared" si="24"/>
        <v>0</v>
      </c>
      <c r="AM13" s="21">
        <f t="shared" si="25"/>
        <v>0</v>
      </c>
      <c r="AN13" s="21">
        <f t="shared" si="26"/>
        <v>0</v>
      </c>
      <c r="AO13" s="21">
        <f t="shared" si="27"/>
        <v>0</v>
      </c>
      <c r="AP13" s="21">
        <f t="shared" si="28"/>
        <v>0</v>
      </c>
      <c r="AQ13" s="21">
        <f t="shared" si="29"/>
        <v>0</v>
      </c>
      <c r="AR13" s="21">
        <f t="shared" si="30"/>
        <v>0</v>
      </c>
      <c r="AS13" s="21">
        <f t="shared" si="31"/>
        <v>0</v>
      </c>
      <c r="AT13" s="35"/>
      <c r="AU13" s="27">
        <f t="shared" si="32"/>
        <v>0</v>
      </c>
      <c r="AV13" s="27">
        <f t="shared" si="33"/>
        <v>0</v>
      </c>
      <c r="AW13" s="27">
        <f t="shared" si="34"/>
        <v>0</v>
      </c>
      <c r="AX13" s="27">
        <f t="shared" si="35"/>
        <v>0</v>
      </c>
      <c r="AY13" s="27">
        <f t="shared" si="36"/>
        <v>0</v>
      </c>
      <c r="AZ13" s="27">
        <f t="shared" si="37"/>
        <v>0</v>
      </c>
      <c r="BA13" s="27">
        <f t="shared" si="38"/>
        <v>0</v>
      </c>
      <c r="BB13" s="27">
        <f t="shared" si="39"/>
        <v>0</v>
      </c>
      <c r="BC13" s="27">
        <f t="shared" si="40"/>
        <v>0</v>
      </c>
      <c r="BD13" s="27">
        <f t="shared" si="41"/>
        <v>0</v>
      </c>
      <c r="BE13" s="27">
        <f t="shared" si="42"/>
        <v>0</v>
      </c>
      <c r="BF13" s="27">
        <f t="shared" si="43"/>
        <v>0</v>
      </c>
      <c r="BG13" s="27">
        <f t="shared" si="44"/>
        <v>0</v>
      </c>
      <c r="BH13" s="27">
        <f t="shared" si="45"/>
        <v>0</v>
      </c>
      <c r="BI13" s="27">
        <f t="shared" si="46"/>
        <v>0</v>
      </c>
      <c r="BJ13" s="27">
        <f t="shared" si="47"/>
        <v>0</v>
      </c>
      <c r="BK13" s="27">
        <f t="shared" si="48"/>
        <v>0</v>
      </c>
      <c r="BL13" s="27">
        <f t="shared" si="49"/>
        <v>0</v>
      </c>
      <c r="BM13" s="27">
        <f t="shared" si="50"/>
        <v>0</v>
      </c>
      <c r="BN13" s="27">
        <f t="shared" si="51"/>
        <v>0</v>
      </c>
      <c r="BO13" s="27">
        <f t="shared" si="52"/>
        <v>0</v>
      </c>
      <c r="BP13" s="27">
        <f t="shared" si="53"/>
        <v>0</v>
      </c>
      <c r="BQ13" s="27">
        <f t="shared" si="54"/>
        <v>0</v>
      </c>
      <c r="BR13" s="27">
        <f t="shared" si="55"/>
        <v>0</v>
      </c>
      <c r="BS13" s="27">
        <f t="shared" si="56"/>
        <v>0</v>
      </c>
      <c r="BT13" s="27">
        <f t="shared" si="57"/>
        <v>0</v>
      </c>
      <c r="BU13" s="27">
        <f t="shared" si="58"/>
        <v>0</v>
      </c>
    </row>
    <row r="14" spans="1:73">
      <c r="A14" s="2">
        <v>11</v>
      </c>
      <c r="B14" s="6">
        <v>9</v>
      </c>
      <c r="E14" t="e">
        <f>VLOOKUP($C14,'Event Inputs'!$D$4:'Event Inputs'!$H$899,2,FALSE)</f>
        <v>#N/A</v>
      </c>
      <c r="F14" t="e">
        <f>VLOOKUP($D14,'Event Inputs'!$D$4:'Event Inputs'!$H$899,3,FALSE)</f>
        <v>#N/A</v>
      </c>
      <c r="G14" t="str">
        <f t="shared" si="0"/>
        <v/>
      </c>
      <c r="H14" s="2">
        <v>11</v>
      </c>
      <c r="I14" s="6">
        <v>9</v>
      </c>
      <c r="L14" t="e">
        <f>VLOOKUP($J14,'Event Inputs'!$D$4:'Event Inputs'!$H$899,2,FALSE)</f>
        <v>#N/A</v>
      </c>
      <c r="M14" t="e">
        <f>VLOOKUP($K14,'Event Inputs'!$D$4:'Event Inputs'!$H$899,3,FALSE)</f>
        <v>#N/A</v>
      </c>
      <c r="N14" t="str">
        <f t="shared" si="1"/>
        <v/>
      </c>
      <c r="O14" s="18">
        <f>'Event Inputs'!A14</f>
        <v>0</v>
      </c>
      <c r="P14" s="15">
        <f t="shared" si="2"/>
        <v>0</v>
      </c>
      <c r="Q14" s="21">
        <f t="shared" si="3"/>
        <v>0</v>
      </c>
      <c r="R14" s="24">
        <f t="shared" si="4"/>
        <v>0</v>
      </c>
      <c r="S14" s="21">
        <f t="shared" si="5"/>
        <v>0</v>
      </c>
      <c r="T14" s="21">
        <f t="shared" si="6"/>
        <v>0</v>
      </c>
      <c r="U14" s="21">
        <f t="shared" si="7"/>
        <v>0</v>
      </c>
      <c r="V14" s="21">
        <f t="shared" si="8"/>
        <v>0</v>
      </c>
      <c r="W14" s="21">
        <f t="shared" si="9"/>
        <v>0</v>
      </c>
      <c r="X14" s="21">
        <f t="shared" si="10"/>
        <v>0</v>
      </c>
      <c r="Y14" s="21">
        <f t="shared" si="11"/>
        <v>0</v>
      </c>
      <c r="Z14" s="21">
        <f t="shared" si="12"/>
        <v>0</v>
      </c>
      <c r="AA14" s="21">
        <f t="shared" si="13"/>
        <v>0</v>
      </c>
      <c r="AB14" s="21">
        <f t="shared" si="14"/>
        <v>0</v>
      </c>
      <c r="AC14" s="21">
        <f t="shared" si="15"/>
        <v>0</v>
      </c>
      <c r="AD14" s="21">
        <f t="shared" si="16"/>
        <v>0</v>
      </c>
      <c r="AE14" s="21">
        <f t="shared" si="17"/>
        <v>0</v>
      </c>
      <c r="AF14" s="21">
        <f t="shared" si="18"/>
        <v>0</v>
      </c>
      <c r="AG14" s="21">
        <f t="shared" si="19"/>
        <v>0</v>
      </c>
      <c r="AH14" s="21">
        <f t="shared" si="20"/>
        <v>0</v>
      </c>
      <c r="AI14" s="21">
        <f t="shared" si="21"/>
        <v>0</v>
      </c>
      <c r="AJ14" s="21">
        <f t="shared" si="22"/>
        <v>0</v>
      </c>
      <c r="AK14" s="21">
        <f t="shared" si="23"/>
        <v>0</v>
      </c>
      <c r="AL14" s="21">
        <f t="shared" si="24"/>
        <v>0</v>
      </c>
      <c r="AM14" s="21">
        <f t="shared" si="25"/>
        <v>0</v>
      </c>
      <c r="AN14" s="21">
        <f t="shared" si="26"/>
        <v>0</v>
      </c>
      <c r="AO14" s="21">
        <f t="shared" si="27"/>
        <v>0</v>
      </c>
      <c r="AP14" s="21">
        <f t="shared" si="28"/>
        <v>0</v>
      </c>
      <c r="AQ14" s="21">
        <f t="shared" si="29"/>
        <v>0</v>
      </c>
      <c r="AR14" s="21">
        <f t="shared" si="30"/>
        <v>0</v>
      </c>
      <c r="AS14" s="21">
        <f t="shared" si="31"/>
        <v>0</v>
      </c>
      <c r="AT14" s="35"/>
      <c r="AU14" s="27">
        <f t="shared" si="32"/>
        <v>0</v>
      </c>
      <c r="AV14" s="27">
        <f t="shared" si="33"/>
        <v>0</v>
      </c>
      <c r="AW14" s="27">
        <f t="shared" si="34"/>
        <v>0</v>
      </c>
      <c r="AX14" s="27">
        <f t="shared" si="35"/>
        <v>0</v>
      </c>
      <c r="AY14" s="27">
        <f t="shared" si="36"/>
        <v>0</v>
      </c>
      <c r="AZ14" s="27">
        <f t="shared" si="37"/>
        <v>0</v>
      </c>
      <c r="BA14" s="27">
        <f t="shared" si="38"/>
        <v>0</v>
      </c>
      <c r="BB14" s="27">
        <f t="shared" si="39"/>
        <v>0</v>
      </c>
      <c r="BC14" s="27">
        <f t="shared" si="40"/>
        <v>0</v>
      </c>
      <c r="BD14" s="27">
        <f t="shared" si="41"/>
        <v>0</v>
      </c>
      <c r="BE14" s="27">
        <f t="shared" si="42"/>
        <v>0</v>
      </c>
      <c r="BF14" s="27">
        <f t="shared" si="43"/>
        <v>0</v>
      </c>
      <c r="BG14" s="27">
        <f t="shared" si="44"/>
        <v>0</v>
      </c>
      <c r="BH14" s="27">
        <f t="shared" si="45"/>
        <v>0</v>
      </c>
      <c r="BI14" s="27">
        <f t="shared" si="46"/>
        <v>0</v>
      </c>
      <c r="BJ14" s="27">
        <f t="shared" si="47"/>
        <v>0</v>
      </c>
      <c r="BK14" s="27">
        <f t="shared" si="48"/>
        <v>0</v>
      </c>
      <c r="BL14" s="27">
        <f t="shared" si="49"/>
        <v>0</v>
      </c>
      <c r="BM14" s="27">
        <f t="shared" si="50"/>
        <v>0</v>
      </c>
      <c r="BN14" s="27">
        <f t="shared" si="51"/>
        <v>0</v>
      </c>
      <c r="BO14" s="27">
        <f t="shared" si="52"/>
        <v>0</v>
      </c>
      <c r="BP14" s="27">
        <f t="shared" si="53"/>
        <v>0</v>
      </c>
      <c r="BQ14" s="27">
        <f t="shared" si="54"/>
        <v>0</v>
      </c>
      <c r="BR14" s="27">
        <f t="shared" si="55"/>
        <v>0</v>
      </c>
      <c r="BS14" s="27">
        <f t="shared" si="56"/>
        <v>0</v>
      </c>
      <c r="BT14" s="27">
        <f t="shared" si="57"/>
        <v>0</v>
      </c>
      <c r="BU14" s="27">
        <f t="shared" si="58"/>
        <v>0</v>
      </c>
    </row>
    <row r="15" spans="1:73">
      <c r="A15" s="2">
        <v>12</v>
      </c>
      <c r="B15" s="6">
        <v>7.5</v>
      </c>
      <c r="E15" t="e">
        <f>VLOOKUP($C15,'Event Inputs'!$D$4:'Event Inputs'!$H$899,2,FALSE)</f>
        <v>#N/A</v>
      </c>
      <c r="F15" t="e">
        <f>VLOOKUP($D15,'Event Inputs'!$D$4:'Event Inputs'!$H$899,3,FALSE)</f>
        <v>#N/A</v>
      </c>
      <c r="G15" t="str">
        <f t="shared" si="0"/>
        <v/>
      </c>
      <c r="H15" s="2">
        <v>12</v>
      </c>
      <c r="I15" s="6">
        <v>7.5</v>
      </c>
      <c r="L15" t="e">
        <f>VLOOKUP($J15,'Event Inputs'!$D$4:'Event Inputs'!$H$899,2,FALSE)</f>
        <v>#N/A</v>
      </c>
      <c r="M15" t="e">
        <f>VLOOKUP($K15,'Event Inputs'!$D$4:'Event Inputs'!$H$899,3,FALSE)</f>
        <v>#N/A</v>
      </c>
      <c r="N15" t="str">
        <f t="shared" si="1"/>
        <v/>
      </c>
      <c r="O15" s="18">
        <f>'Event Inputs'!A15</f>
        <v>0</v>
      </c>
      <c r="P15" s="15">
        <f t="shared" si="2"/>
        <v>0</v>
      </c>
      <c r="Q15" s="21">
        <f t="shared" si="3"/>
        <v>0</v>
      </c>
      <c r="R15" s="24">
        <f t="shared" si="4"/>
        <v>0</v>
      </c>
      <c r="S15" s="21">
        <f t="shared" si="5"/>
        <v>0</v>
      </c>
      <c r="T15" s="21">
        <f t="shared" si="6"/>
        <v>0</v>
      </c>
      <c r="U15" s="21">
        <f t="shared" si="7"/>
        <v>0</v>
      </c>
      <c r="V15" s="21">
        <f t="shared" si="8"/>
        <v>0</v>
      </c>
      <c r="W15" s="21">
        <f t="shared" si="9"/>
        <v>0</v>
      </c>
      <c r="X15" s="21">
        <f t="shared" si="10"/>
        <v>0</v>
      </c>
      <c r="Y15" s="21">
        <f t="shared" si="11"/>
        <v>0</v>
      </c>
      <c r="Z15" s="21">
        <f t="shared" si="12"/>
        <v>0</v>
      </c>
      <c r="AA15" s="21">
        <f t="shared" si="13"/>
        <v>0</v>
      </c>
      <c r="AB15" s="21">
        <f t="shared" si="14"/>
        <v>0</v>
      </c>
      <c r="AC15" s="21">
        <f t="shared" si="15"/>
        <v>0</v>
      </c>
      <c r="AD15" s="21">
        <f t="shared" si="16"/>
        <v>0</v>
      </c>
      <c r="AE15" s="21">
        <f t="shared" si="17"/>
        <v>0</v>
      </c>
      <c r="AF15" s="21">
        <f t="shared" si="18"/>
        <v>0</v>
      </c>
      <c r="AG15" s="21">
        <f t="shared" si="19"/>
        <v>0</v>
      </c>
      <c r="AH15" s="21">
        <f t="shared" si="20"/>
        <v>0</v>
      </c>
      <c r="AI15" s="21">
        <f t="shared" si="21"/>
        <v>0</v>
      </c>
      <c r="AJ15" s="21">
        <f t="shared" si="22"/>
        <v>0</v>
      </c>
      <c r="AK15" s="21">
        <f t="shared" si="23"/>
        <v>0</v>
      </c>
      <c r="AL15" s="21">
        <f t="shared" si="24"/>
        <v>0</v>
      </c>
      <c r="AM15" s="21">
        <f t="shared" si="25"/>
        <v>0</v>
      </c>
      <c r="AN15" s="21">
        <f t="shared" si="26"/>
        <v>0</v>
      </c>
      <c r="AO15" s="21">
        <f t="shared" si="27"/>
        <v>0</v>
      </c>
      <c r="AP15" s="21">
        <f t="shared" si="28"/>
        <v>0</v>
      </c>
      <c r="AQ15" s="21">
        <f t="shared" si="29"/>
        <v>0</v>
      </c>
      <c r="AR15" s="21">
        <f t="shared" si="30"/>
        <v>0</v>
      </c>
      <c r="AS15" s="21">
        <f t="shared" si="31"/>
        <v>0</v>
      </c>
      <c r="AT15" s="35"/>
      <c r="AU15" s="27">
        <f t="shared" si="32"/>
        <v>0</v>
      </c>
      <c r="AV15" s="27">
        <f t="shared" si="33"/>
        <v>0</v>
      </c>
      <c r="AW15" s="27">
        <f t="shared" si="34"/>
        <v>0</v>
      </c>
      <c r="AX15" s="27">
        <f t="shared" si="35"/>
        <v>0</v>
      </c>
      <c r="AY15" s="27">
        <f t="shared" si="36"/>
        <v>0</v>
      </c>
      <c r="AZ15" s="27">
        <f t="shared" si="37"/>
        <v>0</v>
      </c>
      <c r="BA15" s="27">
        <f t="shared" si="38"/>
        <v>0</v>
      </c>
      <c r="BB15" s="27">
        <f t="shared" si="39"/>
        <v>0</v>
      </c>
      <c r="BC15" s="27">
        <f t="shared" si="40"/>
        <v>0</v>
      </c>
      <c r="BD15" s="27">
        <f t="shared" si="41"/>
        <v>0</v>
      </c>
      <c r="BE15" s="27">
        <f t="shared" si="42"/>
        <v>0</v>
      </c>
      <c r="BF15" s="27">
        <f t="shared" si="43"/>
        <v>0</v>
      </c>
      <c r="BG15" s="27">
        <f t="shared" si="44"/>
        <v>0</v>
      </c>
      <c r="BH15" s="27">
        <f t="shared" si="45"/>
        <v>0</v>
      </c>
      <c r="BI15" s="27">
        <f t="shared" si="46"/>
        <v>0</v>
      </c>
      <c r="BJ15" s="27">
        <f t="shared" si="47"/>
        <v>0</v>
      </c>
      <c r="BK15" s="27">
        <f t="shared" si="48"/>
        <v>0</v>
      </c>
      <c r="BL15" s="27">
        <f t="shared" si="49"/>
        <v>0</v>
      </c>
      <c r="BM15" s="27">
        <f t="shared" si="50"/>
        <v>0</v>
      </c>
      <c r="BN15" s="27">
        <f t="shared" si="51"/>
        <v>0</v>
      </c>
      <c r="BO15" s="27">
        <f t="shared" si="52"/>
        <v>0</v>
      </c>
      <c r="BP15" s="27">
        <f t="shared" si="53"/>
        <v>0</v>
      </c>
      <c r="BQ15" s="27">
        <f t="shared" si="54"/>
        <v>0</v>
      </c>
      <c r="BR15" s="27">
        <f t="shared" si="55"/>
        <v>0</v>
      </c>
      <c r="BS15" s="27">
        <f t="shared" si="56"/>
        <v>0</v>
      </c>
      <c r="BT15" s="27">
        <f t="shared" si="57"/>
        <v>0</v>
      </c>
      <c r="BU15" s="27">
        <f t="shared" si="58"/>
        <v>0</v>
      </c>
    </row>
    <row r="16" spans="1:73">
      <c r="A16" s="2">
        <v>13</v>
      </c>
      <c r="B16" s="6">
        <v>6</v>
      </c>
      <c r="E16" t="e">
        <f>VLOOKUP($C16,'Event Inputs'!$D$4:'Event Inputs'!$H$899,2,FALSE)</f>
        <v>#N/A</v>
      </c>
      <c r="F16" t="e">
        <f>VLOOKUP($D16,'Event Inputs'!$D$4:'Event Inputs'!$H$899,3,FALSE)</f>
        <v>#N/A</v>
      </c>
      <c r="G16" t="str">
        <f t="shared" si="0"/>
        <v/>
      </c>
      <c r="H16" s="2">
        <v>13</v>
      </c>
      <c r="I16" s="6">
        <v>6</v>
      </c>
      <c r="L16" t="e">
        <f>VLOOKUP($J16,'Event Inputs'!$D$4:'Event Inputs'!$H$899,2,FALSE)</f>
        <v>#N/A</v>
      </c>
      <c r="M16" t="e">
        <f>VLOOKUP($K16,'Event Inputs'!$D$4:'Event Inputs'!$H$899,3,FALSE)</f>
        <v>#N/A</v>
      </c>
      <c r="N16" t="str">
        <f t="shared" si="1"/>
        <v/>
      </c>
      <c r="O16" s="18">
        <f>'Event Inputs'!A16</f>
        <v>0</v>
      </c>
      <c r="P16" s="15">
        <f t="shared" si="2"/>
        <v>0</v>
      </c>
      <c r="Q16" s="21">
        <f t="shared" si="3"/>
        <v>0</v>
      </c>
      <c r="R16" s="24">
        <f t="shared" si="4"/>
        <v>0</v>
      </c>
      <c r="S16" s="21">
        <f t="shared" si="5"/>
        <v>0</v>
      </c>
      <c r="T16" s="21">
        <f t="shared" si="6"/>
        <v>0</v>
      </c>
      <c r="U16" s="21">
        <f t="shared" si="7"/>
        <v>0</v>
      </c>
      <c r="V16" s="21">
        <f t="shared" si="8"/>
        <v>0</v>
      </c>
      <c r="W16" s="21">
        <f t="shared" si="9"/>
        <v>0</v>
      </c>
      <c r="X16" s="21">
        <f t="shared" si="10"/>
        <v>0</v>
      </c>
      <c r="Y16" s="21">
        <f t="shared" si="11"/>
        <v>0</v>
      </c>
      <c r="Z16" s="21">
        <f t="shared" si="12"/>
        <v>0</v>
      </c>
      <c r="AA16" s="21">
        <f t="shared" si="13"/>
        <v>0</v>
      </c>
      <c r="AB16" s="21">
        <f t="shared" si="14"/>
        <v>0</v>
      </c>
      <c r="AC16" s="21">
        <f t="shared" si="15"/>
        <v>0</v>
      </c>
      <c r="AD16" s="21">
        <f t="shared" si="16"/>
        <v>0</v>
      </c>
      <c r="AE16" s="21">
        <f t="shared" si="17"/>
        <v>0</v>
      </c>
      <c r="AF16" s="21">
        <f t="shared" si="18"/>
        <v>0</v>
      </c>
      <c r="AG16" s="21">
        <f t="shared" si="19"/>
        <v>0</v>
      </c>
      <c r="AH16" s="21">
        <f t="shared" si="20"/>
        <v>0</v>
      </c>
      <c r="AI16" s="21">
        <f t="shared" si="21"/>
        <v>0</v>
      </c>
      <c r="AJ16" s="21">
        <f t="shared" si="22"/>
        <v>0</v>
      </c>
      <c r="AK16" s="21">
        <f t="shared" si="23"/>
        <v>0</v>
      </c>
      <c r="AL16" s="21">
        <f t="shared" si="24"/>
        <v>0</v>
      </c>
      <c r="AM16" s="21">
        <f t="shared" si="25"/>
        <v>0</v>
      </c>
      <c r="AN16" s="21">
        <f t="shared" si="26"/>
        <v>0</v>
      </c>
      <c r="AO16" s="21">
        <f t="shared" si="27"/>
        <v>0</v>
      </c>
      <c r="AP16" s="21">
        <f t="shared" si="28"/>
        <v>0</v>
      </c>
      <c r="AQ16" s="21">
        <f t="shared" si="29"/>
        <v>0</v>
      </c>
      <c r="AR16" s="21">
        <f t="shared" si="30"/>
        <v>0</v>
      </c>
      <c r="AS16" s="21">
        <f t="shared" si="31"/>
        <v>0</v>
      </c>
      <c r="AT16" s="35"/>
      <c r="AU16" s="27">
        <f t="shared" si="32"/>
        <v>0</v>
      </c>
      <c r="AV16" s="27">
        <f t="shared" si="33"/>
        <v>0</v>
      </c>
      <c r="AW16" s="27">
        <f t="shared" si="34"/>
        <v>0</v>
      </c>
      <c r="AX16" s="27">
        <f t="shared" si="35"/>
        <v>0</v>
      </c>
      <c r="AY16" s="27">
        <f t="shared" si="36"/>
        <v>0</v>
      </c>
      <c r="AZ16" s="27">
        <f t="shared" si="37"/>
        <v>0</v>
      </c>
      <c r="BA16" s="27">
        <f t="shared" si="38"/>
        <v>0</v>
      </c>
      <c r="BB16" s="27">
        <f t="shared" si="39"/>
        <v>0</v>
      </c>
      <c r="BC16" s="27">
        <f t="shared" si="40"/>
        <v>0</v>
      </c>
      <c r="BD16" s="27">
        <f t="shared" si="41"/>
        <v>0</v>
      </c>
      <c r="BE16" s="27">
        <f t="shared" si="42"/>
        <v>0</v>
      </c>
      <c r="BF16" s="27">
        <f t="shared" si="43"/>
        <v>0</v>
      </c>
      <c r="BG16" s="27">
        <f t="shared" si="44"/>
        <v>0</v>
      </c>
      <c r="BH16" s="27">
        <f t="shared" si="45"/>
        <v>0</v>
      </c>
      <c r="BI16" s="27">
        <f t="shared" si="46"/>
        <v>0</v>
      </c>
      <c r="BJ16" s="27">
        <f t="shared" si="47"/>
        <v>0</v>
      </c>
      <c r="BK16" s="27">
        <f t="shared" si="48"/>
        <v>0</v>
      </c>
      <c r="BL16" s="27">
        <f t="shared" si="49"/>
        <v>0</v>
      </c>
      <c r="BM16" s="27">
        <f t="shared" si="50"/>
        <v>0</v>
      </c>
      <c r="BN16" s="27">
        <f t="shared" si="51"/>
        <v>0</v>
      </c>
      <c r="BO16" s="27">
        <f t="shared" si="52"/>
        <v>0</v>
      </c>
      <c r="BP16" s="27">
        <f t="shared" si="53"/>
        <v>0</v>
      </c>
      <c r="BQ16" s="27">
        <f t="shared" si="54"/>
        <v>0</v>
      </c>
      <c r="BR16" s="27">
        <f t="shared" si="55"/>
        <v>0</v>
      </c>
      <c r="BS16" s="27">
        <f t="shared" si="56"/>
        <v>0</v>
      </c>
      <c r="BT16" s="27">
        <f t="shared" si="57"/>
        <v>0</v>
      </c>
      <c r="BU16" s="27">
        <f t="shared" si="58"/>
        <v>0</v>
      </c>
    </row>
    <row r="17" spans="1:73">
      <c r="A17" s="2">
        <v>14</v>
      </c>
      <c r="B17" s="6">
        <v>4.5</v>
      </c>
      <c r="E17" t="e">
        <f>VLOOKUP($C17,'Event Inputs'!$D$4:'Event Inputs'!$H$899,2,FALSE)</f>
        <v>#N/A</v>
      </c>
      <c r="F17" t="e">
        <f>VLOOKUP($D17,'Event Inputs'!$D$4:'Event Inputs'!$H$899,3,FALSE)</f>
        <v>#N/A</v>
      </c>
      <c r="G17" t="str">
        <f t="shared" si="0"/>
        <v/>
      </c>
      <c r="H17" s="2">
        <v>14</v>
      </c>
      <c r="I17" s="6">
        <v>4.5</v>
      </c>
      <c r="L17" t="e">
        <f>VLOOKUP($J17,'Event Inputs'!$D$4:'Event Inputs'!$H$899,2,FALSE)</f>
        <v>#N/A</v>
      </c>
      <c r="M17" t="e">
        <f>VLOOKUP($K17,'Event Inputs'!$D$4:'Event Inputs'!$H$899,3,FALSE)</f>
        <v>#N/A</v>
      </c>
      <c r="N17" t="str">
        <f t="shared" si="1"/>
        <v/>
      </c>
      <c r="O17" s="18">
        <f>'Event Inputs'!A17</f>
        <v>0</v>
      </c>
      <c r="P17" s="15">
        <f t="shared" si="2"/>
        <v>0</v>
      </c>
      <c r="Q17" s="21">
        <f t="shared" si="3"/>
        <v>0</v>
      </c>
      <c r="R17" s="24">
        <f t="shared" si="4"/>
        <v>0</v>
      </c>
      <c r="S17" s="21">
        <f t="shared" si="5"/>
        <v>0</v>
      </c>
      <c r="T17" s="21">
        <f t="shared" si="6"/>
        <v>0</v>
      </c>
      <c r="U17" s="21">
        <f t="shared" si="7"/>
        <v>0</v>
      </c>
      <c r="V17" s="21">
        <f t="shared" si="8"/>
        <v>0</v>
      </c>
      <c r="W17" s="21">
        <f t="shared" si="9"/>
        <v>0</v>
      </c>
      <c r="X17" s="21">
        <f t="shared" si="10"/>
        <v>0</v>
      </c>
      <c r="Y17" s="21">
        <f t="shared" si="11"/>
        <v>0</v>
      </c>
      <c r="Z17" s="21">
        <f t="shared" si="12"/>
        <v>0</v>
      </c>
      <c r="AA17" s="21">
        <f t="shared" si="13"/>
        <v>0</v>
      </c>
      <c r="AB17" s="21">
        <f t="shared" si="14"/>
        <v>0</v>
      </c>
      <c r="AC17" s="21">
        <f t="shared" si="15"/>
        <v>0</v>
      </c>
      <c r="AD17" s="21">
        <f t="shared" si="16"/>
        <v>0</v>
      </c>
      <c r="AE17" s="21">
        <f t="shared" si="17"/>
        <v>0</v>
      </c>
      <c r="AF17" s="21">
        <f t="shared" si="18"/>
        <v>0</v>
      </c>
      <c r="AG17" s="21">
        <f t="shared" si="19"/>
        <v>0</v>
      </c>
      <c r="AH17" s="21">
        <f t="shared" si="20"/>
        <v>0</v>
      </c>
      <c r="AI17" s="21">
        <f t="shared" si="21"/>
        <v>0</v>
      </c>
      <c r="AJ17" s="21">
        <f t="shared" si="22"/>
        <v>0</v>
      </c>
      <c r="AK17" s="21">
        <f t="shared" si="23"/>
        <v>0</v>
      </c>
      <c r="AL17" s="21">
        <f t="shared" si="24"/>
        <v>0</v>
      </c>
      <c r="AM17" s="21">
        <f t="shared" si="25"/>
        <v>0</v>
      </c>
      <c r="AN17" s="21">
        <f t="shared" si="26"/>
        <v>0</v>
      </c>
      <c r="AO17" s="21">
        <f t="shared" si="27"/>
        <v>0</v>
      </c>
      <c r="AP17" s="21">
        <f t="shared" si="28"/>
        <v>0</v>
      </c>
      <c r="AQ17" s="21">
        <f t="shared" si="29"/>
        <v>0</v>
      </c>
      <c r="AR17" s="21">
        <f t="shared" si="30"/>
        <v>0</v>
      </c>
      <c r="AS17" s="21">
        <f t="shared" si="31"/>
        <v>0</v>
      </c>
      <c r="AT17" s="35"/>
      <c r="AU17" s="27">
        <f t="shared" si="32"/>
        <v>0</v>
      </c>
      <c r="AV17" s="27">
        <f t="shared" si="33"/>
        <v>0</v>
      </c>
      <c r="AW17" s="27">
        <f t="shared" si="34"/>
        <v>0</v>
      </c>
      <c r="AX17" s="27">
        <f t="shared" si="35"/>
        <v>0</v>
      </c>
      <c r="AY17" s="27">
        <f t="shared" si="36"/>
        <v>0</v>
      </c>
      <c r="AZ17" s="27">
        <f t="shared" si="37"/>
        <v>0</v>
      </c>
      <c r="BA17" s="27">
        <f t="shared" si="38"/>
        <v>0</v>
      </c>
      <c r="BB17" s="27">
        <f t="shared" si="39"/>
        <v>0</v>
      </c>
      <c r="BC17" s="27">
        <f t="shared" si="40"/>
        <v>0</v>
      </c>
      <c r="BD17" s="27">
        <f t="shared" si="41"/>
        <v>0</v>
      </c>
      <c r="BE17" s="27">
        <f t="shared" si="42"/>
        <v>0</v>
      </c>
      <c r="BF17" s="27">
        <f t="shared" si="43"/>
        <v>0</v>
      </c>
      <c r="BG17" s="27">
        <f t="shared" si="44"/>
        <v>0</v>
      </c>
      <c r="BH17" s="27">
        <f t="shared" si="45"/>
        <v>0</v>
      </c>
      <c r="BI17" s="27">
        <f t="shared" si="46"/>
        <v>0</v>
      </c>
      <c r="BJ17" s="27">
        <f t="shared" si="47"/>
        <v>0</v>
      </c>
      <c r="BK17" s="27">
        <f t="shared" si="48"/>
        <v>0</v>
      </c>
      <c r="BL17" s="27">
        <f t="shared" si="49"/>
        <v>0</v>
      </c>
      <c r="BM17" s="27">
        <f t="shared" si="50"/>
        <v>0</v>
      </c>
      <c r="BN17" s="27">
        <f t="shared" si="51"/>
        <v>0</v>
      </c>
      <c r="BO17" s="27">
        <f t="shared" si="52"/>
        <v>0</v>
      </c>
      <c r="BP17" s="27">
        <f t="shared" si="53"/>
        <v>0</v>
      </c>
      <c r="BQ17" s="27">
        <f t="shared" si="54"/>
        <v>0</v>
      </c>
      <c r="BR17" s="27">
        <f t="shared" si="55"/>
        <v>0</v>
      </c>
      <c r="BS17" s="27">
        <f t="shared" si="56"/>
        <v>0</v>
      </c>
      <c r="BT17" s="27">
        <f t="shared" si="57"/>
        <v>0</v>
      </c>
      <c r="BU17" s="27">
        <f t="shared" si="58"/>
        <v>0</v>
      </c>
    </row>
    <row r="18" spans="1:73">
      <c r="A18" s="2">
        <v>15</v>
      </c>
      <c r="B18" s="6">
        <v>3</v>
      </c>
      <c r="E18" t="e">
        <f>VLOOKUP($C18,'Event Inputs'!$D$4:'Event Inputs'!$H$899,2,FALSE)</f>
        <v>#N/A</v>
      </c>
      <c r="F18" t="e">
        <f>VLOOKUP($D18,'Event Inputs'!$D$4:'Event Inputs'!$H$899,3,FALSE)</f>
        <v>#N/A</v>
      </c>
      <c r="G18" t="str">
        <f t="shared" si="0"/>
        <v/>
      </c>
      <c r="H18" s="2">
        <v>15</v>
      </c>
      <c r="I18" s="6">
        <v>3</v>
      </c>
      <c r="L18" t="e">
        <f>VLOOKUP($J18,'Event Inputs'!$D$4:'Event Inputs'!$H$899,2,FALSE)</f>
        <v>#N/A</v>
      </c>
      <c r="M18" t="e">
        <f>VLOOKUP($K18,'Event Inputs'!$D$4:'Event Inputs'!$H$899,3,FALSE)</f>
        <v>#N/A</v>
      </c>
      <c r="N18" t="str">
        <f t="shared" si="1"/>
        <v/>
      </c>
      <c r="O18" s="18">
        <f>'Event Inputs'!A18</f>
        <v>0</v>
      </c>
      <c r="P18" s="15">
        <f t="shared" si="2"/>
        <v>0</v>
      </c>
      <c r="Q18" s="21">
        <f t="shared" si="3"/>
        <v>0</v>
      </c>
      <c r="R18" s="24">
        <f t="shared" si="4"/>
        <v>0</v>
      </c>
      <c r="S18" s="21">
        <f t="shared" si="5"/>
        <v>0</v>
      </c>
      <c r="T18" s="21">
        <f t="shared" si="6"/>
        <v>0</v>
      </c>
      <c r="U18" s="21">
        <f t="shared" si="7"/>
        <v>0</v>
      </c>
      <c r="V18" s="21">
        <f t="shared" si="8"/>
        <v>0</v>
      </c>
      <c r="W18" s="21">
        <f t="shared" si="9"/>
        <v>0</v>
      </c>
      <c r="X18" s="21">
        <f t="shared" si="10"/>
        <v>0</v>
      </c>
      <c r="Y18" s="21">
        <f t="shared" si="11"/>
        <v>0</v>
      </c>
      <c r="Z18" s="21">
        <f t="shared" si="12"/>
        <v>0</v>
      </c>
      <c r="AA18" s="21">
        <f t="shared" si="13"/>
        <v>0</v>
      </c>
      <c r="AB18" s="21">
        <f t="shared" si="14"/>
        <v>0</v>
      </c>
      <c r="AC18" s="21">
        <f t="shared" si="15"/>
        <v>0</v>
      </c>
      <c r="AD18" s="21">
        <f t="shared" si="16"/>
        <v>0</v>
      </c>
      <c r="AE18" s="21">
        <f t="shared" si="17"/>
        <v>0</v>
      </c>
      <c r="AF18" s="21">
        <f t="shared" si="18"/>
        <v>0</v>
      </c>
      <c r="AG18" s="21">
        <f t="shared" si="19"/>
        <v>0</v>
      </c>
      <c r="AH18" s="21">
        <f t="shared" si="20"/>
        <v>0</v>
      </c>
      <c r="AI18" s="21">
        <f t="shared" si="21"/>
        <v>0</v>
      </c>
      <c r="AJ18" s="21">
        <f t="shared" si="22"/>
        <v>0</v>
      </c>
      <c r="AK18" s="21">
        <f t="shared" si="23"/>
        <v>0</v>
      </c>
      <c r="AL18" s="21">
        <f t="shared" si="24"/>
        <v>0</v>
      </c>
      <c r="AM18" s="21">
        <f t="shared" si="25"/>
        <v>0</v>
      </c>
      <c r="AN18" s="21">
        <f t="shared" si="26"/>
        <v>0</v>
      </c>
      <c r="AO18" s="21">
        <f t="shared" si="27"/>
        <v>0</v>
      </c>
      <c r="AP18" s="21">
        <f t="shared" si="28"/>
        <v>0</v>
      </c>
      <c r="AQ18" s="21">
        <f t="shared" si="29"/>
        <v>0</v>
      </c>
      <c r="AR18" s="21">
        <f t="shared" si="30"/>
        <v>0</v>
      </c>
      <c r="AS18" s="21">
        <f t="shared" si="31"/>
        <v>0</v>
      </c>
      <c r="AT18" s="35"/>
      <c r="AU18" s="27">
        <f t="shared" si="32"/>
        <v>0</v>
      </c>
      <c r="AV18" s="27">
        <f t="shared" si="33"/>
        <v>0</v>
      </c>
      <c r="AW18" s="27">
        <f t="shared" si="34"/>
        <v>0</v>
      </c>
      <c r="AX18" s="27">
        <f t="shared" si="35"/>
        <v>0</v>
      </c>
      <c r="AY18" s="27">
        <f t="shared" si="36"/>
        <v>0</v>
      </c>
      <c r="AZ18" s="27">
        <f t="shared" si="37"/>
        <v>0</v>
      </c>
      <c r="BA18" s="27">
        <f t="shared" si="38"/>
        <v>0</v>
      </c>
      <c r="BB18" s="27">
        <f t="shared" si="39"/>
        <v>0</v>
      </c>
      <c r="BC18" s="27">
        <f t="shared" si="40"/>
        <v>0</v>
      </c>
      <c r="BD18" s="27">
        <f t="shared" si="41"/>
        <v>0</v>
      </c>
      <c r="BE18" s="27">
        <f t="shared" si="42"/>
        <v>0</v>
      </c>
      <c r="BF18" s="27">
        <f t="shared" si="43"/>
        <v>0</v>
      </c>
      <c r="BG18" s="27">
        <f t="shared" si="44"/>
        <v>0</v>
      </c>
      <c r="BH18" s="27">
        <f t="shared" si="45"/>
        <v>0</v>
      </c>
      <c r="BI18" s="27">
        <f t="shared" si="46"/>
        <v>0</v>
      </c>
      <c r="BJ18" s="27">
        <f t="shared" si="47"/>
        <v>0</v>
      </c>
      <c r="BK18" s="27">
        <f t="shared" si="48"/>
        <v>0</v>
      </c>
      <c r="BL18" s="27">
        <f t="shared" si="49"/>
        <v>0</v>
      </c>
      <c r="BM18" s="27">
        <f t="shared" si="50"/>
        <v>0</v>
      </c>
      <c r="BN18" s="27">
        <f t="shared" si="51"/>
        <v>0</v>
      </c>
      <c r="BO18" s="27">
        <f t="shared" si="52"/>
        <v>0</v>
      </c>
      <c r="BP18" s="27">
        <f t="shared" si="53"/>
        <v>0</v>
      </c>
      <c r="BQ18" s="27">
        <f t="shared" si="54"/>
        <v>0</v>
      </c>
      <c r="BR18" s="27">
        <f t="shared" si="55"/>
        <v>0</v>
      </c>
      <c r="BS18" s="27">
        <f t="shared" si="56"/>
        <v>0</v>
      </c>
      <c r="BT18" s="27">
        <f t="shared" si="57"/>
        <v>0</v>
      </c>
      <c r="BU18" s="27">
        <f t="shared" si="58"/>
        <v>0</v>
      </c>
    </row>
    <row r="19" spans="1:73">
      <c r="A19" s="2">
        <v>16</v>
      </c>
      <c r="B19" s="6">
        <v>1.5</v>
      </c>
      <c r="E19" t="e">
        <f>VLOOKUP($C19,'Event Inputs'!$D$4:'Event Inputs'!$H$899,2,FALSE)</f>
        <v>#N/A</v>
      </c>
      <c r="F19" t="e">
        <f>VLOOKUP($D19,'Event Inputs'!$D$4:'Event Inputs'!$H$899,3,FALSE)</f>
        <v>#N/A</v>
      </c>
      <c r="G19" t="str">
        <f t="shared" si="0"/>
        <v/>
      </c>
      <c r="H19" s="2">
        <v>16</v>
      </c>
      <c r="I19" s="6">
        <v>1.5</v>
      </c>
      <c r="L19" t="e">
        <f>VLOOKUP($J19,'Event Inputs'!$D$4:'Event Inputs'!$H$899,2,FALSE)</f>
        <v>#N/A</v>
      </c>
      <c r="M19" t="e">
        <f>VLOOKUP($K19,'Event Inputs'!$D$4:'Event Inputs'!$H$899,3,FALSE)</f>
        <v>#N/A</v>
      </c>
      <c r="N19" t="str">
        <f t="shared" si="1"/>
        <v/>
      </c>
      <c r="O19" s="18">
        <f>'Event Inputs'!A19</f>
        <v>0</v>
      </c>
      <c r="P19" s="15">
        <f t="shared" si="2"/>
        <v>0</v>
      </c>
      <c r="Q19" s="21">
        <f t="shared" si="3"/>
        <v>0</v>
      </c>
      <c r="R19" s="24">
        <f t="shared" si="4"/>
        <v>0</v>
      </c>
      <c r="S19" s="21">
        <f t="shared" si="5"/>
        <v>0</v>
      </c>
      <c r="T19" s="21">
        <f t="shared" si="6"/>
        <v>0</v>
      </c>
      <c r="U19" s="21">
        <f t="shared" si="7"/>
        <v>0</v>
      </c>
      <c r="V19" s="21">
        <f t="shared" si="8"/>
        <v>0</v>
      </c>
      <c r="W19" s="21">
        <f t="shared" si="9"/>
        <v>0</v>
      </c>
      <c r="X19" s="21">
        <f t="shared" si="10"/>
        <v>0</v>
      </c>
      <c r="Y19" s="21">
        <f t="shared" si="11"/>
        <v>0</v>
      </c>
      <c r="Z19" s="21">
        <f t="shared" si="12"/>
        <v>0</v>
      </c>
      <c r="AA19" s="21">
        <f t="shared" si="13"/>
        <v>0</v>
      </c>
      <c r="AB19" s="21">
        <f t="shared" si="14"/>
        <v>0</v>
      </c>
      <c r="AC19" s="21">
        <f t="shared" si="15"/>
        <v>0</v>
      </c>
      <c r="AD19" s="21">
        <f t="shared" si="16"/>
        <v>0</v>
      </c>
      <c r="AE19" s="21">
        <f t="shared" si="17"/>
        <v>0</v>
      </c>
      <c r="AF19" s="21">
        <f t="shared" si="18"/>
        <v>0</v>
      </c>
      <c r="AG19" s="21">
        <f t="shared" si="19"/>
        <v>0</v>
      </c>
      <c r="AH19" s="21">
        <f t="shared" si="20"/>
        <v>0</v>
      </c>
      <c r="AI19" s="21">
        <f t="shared" si="21"/>
        <v>0</v>
      </c>
      <c r="AJ19" s="21">
        <f t="shared" si="22"/>
        <v>0</v>
      </c>
      <c r="AK19" s="21">
        <f t="shared" si="23"/>
        <v>0</v>
      </c>
      <c r="AL19" s="21">
        <f t="shared" si="24"/>
        <v>0</v>
      </c>
      <c r="AM19" s="21">
        <f t="shared" si="25"/>
        <v>0</v>
      </c>
      <c r="AN19" s="21">
        <f t="shared" si="26"/>
        <v>0</v>
      </c>
      <c r="AO19" s="21">
        <f t="shared" si="27"/>
        <v>0</v>
      </c>
      <c r="AP19" s="21">
        <f t="shared" si="28"/>
        <v>0</v>
      </c>
      <c r="AQ19" s="21">
        <f t="shared" si="29"/>
        <v>0</v>
      </c>
      <c r="AR19" s="21">
        <f t="shared" si="30"/>
        <v>0</v>
      </c>
      <c r="AS19" s="21">
        <f t="shared" si="31"/>
        <v>0</v>
      </c>
      <c r="AT19" s="35"/>
      <c r="AU19" s="27">
        <f t="shared" si="32"/>
        <v>0</v>
      </c>
      <c r="AV19" s="27">
        <f t="shared" si="33"/>
        <v>0</v>
      </c>
      <c r="AW19" s="27">
        <f t="shared" si="34"/>
        <v>0</v>
      </c>
      <c r="AX19" s="27">
        <f t="shared" si="35"/>
        <v>0</v>
      </c>
      <c r="AY19" s="27">
        <f t="shared" si="36"/>
        <v>0</v>
      </c>
      <c r="AZ19" s="27">
        <f t="shared" si="37"/>
        <v>0</v>
      </c>
      <c r="BA19" s="27">
        <f t="shared" si="38"/>
        <v>0</v>
      </c>
      <c r="BB19" s="27">
        <f t="shared" si="39"/>
        <v>0</v>
      </c>
      <c r="BC19" s="27">
        <f t="shared" si="40"/>
        <v>0</v>
      </c>
      <c r="BD19" s="27">
        <f t="shared" si="41"/>
        <v>0</v>
      </c>
      <c r="BE19" s="27">
        <f t="shared" si="42"/>
        <v>0</v>
      </c>
      <c r="BF19" s="27">
        <f t="shared" si="43"/>
        <v>0</v>
      </c>
      <c r="BG19" s="27">
        <f t="shared" si="44"/>
        <v>0</v>
      </c>
      <c r="BH19" s="27">
        <f t="shared" si="45"/>
        <v>0</v>
      </c>
      <c r="BI19" s="27">
        <f t="shared" si="46"/>
        <v>0</v>
      </c>
      <c r="BJ19" s="27">
        <f t="shared" si="47"/>
        <v>0</v>
      </c>
      <c r="BK19" s="27">
        <f t="shared" si="48"/>
        <v>0</v>
      </c>
      <c r="BL19" s="27">
        <f t="shared" si="49"/>
        <v>0</v>
      </c>
      <c r="BM19" s="27">
        <f t="shared" si="50"/>
        <v>0</v>
      </c>
      <c r="BN19" s="27">
        <f t="shared" si="51"/>
        <v>0</v>
      </c>
      <c r="BO19" s="27">
        <f t="shared" si="52"/>
        <v>0</v>
      </c>
      <c r="BP19" s="27">
        <f t="shared" si="53"/>
        <v>0</v>
      </c>
      <c r="BQ19" s="27">
        <f t="shared" si="54"/>
        <v>0</v>
      </c>
      <c r="BR19" s="27">
        <f t="shared" si="55"/>
        <v>0</v>
      </c>
      <c r="BS19" s="27">
        <f t="shared" si="56"/>
        <v>0</v>
      </c>
      <c r="BT19" s="27">
        <f t="shared" si="57"/>
        <v>0</v>
      </c>
      <c r="BU19" s="27">
        <f t="shared" si="58"/>
        <v>0</v>
      </c>
    </row>
    <row r="20" spans="1:73">
      <c r="E20" t="e">
        <f>VLOOKUP($C20,'Event Inputs'!$D$4:'Event Inputs'!$H$899,2,FALSE)</f>
        <v>#N/A</v>
      </c>
      <c r="F20" t="e">
        <f>VLOOKUP($D20,'Event Inputs'!$D$4:'Event Inputs'!$H$899,3,FALSE)</f>
        <v>#N/A</v>
      </c>
      <c r="G20" t="str">
        <f t="shared" si="0"/>
        <v/>
      </c>
      <c r="L20" t="e">
        <f>VLOOKUP($J20,'Event Inputs'!$D$4:'Event Inputs'!$H$899,2,FALSE)</f>
        <v>#N/A</v>
      </c>
      <c r="M20" t="e">
        <f>VLOOKUP($K20,'Event Inputs'!$D$4:'Event Inputs'!$H$899,3,FALSE)</f>
        <v>#N/A</v>
      </c>
      <c r="N20" t="str">
        <f t="shared" si="1"/>
        <v/>
      </c>
      <c r="O20" s="18">
        <f>'Event Inputs'!A20</f>
        <v>0</v>
      </c>
      <c r="P20" s="15">
        <f t="shared" si="2"/>
        <v>0</v>
      </c>
      <c r="Q20" s="21">
        <f t="shared" si="3"/>
        <v>0</v>
      </c>
      <c r="R20" s="24">
        <f t="shared" si="4"/>
        <v>0</v>
      </c>
      <c r="S20" s="21">
        <f t="shared" si="5"/>
        <v>0</v>
      </c>
      <c r="T20" s="21">
        <f t="shared" si="6"/>
        <v>0</v>
      </c>
      <c r="U20" s="21">
        <f t="shared" si="7"/>
        <v>0</v>
      </c>
      <c r="V20" s="21">
        <f t="shared" si="8"/>
        <v>0</v>
      </c>
      <c r="W20" s="21">
        <f t="shared" si="9"/>
        <v>0</v>
      </c>
      <c r="X20" s="21">
        <f t="shared" si="10"/>
        <v>0</v>
      </c>
      <c r="Y20" s="21">
        <f t="shared" si="11"/>
        <v>0</v>
      </c>
      <c r="Z20" s="21">
        <f t="shared" si="12"/>
        <v>0</v>
      </c>
      <c r="AA20" s="21">
        <f t="shared" si="13"/>
        <v>0</v>
      </c>
      <c r="AB20" s="21">
        <f t="shared" si="14"/>
        <v>0</v>
      </c>
      <c r="AC20" s="21">
        <f t="shared" si="15"/>
        <v>0</v>
      </c>
      <c r="AD20" s="21">
        <f t="shared" si="16"/>
        <v>0</v>
      </c>
      <c r="AE20" s="21">
        <f t="shared" si="17"/>
        <v>0</v>
      </c>
      <c r="AF20" s="21">
        <f t="shared" si="18"/>
        <v>0</v>
      </c>
      <c r="AG20" s="21">
        <f t="shared" si="19"/>
        <v>0</v>
      </c>
      <c r="AH20" s="21">
        <f t="shared" si="20"/>
        <v>0</v>
      </c>
      <c r="AI20" s="21">
        <f t="shared" si="21"/>
        <v>0</v>
      </c>
      <c r="AJ20" s="21">
        <f t="shared" si="22"/>
        <v>0</v>
      </c>
      <c r="AK20" s="21">
        <f t="shared" si="23"/>
        <v>0</v>
      </c>
      <c r="AL20" s="21">
        <f t="shared" si="24"/>
        <v>0</v>
      </c>
      <c r="AM20" s="21">
        <f t="shared" si="25"/>
        <v>0</v>
      </c>
      <c r="AN20" s="21">
        <f t="shared" si="26"/>
        <v>0</v>
      </c>
      <c r="AO20" s="21">
        <f t="shared" si="27"/>
        <v>0</v>
      </c>
      <c r="AP20" s="21">
        <f t="shared" si="28"/>
        <v>0</v>
      </c>
      <c r="AQ20" s="21">
        <f t="shared" si="29"/>
        <v>0</v>
      </c>
      <c r="AR20" s="21">
        <f t="shared" si="30"/>
        <v>0</v>
      </c>
      <c r="AS20" s="21">
        <f t="shared" si="31"/>
        <v>0</v>
      </c>
      <c r="AT20" s="35"/>
      <c r="AU20" s="27">
        <f t="shared" si="32"/>
        <v>0</v>
      </c>
      <c r="AV20" s="27">
        <f t="shared" si="33"/>
        <v>0</v>
      </c>
      <c r="AW20" s="27">
        <f t="shared" si="34"/>
        <v>0</v>
      </c>
      <c r="AX20" s="27">
        <f t="shared" si="35"/>
        <v>0</v>
      </c>
      <c r="AY20" s="27">
        <f t="shared" si="36"/>
        <v>0</v>
      </c>
      <c r="AZ20" s="27">
        <f t="shared" si="37"/>
        <v>0</v>
      </c>
      <c r="BA20" s="27">
        <f t="shared" si="38"/>
        <v>0</v>
      </c>
      <c r="BB20" s="27">
        <f t="shared" si="39"/>
        <v>0</v>
      </c>
      <c r="BC20" s="27">
        <f t="shared" si="40"/>
        <v>0</v>
      </c>
      <c r="BD20" s="27">
        <f t="shared" si="41"/>
        <v>0</v>
      </c>
      <c r="BE20" s="27">
        <f t="shared" si="42"/>
        <v>0</v>
      </c>
      <c r="BF20" s="27">
        <f t="shared" si="43"/>
        <v>0</v>
      </c>
      <c r="BG20" s="27">
        <f t="shared" si="44"/>
        <v>0</v>
      </c>
      <c r="BH20" s="27">
        <f t="shared" si="45"/>
        <v>0</v>
      </c>
      <c r="BI20" s="27">
        <f t="shared" si="46"/>
        <v>0</v>
      </c>
      <c r="BJ20" s="27">
        <f t="shared" si="47"/>
        <v>0</v>
      </c>
      <c r="BK20" s="27">
        <f t="shared" si="48"/>
        <v>0</v>
      </c>
      <c r="BL20" s="27">
        <f t="shared" si="49"/>
        <v>0</v>
      </c>
      <c r="BM20" s="27">
        <f t="shared" si="50"/>
        <v>0</v>
      </c>
      <c r="BN20" s="27">
        <f t="shared" si="51"/>
        <v>0</v>
      </c>
      <c r="BO20" s="27">
        <f t="shared" si="52"/>
        <v>0</v>
      </c>
      <c r="BP20" s="27">
        <f t="shared" si="53"/>
        <v>0</v>
      </c>
      <c r="BQ20" s="27">
        <f t="shared" si="54"/>
        <v>0</v>
      </c>
      <c r="BR20" s="27">
        <f t="shared" si="55"/>
        <v>0</v>
      </c>
      <c r="BS20" s="27">
        <f t="shared" si="56"/>
        <v>0</v>
      </c>
      <c r="BT20" s="27">
        <f t="shared" si="57"/>
        <v>0</v>
      </c>
      <c r="BU20" s="27">
        <f t="shared" si="58"/>
        <v>0</v>
      </c>
    </row>
    <row r="21" spans="1:73">
      <c r="E21" t="e">
        <f>VLOOKUP($C21,'Event Inputs'!$D$4:'Event Inputs'!$H$899,2,FALSE)</f>
        <v>#N/A</v>
      </c>
      <c r="F21" t="e">
        <f>VLOOKUP($D21,'Event Inputs'!$D$4:'Event Inputs'!$H$899,3,FALSE)</f>
        <v>#N/A</v>
      </c>
      <c r="G21" t="str">
        <f t="shared" si="0"/>
        <v/>
      </c>
      <c r="L21" t="e">
        <f>VLOOKUP($J21,'Event Inputs'!$D$4:'Event Inputs'!$H$899,2,FALSE)</f>
        <v>#N/A</v>
      </c>
      <c r="M21" t="e">
        <f>VLOOKUP($K21,'Event Inputs'!$D$4:'Event Inputs'!$H$899,3,FALSE)</f>
        <v>#N/A</v>
      </c>
      <c r="N21" t="str">
        <f t="shared" si="1"/>
        <v/>
      </c>
      <c r="O21" s="18">
        <f>'Event Inputs'!A21</f>
        <v>0</v>
      </c>
      <c r="P21" s="15">
        <f t="shared" si="2"/>
        <v>0</v>
      </c>
      <c r="Q21" s="21">
        <f t="shared" si="3"/>
        <v>0</v>
      </c>
      <c r="R21" s="24">
        <f t="shared" si="4"/>
        <v>0</v>
      </c>
      <c r="S21" s="21">
        <f t="shared" si="5"/>
        <v>0</v>
      </c>
      <c r="T21" s="21">
        <f t="shared" si="6"/>
        <v>0</v>
      </c>
      <c r="U21" s="21">
        <f t="shared" si="7"/>
        <v>0</v>
      </c>
      <c r="V21" s="21">
        <f t="shared" si="8"/>
        <v>0</v>
      </c>
      <c r="W21" s="21">
        <f t="shared" si="9"/>
        <v>0</v>
      </c>
      <c r="X21" s="21">
        <f t="shared" si="10"/>
        <v>0</v>
      </c>
      <c r="Y21" s="21">
        <f t="shared" si="11"/>
        <v>0</v>
      </c>
      <c r="Z21" s="21">
        <f t="shared" si="12"/>
        <v>0</v>
      </c>
      <c r="AA21" s="21">
        <f t="shared" si="13"/>
        <v>0</v>
      </c>
      <c r="AB21" s="21">
        <f t="shared" si="14"/>
        <v>0</v>
      </c>
      <c r="AC21" s="21">
        <f t="shared" si="15"/>
        <v>0</v>
      </c>
      <c r="AD21" s="21">
        <f t="shared" si="16"/>
        <v>0</v>
      </c>
      <c r="AE21" s="21">
        <f t="shared" si="17"/>
        <v>0</v>
      </c>
      <c r="AF21" s="21">
        <f t="shared" si="18"/>
        <v>0</v>
      </c>
      <c r="AG21" s="21">
        <f t="shared" si="19"/>
        <v>0</v>
      </c>
      <c r="AH21" s="21">
        <f t="shared" si="20"/>
        <v>0</v>
      </c>
      <c r="AI21" s="21">
        <f t="shared" si="21"/>
        <v>0</v>
      </c>
      <c r="AJ21" s="21">
        <f t="shared" si="22"/>
        <v>0</v>
      </c>
      <c r="AK21" s="21">
        <f t="shared" si="23"/>
        <v>0</v>
      </c>
      <c r="AL21" s="21">
        <f t="shared" si="24"/>
        <v>0</v>
      </c>
      <c r="AM21" s="21">
        <f t="shared" si="25"/>
        <v>0</v>
      </c>
      <c r="AN21" s="21">
        <f t="shared" si="26"/>
        <v>0</v>
      </c>
      <c r="AO21" s="21">
        <f t="shared" si="27"/>
        <v>0</v>
      </c>
      <c r="AP21" s="21">
        <f t="shared" si="28"/>
        <v>0</v>
      </c>
      <c r="AQ21" s="21">
        <f t="shared" si="29"/>
        <v>0</v>
      </c>
      <c r="AR21" s="21">
        <f t="shared" si="30"/>
        <v>0</v>
      </c>
      <c r="AS21" s="21">
        <f t="shared" si="31"/>
        <v>0</v>
      </c>
      <c r="AT21" s="35"/>
      <c r="AU21" s="27">
        <f t="shared" si="32"/>
        <v>0</v>
      </c>
      <c r="AV21" s="27">
        <f t="shared" si="33"/>
        <v>0</v>
      </c>
      <c r="AW21" s="27">
        <f t="shared" si="34"/>
        <v>0</v>
      </c>
      <c r="AX21" s="27">
        <f t="shared" si="35"/>
        <v>0</v>
      </c>
      <c r="AY21" s="27">
        <f t="shared" si="36"/>
        <v>0</v>
      </c>
      <c r="AZ21" s="27">
        <f t="shared" si="37"/>
        <v>0</v>
      </c>
      <c r="BA21" s="27">
        <f t="shared" si="38"/>
        <v>0</v>
      </c>
      <c r="BB21" s="27">
        <f t="shared" si="39"/>
        <v>0</v>
      </c>
      <c r="BC21" s="27">
        <f t="shared" si="40"/>
        <v>0</v>
      </c>
      <c r="BD21" s="27">
        <f t="shared" si="41"/>
        <v>0</v>
      </c>
      <c r="BE21" s="27">
        <f t="shared" si="42"/>
        <v>0</v>
      </c>
      <c r="BF21" s="27">
        <f t="shared" si="43"/>
        <v>0</v>
      </c>
      <c r="BG21" s="27">
        <f t="shared" si="44"/>
        <v>0</v>
      </c>
      <c r="BH21" s="27">
        <f t="shared" si="45"/>
        <v>0</v>
      </c>
      <c r="BI21" s="27">
        <f t="shared" si="46"/>
        <v>0</v>
      </c>
      <c r="BJ21" s="27">
        <f t="shared" si="47"/>
        <v>0</v>
      </c>
      <c r="BK21" s="27">
        <f t="shared" si="48"/>
        <v>0</v>
      </c>
      <c r="BL21" s="27">
        <f t="shared" si="49"/>
        <v>0</v>
      </c>
      <c r="BM21" s="27">
        <f t="shared" si="50"/>
        <v>0</v>
      </c>
      <c r="BN21" s="27">
        <f t="shared" si="51"/>
        <v>0</v>
      </c>
      <c r="BO21" s="27">
        <f t="shared" si="52"/>
        <v>0</v>
      </c>
      <c r="BP21" s="27">
        <f t="shared" si="53"/>
        <v>0</v>
      </c>
      <c r="BQ21" s="27">
        <f t="shared" si="54"/>
        <v>0</v>
      </c>
      <c r="BR21" s="27">
        <f t="shared" si="55"/>
        <v>0</v>
      </c>
      <c r="BS21" s="27">
        <f t="shared" si="56"/>
        <v>0</v>
      </c>
      <c r="BT21" s="27">
        <f t="shared" si="57"/>
        <v>0</v>
      </c>
      <c r="BU21" s="27">
        <f t="shared" si="58"/>
        <v>0</v>
      </c>
    </row>
    <row r="22" spans="1:73">
      <c r="E22" t="e">
        <f>VLOOKUP($C22,'Event Inputs'!$D$4:'Event Inputs'!$H$899,2,FALSE)</f>
        <v>#N/A</v>
      </c>
      <c r="F22" t="e">
        <f>VLOOKUP($D22,'Event Inputs'!$D$4:'Event Inputs'!$H$899,3,FALSE)</f>
        <v>#N/A</v>
      </c>
      <c r="G22" t="str">
        <f t="shared" si="0"/>
        <v/>
      </c>
      <c r="L22" t="e">
        <f>VLOOKUP($J22,'Event Inputs'!$D$4:'Event Inputs'!$H$899,2,FALSE)</f>
        <v>#N/A</v>
      </c>
      <c r="M22" t="e">
        <f>VLOOKUP($K22,'Event Inputs'!$D$4:'Event Inputs'!$H$899,3,FALSE)</f>
        <v>#N/A</v>
      </c>
      <c r="N22" t="str">
        <f t="shared" si="1"/>
        <v/>
      </c>
      <c r="O22" s="18">
        <f>'Event Inputs'!A22</f>
        <v>0</v>
      </c>
      <c r="P22" s="15">
        <f t="shared" si="2"/>
        <v>0</v>
      </c>
      <c r="Q22" s="21">
        <f t="shared" si="3"/>
        <v>0</v>
      </c>
      <c r="R22" s="24">
        <f t="shared" si="4"/>
        <v>0</v>
      </c>
      <c r="S22" s="21">
        <f t="shared" si="5"/>
        <v>0</v>
      </c>
      <c r="T22" s="21">
        <f t="shared" si="6"/>
        <v>0</v>
      </c>
      <c r="U22" s="21">
        <f t="shared" si="7"/>
        <v>0</v>
      </c>
      <c r="V22" s="21">
        <f t="shared" si="8"/>
        <v>0</v>
      </c>
      <c r="W22" s="21">
        <f t="shared" si="9"/>
        <v>0</v>
      </c>
      <c r="X22" s="21">
        <f t="shared" si="10"/>
        <v>0</v>
      </c>
      <c r="Y22" s="21">
        <f t="shared" si="11"/>
        <v>0</v>
      </c>
      <c r="Z22" s="21">
        <f t="shared" si="12"/>
        <v>0</v>
      </c>
      <c r="AA22" s="21">
        <f t="shared" si="13"/>
        <v>0</v>
      </c>
      <c r="AB22" s="21">
        <f t="shared" si="14"/>
        <v>0</v>
      </c>
      <c r="AC22" s="21">
        <f t="shared" si="15"/>
        <v>0</v>
      </c>
      <c r="AD22" s="21">
        <f t="shared" si="16"/>
        <v>0</v>
      </c>
      <c r="AE22" s="21">
        <f t="shared" si="17"/>
        <v>0</v>
      </c>
      <c r="AF22" s="21">
        <f t="shared" si="18"/>
        <v>0</v>
      </c>
      <c r="AG22" s="21">
        <f t="shared" si="19"/>
        <v>0</v>
      </c>
      <c r="AH22" s="21">
        <f t="shared" si="20"/>
        <v>0</v>
      </c>
      <c r="AI22" s="21">
        <f t="shared" si="21"/>
        <v>0</v>
      </c>
      <c r="AJ22" s="21">
        <f t="shared" si="22"/>
        <v>0</v>
      </c>
      <c r="AK22" s="21">
        <f t="shared" si="23"/>
        <v>0</v>
      </c>
      <c r="AL22" s="21">
        <f t="shared" si="24"/>
        <v>0</v>
      </c>
      <c r="AM22" s="21">
        <f t="shared" si="25"/>
        <v>0</v>
      </c>
      <c r="AN22" s="21">
        <f t="shared" si="26"/>
        <v>0</v>
      </c>
      <c r="AO22" s="21">
        <f t="shared" si="27"/>
        <v>0</v>
      </c>
      <c r="AP22" s="21">
        <f t="shared" si="28"/>
        <v>0</v>
      </c>
      <c r="AQ22" s="21">
        <f t="shared" si="29"/>
        <v>0</v>
      </c>
      <c r="AR22" s="21">
        <f t="shared" si="30"/>
        <v>0</v>
      </c>
      <c r="AS22" s="21">
        <f t="shared" si="31"/>
        <v>0</v>
      </c>
      <c r="AT22" s="35"/>
      <c r="AU22" s="27">
        <f t="shared" si="32"/>
        <v>0</v>
      </c>
      <c r="AV22" s="27">
        <f t="shared" si="33"/>
        <v>0</v>
      </c>
      <c r="AW22" s="27">
        <f t="shared" si="34"/>
        <v>0</v>
      </c>
      <c r="AX22" s="27">
        <f t="shared" si="35"/>
        <v>0</v>
      </c>
      <c r="AY22" s="27">
        <f t="shared" si="36"/>
        <v>0</v>
      </c>
      <c r="AZ22" s="27">
        <f t="shared" si="37"/>
        <v>0</v>
      </c>
      <c r="BA22" s="27">
        <f t="shared" si="38"/>
        <v>0</v>
      </c>
      <c r="BB22" s="27">
        <f t="shared" si="39"/>
        <v>0</v>
      </c>
      <c r="BC22" s="27">
        <f t="shared" si="40"/>
        <v>0</v>
      </c>
      <c r="BD22" s="27">
        <f t="shared" si="41"/>
        <v>0</v>
      </c>
      <c r="BE22" s="27">
        <f t="shared" si="42"/>
        <v>0</v>
      </c>
      <c r="BF22" s="27">
        <f t="shared" si="43"/>
        <v>0</v>
      </c>
      <c r="BG22" s="27">
        <f t="shared" si="44"/>
        <v>0</v>
      </c>
      <c r="BH22" s="27">
        <f t="shared" si="45"/>
        <v>0</v>
      </c>
      <c r="BI22" s="27">
        <f t="shared" si="46"/>
        <v>0</v>
      </c>
      <c r="BJ22" s="27">
        <f t="shared" si="47"/>
        <v>0</v>
      </c>
      <c r="BK22" s="27">
        <f t="shared" si="48"/>
        <v>0</v>
      </c>
      <c r="BL22" s="27">
        <f t="shared" si="49"/>
        <v>0</v>
      </c>
      <c r="BM22" s="27">
        <f t="shared" si="50"/>
        <v>0</v>
      </c>
      <c r="BN22" s="27">
        <f t="shared" si="51"/>
        <v>0</v>
      </c>
      <c r="BO22" s="27">
        <f t="shared" si="52"/>
        <v>0</v>
      </c>
      <c r="BP22" s="27">
        <f t="shared" si="53"/>
        <v>0</v>
      </c>
      <c r="BQ22" s="27">
        <f t="shared" si="54"/>
        <v>0</v>
      </c>
      <c r="BR22" s="27">
        <f t="shared" si="55"/>
        <v>0</v>
      </c>
      <c r="BS22" s="27">
        <f t="shared" si="56"/>
        <v>0</v>
      </c>
      <c r="BT22" s="27">
        <f t="shared" si="57"/>
        <v>0</v>
      </c>
      <c r="BU22" s="27">
        <f t="shared" si="58"/>
        <v>0</v>
      </c>
    </row>
    <row r="23" spans="1:73">
      <c r="E23" t="e">
        <f>VLOOKUP($C23,'Event Inputs'!$D$4:'Event Inputs'!$H$899,2,FALSE)</f>
        <v>#N/A</v>
      </c>
      <c r="F23" t="e">
        <f>VLOOKUP($D23,'Event Inputs'!$D$4:'Event Inputs'!$H$899,3,FALSE)</f>
        <v>#N/A</v>
      </c>
      <c r="G23" t="str">
        <f t="shared" si="0"/>
        <v/>
      </c>
      <c r="L23" t="e">
        <f>VLOOKUP($J23,'Event Inputs'!$D$4:'Event Inputs'!$H$899,2,FALSE)</f>
        <v>#N/A</v>
      </c>
      <c r="M23" t="e">
        <f>VLOOKUP($K23,'Event Inputs'!$D$4:'Event Inputs'!$H$899,3,FALSE)</f>
        <v>#N/A</v>
      </c>
      <c r="N23" t="str">
        <f t="shared" si="1"/>
        <v/>
      </c>
      <c r="O23" s="18">
        <f>'Event Inputs'!A23</f>
        <v>0</v>
      </c>
      <c r="P23" s="15">
        <f t="shared" si="2"/>
        <v>0</v>
      </c>
      <c r="Q23" s="21">
        <f t="shared" si="3"/>
        <v>0</v>
      </c>
      <c r="R23" s="24">
        <f t="shared" si="4"/>
        <v>0</v>
      </c>
      <c r="S23" s="21">
        <f t="shared" si="5"/>
        <v>0</v>
      </c>
      <c r="T23" s="21">
        <f t="shared" si="6"/>
        <v>0</v>
      </c>
      <c r="U23" s="21">
        <f t="shared" si="7"/>
        <v>0</v>
      </c>
      <c r="V23" s="21">
        <f t="shared" si="8"/>
        <v>0</v>
      </c>
      <c r="W23" s="21">
        <f t="shared" si="9"/>
        <v>0</v>
      </c>
      <c r="X23" s="21">
        <f t="shared" si="10"/>
        <v>0</v>
      </c>
      <c r="Y23" s="21">
        <f t="shared" si="11"/>
        <v>0</v>
      </c>
      <c r="Z23" s="21">
        <f t="shared" si="12"/>
        <v>0</v>
      </c>
      <c r="AA23" s="21">
        <f t="shared" si="13"/>
        <v>0</v>
      </c>
      <c r="AB23" s="21">
        <f t="shared" si="14"/>
        <v>0</v>
      </c>
      <c r="AC23" s="21">
        <f t="shared" si="15"/>
        <v>0</v>
      </c>
      <c r="AD23" s="21">
        <f t="shared" si="16"/>
        <v>0</v>
      </c>
      <c r="AE23" s="21">
        <f t="shared" si="17"/>
        <v>0</v>
      </c>
      <c r="AF23" s="21">
        <f t="shared" si="18"/>
        <v>0</v>
      </c>
      <c r="AG23" s="21">
        <f t="shared" si="19"/>
        <v>0</v>
      </c>
      <c r="AH23" s="21">
        <f t="shared" si="20"/>
        <v>0</v>
      </c>
      <c r="AI23" s="21">
        <f t="shared" si="21"/>
        <v>0</v>
      </c>
      <c r="AJ23" s="21">
        <f t="shared" si="22"/>
        <v>0</v>
      </c>
      <c r="AK23" s="21">
        <f t="shared" si="23"/>
        <v>0</v>
      </c>
      <c r="AL23" s="21">
        <f t="shared" si="24"/>
        <v>0</v>
      </c>
      <c r="AM23" s="21">
        <f t="shared" si="25"/>
        <v>0</v>
      </c>
      <c r="AN23" s="21">
        <f t="shared" si="26"/>
        <v>0</v>
      </c>
      <c r="AO23" s="21">
        <f t="shared" si="27"/>
        <v>0</v>
      </c>
      <c r="AP23" s="21">
        <f t="shared" si="28"/>
        <v>0</v>
      </c>
      <c r="AQ23" s="21">
        <f t="shared" si="29"/>
        <v>0</v>
      </c>
      <c r="AR23" s="21">
        <f t="shared" si="30"/>
        <v>0</v>
      </c>
      <c r="AS23" s="21">
        <f t="shared" si="31"/>
        <v>0</v>
      </c>
      <c r="AT23" s="35"/>
      <c r="AU23" s="27">
        <f t="shared" si="32"/>
        <v>0</v>
      </c>
      <c r="AV23" s="27">
        <f t="shared" si="33"/>
        <v>0</v>
      </c>
      <c r="AW23" s="27">
        <f t="shared" si="34"/>
        <v>0</v>
      </c>
      <c r="AX23" s="27">
        <f t="shared" si="35"/>
        <v>0</v>
      </c>
      <c r="AY23" s="27">
        <f t="shared" si="36"/>
        <v>0</v>
      </c>
      <c r="AZ23" s="27">
        <f t="shared" si="37"/>
        <v>0</v>
      </c>
      <c r="BA23" s="27">
        <f t="shared" si="38"/>
        <v>0</v>
      </c>
      <c r="BB23" s="27">
        <f t="shared" si="39"/>
        <v>0</v>
      </c>
      <c r="BC23" s="27">
        <f t="shared" si="40"/>
        <v>0</v>
      </c>
      <c r="BD23" s="27">
        <f t="shared" si="41"/>
        <v>0</v>
      </c>
      <c r="BE23" s="27">
        <f t="shared" si="42"/>
        <v>0</v>
      </c>
      <c r="BF23" s="27">
        <f t="shared" si="43"/>
        <v>0</v>
      </c>
      <c r="BG23" s="27">
        <f t="shared" si="44"/>
        <v>0</v>
      </c>
      <c r="BH23" s="27">
        <f t="shared" si="45"/>
        <v>0</v>
      </c>
      <c r="BI23" s="27">
        <f t="shared" si="46"/>
        <v>0</v>
      </c>
      <c r="BJ23" s="27">
        <f t="shared" si="47"/>
        <v>0</v>
      </c>
      <c r="BK23" s="27">
        <f t="shared" si="48"/>
        <v>0</v>
      </c>
      <c r="BL23" s="27">
        <f t="shared" si="49"/>
        <v>0</v>
      </c>
      <c r="BM23" s="27">
        <f t="shared" si="50"/>
        <v>0</v>
      </c>
      <c r="BN23" s="27">
        <f t="shared" si="51"/>
        <v>0</v>
      </c>
      <c r="BO23" s="27">
        <f t="shared" si="52"/>
        <v>0</v>
      </c>
      <c r="BP23" s="27">
        <f t="shared" si="53"/>
        <v>0</v>
      </c>
      <c r="BQ23" s="27">
        <f t="shared" si="54"/>
        <v>0</v>
      </c>
      <c r="BR23" s="27">
        <f t="shared" si="55"/>
        <v>0</v>
      </c>
      <c r="BS23" s="27">
        <f t="shared" si="56"/>
        <v>0</v>
      </c>
      <c r="BT23" s="27">
        <f t="shared" si="57"/>
        <v>0</v>
      </c>
      <c r="BU23" s="27">
        <f t="shared" si="58"/>
        <v>0</v>
      </c>
    </row>
    <row r="24" spans="1:73">
      <c r="E24" t="e">
        <f>VLOOKUP($C24,'Event Inputs'!$D$4:'Event Inputs'!$H$899,2,FALSE)</f>
        <v>#N/A</v>
      </c>
      <c r="F24" t="e">
        <f>VLOOKUP($D24,'Event Inputs'!$D$4:'Event Inputs'!$H$899,3,FALSE)</f>
        <v>#N/A</v>
      </c>
      <c r="G24" t="str">
        <f t="shared" si="0"/>
        <v/>
      </c>
      <c r="L24" t="e">
        <f>VLOOKUP($J24,'Event Inputs'!$D$4:'Event Inputs'!$H$899,2,FALSE)</f>
        <v>#N/A</v>
      </c>
      <c r="M24" t="e">
        <f>VLOOKUP($K24,'Event Inputs'!$D$4:'Event Inputs'!$H$899,3,FALSE)</f>
        <v>#N/A</v>
      </c>
      <c r="N24" t="str">
        <f t="shared" si="1"/>
        <v/>
      </c>
      <c r="O24" s="18">
        <f>'Event Inputs'!A24</f>
        <v>0</v>
      </c>
      <c r="P24" s="15">
        <f t="shared" si="2"/>
        <v>0</v>
      </c>
      <c r="Q24" s="21">
        <f t="shared" si="3"/>
        <v>0</v>
      </c>
      <c r="R24" s="24">
        <f t="shared" si="4"/>
        <v>0</v>
      </c>
      <c r="S24" s="21">
        <f t="shared" si="5"/>
        <v>0</v>
      </c>
      <c r="T24" s="21">
        <f t="shared" si="6"/>
        <v>0</v>
      </c>
      <c r="U24" s="21">
        <f t="shared" si="7"/>
        <v>0</v>
      </c>
      <c r="V24" s="21">
        <f t="shared" si="8"/>
        <v>0</v>
      </c>
      <c r="W24" s="21">
        <f t="shared" si="9"/>
        <v>0</v>
      </c>
      <c r="X24" s="21">
        <f t="shared" si="10"/>
        <v>0</v>
      </c>
      <c r="Y24" s="21">
        <f t="shared" si="11"/>
        <v>0</v>
      </c>
      <c r="Z24" s="21">
        <f t="shared" si="12"/>
        <v>0</v>
      </c>
      <c r="AA24" s="21">
        <f t="shared" si="13"/>
        <v>0</v>
      </c>
      <c r="AB24" s="21">
        <f t="shared" si="14"/>
        <v>0</v>
      </c>
      <c r="AC24" s="21">
        <f t="shared" si="15"/>
        <v>0</v>
      </c>
      <c r="AD24" s="21">
        <f t="shared" si="16"/>
        <v>0</v>
      </c>
      <c r="AE24" s="21">
        <f t="shared" si="17"/>
        <v>0</v>
      </c>
      <c r="AF24" s="21">
        <f t="shared" si="18"/>
        <v>0</v>
      </c>
      <c r="AG24" s="21">
        <f t="shared" si="19"/>
        <v>0</v>
      </c>
      <c r="AH24" s="21">
        <f t="shared" si="20"/>
        <v>0</v>
      </c>
      <c r="AI24" s="21">
        <f t="shared" si="21"/>
        <v>0</v>
      </c>
      <c r="AJ24" s="21">
        <f t="shared" si="22"/>
        <v>0</v>
      </c>
      <c r="AK24" s="21">
        <f t="shared" si="23"/>
        <v>0</v>
      </c>
      <c r="AL24" s="21">
        <f t="shared" si="24"/>
        <v>0</v>
      </c>
      <c r="AM24" s="21">
        <f t="shared" si="25"/>
        <v>0</v>
      </c>
      <c r="AN24" s="21">
        <f t="shared" si="26"/>
        <v>0</v>
      </c>
      <c r="AO24" s="21">
        <f t="shared" si="27"/>
        <v>0</v>
      </c>
      <c r="AP24" s="21">
        <f t="shared" si="28"/>
        <v>0</v>
      </c>
      <c r="AQ24" s="21">
        <f t="shared" si="29"/>
        <v>0</v>
      </c>
      <c r="AR24" s="21">
        <f t="shared" si="30"/>
        <v>0</v>
      </c>
      <c r="AS24" s="21">
        <f t="shared" si="31"/>
        <v>0</v>
      </c>
      <c r="AT24" s="35"/>
      <c r="AU24" s="27">
        <f t="shared" si="32"/>
        <v>0</v>
      </c>
      <c r="AV24" s="27">
        <f t="shared" si="33"/>
        <v>0</v>
      </c>
      <c r="AW24" s="27">
        <f t="shared" si="34"/>
        <v>0</v>
      </c>
      <c r="AX24" s="27">
        <f t="shared" si="35"/>
        <v>0</v>
      </c>
      <c r="AY24" s="27">
        <f t="shared" si="36"/>
        <v>0</v>
      </c>
      <c r="AZ24" s="27">
        <f t="shared" si="37"/>
        <v>0</v>
      </c>
      <c r="BA24" s="27">
        <f t="shared" si="38"/>
        <v>0</v>
      </c>
      <c r="BB24" s="27">
        <f t="shared" si="39"/>
        <v>0</v>
      </c>
      <c r="BC24" s="27">
        <f t="shared" si="40"/>
        <v>0</v>
      </c>
      <c r="BD24" s="27">
        <f t="shared" si="41"/>
        <v>0</v>
      </c>
      <c r="BE24" s="27">
        <f t="shared" si="42"/>
        <v>0</v>
      </c>
      <c r="BF24" s="27">
        <f t="shared" si="43"/>
        <v>0</v>
      </c>
      <c r="BG24" s="27">
        <f t="shared" si="44"/>
        <v>0</v>
      </c>
      <c r="BH24" s="27">
        <f t="shared" si="45"/>
        <v>0</v>
      </c>
      <c r="BI24" s="27">
        <f t="shared" si="46"/>
        <v>0</v>
      </c>
      <c r="BJ24" s="27">
        <f t="shared" si="47"/>
        <v>0</v>
      </c>
      <c r="BK24" s="27">
        <f t="shared" si="48"/>
        <v>0</v>
      </c>
      <c r="BL24" s="27">
        <f t="shared" si="49"/>
        <v>0</v>
      </c>
      <c r="BM24" s="27">
        <f t="shared" si="50"/>
        <v>0</v>
      </c>
      <c r="BN24" s="27">
        <f t="shared" si="51"/>
        <v>0</v>
      </c>
      <c r="BO24" s="27">
        <f t="shared" si="52"/>
        <v>0</v>
      </c>
      <c r="BP24" s="27">
        <f t="shared" si="53"/>
        <v>0</v>
      </c>
      <c r="BQ24" s="27">
        <f t="shared" si="54"/>
        <v>0</v>
      </c>
      <c r="BR24" s="27">
        <f t="shared" si="55"/>
        <v>0</v>
      </c>
      <c r="BS24" s="27">
        <f t="shared" si="56"/>
        <v>0</v>
      </c>
      <c r="BT24" s="27">
        <f t="shared" si="57"/>
        <v>0</v>
      </c>
      <c r="BU24" s="27">
        <f t="shared" si="58"/>
        <v>0</v>
      </c>
    </row>
    <row r="25" spans="1:73">
      <c r="E25" t="e">
        <f>VLOOKUP($C25,'Event Inputs'!$D$4:'Event Inputs'!$H$899,2,FALSE)</f>
        <v>#N/A</v>
      </c>
      <c r="F25" t="e">
        <f>VLOOKUP($D25,'Event Inputs'!$D$4:'Event Inputs'!$H$899,3,FALSE)</f>
        <v>#N/A</v>
      </c>
      <c r="G25" t="str">
        <f t="shared" si="0"/>
        <v/>
      </c>
      <c r="L25" t="e">
        <f>VLOOKUP($J25,'Event Inputs'!$D$4:'Event Inputs'!$H$899,2,FALSE)</f>
        <v>#N/A</v>
      </c>
      <c r="M25" t="e">
        <f>VLOOKUP($K25,'Event Inputs'!$D$4:'Event Inputs'!$H$899,3,FALSE)</f>
        <v>#N/A</v>
      </c>
      <c r="N25" t="str">
        <f t="shared" si="1"/>
        <v/>
      </c>
      <c r="O25" s="18">
        <f>'Event Inputs'!A25</f>
        <v>0</v>
      </c>
      <c r="P25" s="15">
        <f t="shared" si="2"/>
        <v>0</v>
      </c>
      <c r="Q25" s="21">
        <f t="shared" si="3"/>
        <v>0</v>
      </c>
      <c r="R25" s="24">
        <f t="shared" si="4"/>
        <v>0</v>
      </c>
      <c r="S25" s="21">
        <f t="shared" si="5"/>
        <v>0</v>
      </c>
      <c r="T25" s="21">
        <f t="shared" si="6"/>
        <v>0</v>
      </c>
      <c r="U25" s="21">
        <f t="shared" si="7"/>
        <v>0</v>
      </c>
      <c r="V25" s="21">
        <f t="shared" si="8"/>
        <v>0</v>
      </c>
      <c r="W25" s="21">
        <f t="shared" si="9"/>
        <v>0</v>
      </c>
      <c r="X25" s="21">
        <f t="shared" si="10"/>
        <v>0</v>
      </c>
      <c r="Y25" s="21">
        <f t="shared" si="11"/>
        <v>0</v>
      </c>
      <c r="Z25" s="21">
        <f t="shared" si="12"/>
        <v>0</v>
      </c>
      <c r="AA25" s="21">
        <f t="shared" si="13"/>
        <v>0</v>
      </c>
      <c r="AB25" s="21">
        <f t="shared" si="14"/>
        <v>0</v>
      </c>
      <c r="AC25" s="21">
        <f t="shared" si="15"/>
        <v>0</v>
      </c>
      <c r="AD25" s="21">
        <f t="shared" si="16"/>
        <v>0</v>
      </c>
      <c r="AE25" s="21">
        <f t="shared" si="17"/>
        <v>0</v>
      </c>
      <c r="AF25" s="21">
        <f t="shared" si="18"/>
        <v>0</v>
      </c>
      <c r="AG25" s="21">
        <f t="shared" si="19"/>
        <v>0</v>
      </c>
      <c r="AH25" s="21">
        <f t="shared" si="20"/>
        <v>0</v>
      </c>
      <c r="AI25" s="21">
        <f t="shared" si="21"/>
        <v>0</v>
      </c>
      <c r="AJ25" s="21">
        <f t="shared" si="22"/>
        <v>0</v>
      </c>
      <c r="AK25" s="21">
        <f t="shared" si="23"/>
        <v>0</v>
      </c>
      <c r="AL25" s="21">
        <f t="shared" si="24"/>
        <v>0</v>
      </c>
      <c r="AM25" s="21">
        <f t="shared" si="25"/>
        <v>0</v>
      </c>
      <c r="AN25" s="21">
        <f t="shared" si="26"/>
        <v>0</v>
      </c>
      <c r="AO25" s="21">
        <f t="shared" si="27"/>
        <v>0</v>
      </c>
      <c r="AP25" s="21">
        <f t="shared" si="28"/>
        <v>0</v>
      </c>
      <c r="AQ25" s="21">
        <f t="shared" si="29"/>
        <v>0</v>
      </c>
      <c r="AR25" s="21">
        <f t="shared" si="30"/>
        <v>0</v>
      </c>
      <c r="AS25" s="21">
        <f t="shared" si="31"/>
        <v>0</v>
      </c>
      <c r="AT25" s="35"/>
      <c r="AU25" s="27">
        <f t="shared" si="32"/>
        <v>0</v>
      </c>
      <c r="AV25" s="27">
        <f t="shared" si="33"/>
        <v>0</v>
      </c>
      <c r="AW25" s="27">
        <f t="shared" si="34"/>
        <v>0</v>
      </c>
      <c r="AX25" s="27">
        <f t="shared" si="35"/>
        <v>0</v>
      </c>
      <c r="AY25" s="27">
        <f t="shared" si="36"/>
        <v>0</v>
      </c>
      <c r="AZ25" s="27">
        <f t="shared" si="37"/>
        <v>0</v>
      </c>
      <c r="BA25" s="27">
        <f t="shared" si="38"/>
        <v>0</v>
      </c>
      <c r="BB25" s="27">
        <f t="shared" si="39"/>
        <v>0</v>
      </c>
      <c r="BC25" s="27">
        <f t="shared" si="40"/>
        <v>0</v>
      </c>
      <c r="BD25" s="27">
        <f t="shared" si="41"/>
        <v>0</v>
      </c>
      <c r="BE25" s="27">
        <f t="shared" si="42"/>
        <v>0</v>
      </c>
      <c r="BF25" s="27">
        <f t="shared" si="43"/>
        <v>0</v>
      </c>
      <c r="BG25" s="27">
        <f t="shared" si="44"/>
        <v>0</v>
      </c>
      <c r="BH25" s="27">
        <f t="shared" si="45"/>
        <v>0</v>
      </c>
      <c r="BI25" s="27">
        <f t="shared" si="46"/>
        <v>0</v>
      </c>
      <c r="BJ25" s="27">
        <f t="shared" si="47"/>
        <v>0</v>
      </c>
      <c r="BK25" s="27">
        <f t="shared" si="48"/>
        <v>0</v>
      </c>
      <c r="BL25" s="27">
        <f t="shared" si="49"/>
        <v>0</v>
      </c>
      <c r="BM25" s="27">
        <f t="shared" si="50"/>
        <v>0</v>
      </c>
      <c r="BN25" s="27">
        <f t="shared" si="51"/>
        <v>0</v>
      </c>
      <c r="BO25" s="27">
        <f t="shared" si="52"/>
        <v>0</v>
      </c>
      <c r="BP25" s="27">
        <f t="shared" si="53"/>
        <v>0</v>
      </c>
      <c r="BQ25" s="27">
        <f t="shared" si="54"/>
        <v>0</v>
      </c>
      <c r="BR25" s="27">
        <f t="shared" si="55"/>
        <v>0</v>
      </c>
      <c r="BS25" s="27">
        <f t="shared" si="56"/>
        <v>0</v>
      </c>
      <c r="BT25" s="27">
        <f t="shared" si="57"/>
        <v>0</v>
      </c>
      <c r="BU25" s="27">
        <f t="shared" si="58"/>
        <v>0</v>
      </c>
    </row>
    <row r="26" spans="1:73">
      <c r="E26" t="e">
        <f>VLOOKUP($C26,'Event Inputs'!$D$4:'Event Inputs'!$H$899,2,FALSE)</f>
        <v>#N/A</v>
      </c>
      <c r="F26" t="e">
        <f>VLOOKUP($D26,'Event Inputs'!$D$4:'Event Inputs'!$H$899,3,FALSE)</f>
        <v>#N/A</v>
      </c>
      <c r="G26" t="str">
        <f t="shared" si="0"/>
        <v/>
      </c>
      <c r="L26" t="e">
        <f>VLOOKUP($J26,'Event Inputs'!$D$4:'Event Inputs'!$H$899,2,FALSE)</f>
        <v>#N/A</v>
      </c>
      <c r="M26" t="e">
        <f>VLOOKUP($K26,'Event Inputs'!$D$4:'Event Inputs'!$H$899,3,FALSE)</f>
        <v>#N/A</v>
      </c>
      <c r="N26" t="str">
        <f t="shared" si="1"/>
        <v/>
      </c>
      <c r="O26" s="18">
        <f>'Event Inputs'!A26</f>
        <v>0</v>
      </c>
      <c r="P26" s="15">
        <f t="shared" si="2"/>
        <v>0</v>
      </c>
      <c r="Q26" s="21">
        <f t="shared" si="3"/>
        <v>0</v>
      </c>
      <c r="R26" s="24">
        <f t="shared" si="4"/>
        <v>0</v>
      </c>
      <c r="S26" s="21">
        <f t="shared" si="5"/>
        <v>0</v>
      </c>
      <c r="T26" s="21">
        <f t="shared" si="6"/>
        <v>0</v>
      </c>
      <c r="U26" s="21">
        <f t="shared" si="7"/>
        <v>0</v>
      </c>
      <c r="V26" s="21">
        <f t="shared" si="8"/>
        <v>0</v>
      </c>
      <c r="W26" s="21">
        <f t="shared" si="9"/>
        <v>0</v>
      </c>
      <c r="X26" s="21">
        <f t="shared" si="10"/>
        <v>0</v>
      </c>
      <c r="Y26" s="21">
        <f t="shared" si="11"/>
        <v>0</v>
      </c>
      <c r="Z26" s="21">
        <f t="shared" si="12"/>
        <v>0</v>
      </c>
      <c r="AA26" s="21">
        <f t="shared" si="13"/>
        <v>0</v>
      </c>
      <c r="AB26" s="21">
        <f t="shared" si="14"/>
        <v>0</v>
      </c>
      <c r="AC26" s="21">
        <f t="shared" si="15"/>
        <v>0</v>
      </c>
      <c r="AD26" s="21">
        <f t="shared" si="16"/>
        <v>0</v>
      </c>
      <c r="AE26" s="21">
        <f t="shared" si="17"/>
        <v>0</v>
      </c>
      <c r="AF26" s="21">
        <f t="shared" si="18"/>
        <v>0</v>
      </c>
      <c r="AG26" s="21">
        <f t="shared" si="19"/>
        <v>0</v>
      </c>
      <c r="AH26" s="21">
        <f t="shared" si="20"/>
        <v>0</v>
      </c>
      <c r="AI26" s="21">
        <f t="shared" si="21"/>
        <v>0</v>
      </c>
      <c r="AJ26" s="21">
        <f t="shared" si="22"/>
        <v>0</v>
      </c>
      <c r="AK26" s="21">
        <f t="shared" si="23"/>
        <v>0</v>
      </c>
      <c r="AL26" s="21">
        <f t="shared" si="24"/>
        <v>0</v>
      </c>
      <c r="AM26" s="21">
        <f t="shared" si="25"/>
        <v>0</v>
      </c>
      <c r="AN26" s="21">
        <f t="shared" si="26"/>
        <v>0</v>
      </c>
      <c r="AO26" s="21">
        <f t="shared" si="27"/>
        <v>0</v>
      </c>
      <c r="AP26" s="21">
        <f t="shared" si="28"/>
        <v>0</v>
      </c>
      <c r="AQ26" s="21">
        <f t="shared" si="29"/>
        <v>0</v>
      </c>
      <c r="AR26" s="21">
        <f t="shared" si="30"/>
        <v>0</v>
      </c>
      <c r="AS26" s="21">
        <f t="shared" si="31"/>
        <v>0</v>
      </c>
      <c r="AT26" s="35"/>
      <c r="AU26" s="27">
        <f t="shared" si="32"/>
        <v>0</v>
      </c>
      <c r="AV26" s="27">
        <f t="shared" si="33"/>
        <v>0</v>
      </c>
      <c r="AW26" s="27">
        <f t="shared" si="34"/>
        <v>0</v>
      </c>
      <c r="AX26" s="27">
        <f t="shared" si="35"/>
        <v>0</v>
      </c>
      <c r="AY26" s="27">
        <f t="shared" si="36"/>
        <v>0</v>
      </c>
      <c r="AZ26" s="27">
        <f t="shared" si="37"/>
        <v>0</v>
      </c>
      <c r="BA26" s="27">
        <f t="shared" si="38"/>
        <v>0</v>
      </c>
      <c r="BB26" s="27">
        <f t="shared" si="39"/>
        <v>0</v>
      </c>
      <c r="BC26" s="27">
        <f t="shared" si="40"/>
        <v>0</v>
      </c>
      <c r="BD26" s="27">
        <f t="shared" si="41"/>
        <v>0</v>
      </c>
      <c r="BE26" s="27">
        <f t="shared" si="42"/>
        <v>0</v>
      </c>
      <c r="BF26" s="27">
        <f t="shared" si="43"/>
        <v>0</v>
      </c>
      <c r="BG26" s="27">
        <f t="shared" si="44"/>
        <v>0</v>
      </c>
      <c r="BH26" s="27">
        <f t="shared" si="45"/>
        <v>0</v>
      </c>
      <c r="BI26" s="27">
        <f t="shared" si="46"/>
        <v>0</v>
      </c>
      <c r="BJ26" s="27">
        <f t="shared" si="47"/>
        <v>0</v>
      </c>
      <c r="BK26" s="27">
        <f t="shared" si="48"/>
        <v>0</v>
      </c>
      <c r="BL26" s="27">
        <f t="shared" si="49"/>
        <v>0</v>
      </c>
      <c r="BM26" s="27">
        <f t="shared" si="50"/>
        <v>0</v>
      </c>
      <c r="BN26" s="27">
        <f t="shared" si="51"/>
        <v>0</v>
      </c>
      <c r="BO26" s="27">
        <f t="shared" si="52"/>
        <v>0</v>
      </c>
      <c r="BP26" s="27">
        <f t="shared" si="53"/>
        <v>0</v>
      </c>
      <c r="BQ26" s="27">
        <f t="shared" si="54"/>
        <v>0</v>
      </c>
      <c r="BR26" s="27">
        <f t="shared" si="55"/>
        <v>0</v>
      </c>
      <c r="BS26" s="27">
        <f t="shared" si="56"/>
        <v>0</v>
      </c>
      <c r="BT26" s="27">
        <f t="shared" si="57"/>
        <v>0</v>
      </c>
      <c r="BU26" s="27">
        <f t="shared" si="58"/>
        <v>0</v>
      </c>
    </row>
    <row r="27" spans="1:73">
      <c r="E27" t="e">
        <f>VLOOKUP($C27,'Event Inputs'!$D$4:'Event Inputs'!$H$899,2,FALSE)</f>
        <v>#N/A</v>
      </c>
      <c r="F27" t="e">
        <f>VLOOKUP($D27,'Event Inputs'!$D$4:'Event Inputs'!$H$899,3,FALSE)</f>
        <v>#N/A</v>
      </c>
      <c r="G27" t="str">
        <f t="shared" si="0"/>
        <v/>
      </c>
      <c r="L27" t="e">
        <f>VLOOKUP($J27,'Event Inputs'!$D$4:'Event Inputs'!$H$899,2,FALSE)</f>
        <v>#N/A</v>
      </c>
      <c r="M27" t="e">
        <f>VLOOKUP($K27,'Event Inputs'!$D$4:'Event Inputs'!$H$899,3,FALSE)</f>
        <v>#N/A</v>
      </c>
      <c r="N27" t="str">
        <f t="shared" si="1"/>
        <v/>
      </c>
      <c r="O27" s="18">
        <f>'Event Inputs'!A27</f>
        <v>0</v>
      </c>
      <c r="P27" s="15">
        <f t="shared" si="2"/>
        <v>0</v>
      </c>
      <c r="Q27" s="21">
        <f t="shared" si="3"/>
        <v>0</v>
      </c>
      <c r="R27" s="24">
        <f t="shared" si="4"/>
        <v>0</v>
      </c>
      <c r="S27" s="21">
        <f t="shared" si="5"/>
        <v>0</v>
      </c>
      <c r="T27" s="21">
        <f t="shared" si="6"/>
        <v>0</v>
      </c>
      <c r="U27" s="21">
        <f t="shared" si="7"/>
        <v>0</v>
      </c>
      <c r="V27" s="21">
        <f t="shared" si="8"/>
        <v>0</v>
      </c>
      <c r="W27" s="21">
        <f t="shared" si="9"/>
        <v>0</v>
      </c>
      <c r="X27" s="21">
        <f t="shared" si="10"/>
        <v>0</v>
      </c>
      <c r="Y27" s="21">
        <f t="shared" si="11"/>
        <v>0</v>
      </c>
      <c r="Z27" s="21">
        <f t="shared" si="12"/>
        <v>0</v>
      </c>
      <c r="AA27" s="21">
        <f t="shared" si="13"/>
        <v>0</v>
      </c>
      <c r="AB27" s="21">
        <f t="shared" si="14"/>
        <v>0</v>
      </c>
      <c r="AC27" s="21">
        <f t="shared" si="15"/>
        <v>0</v>
      </c>
      <c r="AD27" s="21">
        <f t="shared" si="16"/>
        <v>0</v>
      </c>
      <c r="AE27" s="21">
        <f t="shared" si="17"/>
        <v>0</v>
      </c>
      <c r="AF27" s="21">
        <f t="shared" si="18"/>
        <v>0</v>
      </c>
      <c r="AG27" s="21">
        <f t="shared" si="19"/>
        <v>0</v>
      </c>
      <c r="AH27" s="21">
        <f t="shared" si="20"/>
        <v>0</v>
      </c>
      <c r="AI27" s="21">
        <f t="shared" si="21"/>
        <v>0</v>
      </c>
      <c r="AJ27" s="21">
        <f t="shared" si="22"/>
        <v>0</v>
      </c>
      <c r="AK27" s="21">
        <f t="shared" si="23"/>
        <v>0</v>
      </c>
      <c r="AL27" s="21">
        <f t="shared" si="24"/>
        <v>0</v>
      </c>
      <c r="AM27" s="21">
        <f t="shared" si="25"/>
        <v>0</v>
      </c>
      <c r="AN27" s="21">
        <f t="shared" si="26"/>
        <v>0</v>
      </c>
      <c r="AO27" s="21">
        <f t="shared" si="27"/>
        <v>0</v>
      </c>
      <c r="AP27" s="21">
        <f t="shared" si="28"/>
        <v>0</v>
      </c>
      <c r="AQ27" s="21">
        <f t="shared" si="29"/>
        <v>0</v>
      </c>
      <c r="AR27" s="21">
        <f t="shared" si="30"/>
        <v>0</v>
      </c>
      <c r="AS27" s="21">
        <f t="shared" si="31"/>
        <v>0</v>
      </c>
      <c r="AT27" s="35"/>
      <c r="AU27" s="27">
        <f t="shared" si="32"/>
        <v>0</v>
      </c>
      <c r="AV27" s="27">
        <f t="shared" si="33"/>
        <v>0</v>
      </c>
      <c r="AW27" s="27">
        <f t="shared" si="34"/>
        <v>0</v>
      </c>
      <c r="AX27" s="27">
        <f t="shared" si="35"/>
        <v>0</v>
      </c>
      <c r="AY27" s="27">
        <f t="shared" si="36"/>
        <v>0</v>
      </c>
      <c r="AZ27" s="27">
        <f t="shared" si="37"/>
        <v>0</v>
      </c>
      <c r="BA27" s="27">
        <f t="shared" si="38"/>
        <v>0</v>
      </c>
      <c r="BB27" s="27">
        <f t="shared" si="39"/>
        <v>0</v>
      </c>
      <c r="BC27" s="27">
        <f t="shared" si="40"/>
        <v>0</v>
      </c>
      <c r="BD27" s="27">
        <f t="shared" si="41"/>
        <v>0</v>
      </c>
      <c r="BE27" s="27">
        <f t="shared" si="42"/>
        <v>0</v>
      </c>
      <c r="BF27" s="27">
        <f t="shared" si="43"/>
        <v>0</v>
      </c>
      <c r="BG27" s="27">
        <f t="shared" si="44"/>
        <v>0</v>
      </c>
      <c r="BH27" s="27">
        <f t="shared" si="45"/>
        <v>0</v>
      </c>
      <c r="BI27" s="27">
        <f t="shared" si="46"/>
        <v>0</v>
      </c>
      <c r="BJ27" s="27">
        <f t="shared" si="47"/>
        <v>0</v>
      </c>
      <c r="BK27" s="27">
        <f t="shared" si="48"/>
        <v>0</v>
      </c>
      <c r="BL27" s="27">
        <f t="shared" si="49"/>
        <v>0</v>
      </c>
      <c r="BM27" s="27">
        <f t="shared" si="50"/>
        <v>0</v>
      </c>
      <c r="BN27" s="27">
        <f t="shared" si="51"/>
        <v>0</v>
      </c>
      <c r="BO27" s="27">
        <f t="shared" si="52"/>
        <v>0</v>
      </c>
      <c r="BP27" s="27">
        <f t="shared" si="53"/>
        <v>0</v>
      </c>
      <c r="BQ27" s="27">
        <f t="shared" si="54"/>
        <v>0</v>
      </c>
      <c r="BR27" s="27">
        <f t="shared" si="55"/>
        <v>0</v>
      </c>
      <c r="BS27" s="27">
        <f t="shared" si="56"/>
        <v>0</v>
      </c>
      <c r="BT27" s="27">
        <f t="shared" si="57"/>
        <v>0</v>
      </c>
      <c r="BU27" s="27">
        <f t="shared" si="58"/>
        <v>0</v>
      </c>
    </row>
    <row r="28" spans="1:73">
      <c r="E28" t="e">
        <f>VLOOKUP($C28,'Event Inputs'!$D$4:'Event Inputs'!$H$899,2,FALSE)</f>
        <v>#N/A</v>
      </c>
      <c r="F28" t="e">
        <f>VLOOKUP($D28,'Event Inputs'!$D$4:'Event Inputs'!$H$899,3,FALSE)</f>
        <v>#N/A</v>
      </c>
      <c r="G28" t="str">
        <f t="shared" si="0"/>
        <v/>
      </c>
      <c r="L28" t="e">
        <f>VLOOKUP($J28,'Event Inputs'!$D$4:'Event Inputs'!$H$899,2,FALSE)</f>
        <v>#N/A</v>
      </c>
      <c r="M28" t="e">
        <f>VLOOKUP($K28,'Event Inputs'!$D$4:'Event Inputs'!$H$899,3,FALSE)</f>
        <v>#N/A</v>
      </c>
      <c r="N28" t="str">
        <f t="shared" si="1"/>
        <v/>
      </c>
      <c r="O28" s="18">
        <f>'Event Inputs'!A28</f>
        <v>0</v>
      </c>
      <c r="P28" s="15">
        <f t="shared" si="2"/>
        <v>0</v>
      </c>
      <c r="Q28" s="21">
        <f t="shared" si="3"/>
        <v>0</v>
      </c>
      <c r="R28" s="24">
        <f t="shared" si="4"/>
        <v>0</v>
      </c>
      <c r="S28" s="21">
        <f t="shared" si="5"/>
        <v>0</v>
      </c>
      <c r="T28" s="21">
        <f t="shared" si="6"/>
        <v>0</v>
      </c>
      <c r="U28" s="21">
        <f t="shared" si="7"/>
        <v>0</v>
      </c>
      <c r="V28" s="21">
        <f t="shared" si="8"/>
        <v>0</v>
      </c>
      <c r="W28" s="21">
        <f t="shared" si="9"/>
        <v>0</v>
      </c>
      <c r="X28" s="21">
        <f t="shared" si="10"/>
        <v>0</v>
      </c>
      <c r="Y28" s="21">
        <f t="shared" si="11"/>
        <v>0</v>
      </c>
      <c r="Z28" s="21">
        <f t="shared" si="12"/>
        <v>0</v>
      </c>
      <c r="AA28" s="21">
        <f t="shared" si="13"/>
        <v>0</v>
      </c>
      <c r="AB28" s="21">
        <f t="shared" si="14"/>
        <v>0</v>
      </c>
      <c r="AC28" s="21">
        <f t="shared" si="15"/>
        <v>0</v>
      </c>
      <c r="AD28" s="21">
        <f t="shared" si="16"/>
        <v>0</v>
      </c>
      <c r="AE28" s="21">
        <f t="shared" si="17"/>
        <v>0</v>
      </c>
      <c r="AF28" s="21">
        <f t="shared" si="18"/>
        <v>0</v>
      </c>
      <c r="AG28" s="21">
        <f t="shared" si="19"/>
        <v>0</v>
      </c>
      <c r="AH28" s="21">
        <f t="shared" si="20"/>
        <v>0</v>
      </c>
      <c r="AI28" s="21">
        <f t="shared" si="21"/>
        <v>0</v>
      </c>
      <c r="AJ28" s="21">
        <f t="shared" si="22"/>
        <v>0</v>
      </c>
      <c r="AK28" s="21">
        <f t="shared" si="23"/>
        <v>0</v>
      </c>
      <c r="AL28" s="21">
        <f t="shared" si="24"/>
        <v>0</v>
      </c>
      <c r="AM28" s="21">
        <f t="shared" si="25"/>
        <v>0</v>
      </c>
      <c r="AN28" s="21">
        <f t="shared" si="26"/>
        <v>0</v>
      </c>
      <c r="AO28" s="21">
        <f t="shared" si="27"/>
        <v>0</v>
      </c>
      <c r="AP28" s="21">
        <f t="shared" si="28"/>
        <v>0</v>
      </c>
      <c r="AQ28" s="21">
        <f t="shared" si="29"/>
        <v>0</v>
      </c>
      <c r="AR28" s="21">
        <f t="shared" si="30"/>
        <v>0</v>
      </c>
      <c r="AS28" s="21">
        <f t="shared" si="31"/>
        <v>0</v>
      </c>
      <c r="AT28" s="35"/>
      <c r="AU28" s="27">
        <f t="shared" si="32"/>
        <v>0</v>
      </c>
      <c r="AV28" s="27">
        <f t="shared" si="33"/>
        <v>0</v>
      </c>
      <c r="AW28" s="27">
        <f t="shared" si="34"/>
        <v>0</v>
      </c>
      <c r="AX28" s="27">
        <f t="shared" si="35"/>
        <v>0</v>
      </c>
      <c r="AY28" s="27">
        <f t="shared" si="36"/>
        <v>0</v>
      </c>
      <c r="AZ28" s="27">
        <f t="shared" si="37"/>
        <v>0</v>
      </c>
      <c r="BA28" s="27">
        <f t="shared" si="38"/>
        <v>0</v>
      </c>
      <c r="BB28" s="27">
        <f t="shared" si="39"/>
        <v>0</v>
      </c>
      <c r="BC28" s="27">
        <f t="shared" si="40"/>
        <v>0</v>
      </c>
      <c r="BD28" s="27">
        <f t="shared" si="41"/>
        <v>0</v>
      </c>
      <c r="BE28" s="27">
        <f t="shared" si="42"/>
        <v>0</v>
      </c>
      <c r="BF28" s="27">
        <f t="shared" si="43"/>
        <v>0</v>
      </c>
      <c r="BG28" s="27">
        <f t="shared" si="44"/>
        <v>0</v>
      </c>
      <c r="BH28" s="27">
        <f t="shared" si="45"/>
        <v>0</v>
      </c>
      <c r="BI28" s="27">
        <f t="shared" si="46"/>
        <v>0</v>
      </c>
      <c r="BJ28" s="27">
        <f t="shared" si="47"/>
        <v>0</v>
      </c>
      <c r="BK28" s="27">
        <f t="shared" si="48"/>
        <v>0</v>
      </c>
      <c r="BL28" s="27">
        <f t="shared" si="49"/>
        <v>0</v>
      </c>
      <c r="BM28" s="27">
        <f t="shared" si="50"/>
        <v>0</v>
      </c>
      <c r="BN28" s="27">
        <f t="shared" si="51"/>
        <v>0</v>
      </c>
      <c r="BO28" s="27">
        <f t="shared" si="52"/>
        <v>0</v>
      </c>
      <c r="BP28" s="27">
        <f t="shared" si="53"/>
        <v>0</v>
      </c>
      <c r="BQ28" s="27">
        <f t="shared" si="54"/>
        <v>0</v>
      </c>
      <c r="BR28" s="27">
        <f t="shared" si="55"/>
        <v>0</v>
      </c>
      <c r="BS28" s="27">
        <f t="shared" si="56"/>
        <v>0</v>
      </c>
      <c r="BT28" s="27">
        <f t="shared" si="57"/>
        <v>0</v>
      </c>
      <c r="BU28" s="27">
        <f t="shared" si="58"/>
        <v>0</v>
      </c>
    </row>
    <row r="29" spans="1:73">
      <c r="E29" t="e">
        <f>VLOOKUP($C29,'Event Inputs'!$D$4:'Event Inputs'!$H$899,2,FALSE)</f>
        <v>#N/A</v>
      </c>
      <c r="F29" t="e">
        <f>VLOOKUP($D29,'Event Inputs'!$D$4:'Event Inputs'!$H$899,3,FALSE)</f>
        <v>#N/A</v>
      </c>
      <c r="G29" t="str">
        <f t="shared" si="0"/>
        <v/>
      </c>
      <c r="L29" t="e">
        <f>VLOOKUP($J29,'Event Inputs'!$D$4:'Event Inputs'!$H$899,2,FALSE)</f>
        <v>#N/A</v>
      </c>
      <c r="M29" t="e">
        <f>VLOOKUP($K29,'Event Inputs'!$D$4:'Event Inputs'!$H$899,3,FALSE)</f>
        <v>#N/A</v>
      </c>
      <c r="N29" t="str">
        <f t="shared" si="1"/>
        <v/>
      </c>
      <c r="O29" s="18">
        <f>'Event Inputs'!A29</f>
        <v>0</v>
      </c>
      <c r="P29" s="15">
        <f t="shared" si="2"/>
        <v>0</v>
      </c>
      <c r="Q29" s="21">
        <f t="shared" si="3"/>
        <v>0</v>
      </c>
      <c r="R29" s="24">
        <f t="shared" si="4"/>
        <v>0</v>
      </c>
      <c r="S29" s="21">
        <f t="shared" si="5"/>
        <v>0</v>
      </c>
      <c r="T29" s="21">
        <f t="shared" si="6"/>
        <v>0</v>
      </c>
      <c r="U29" s="21">
        <f t="shared" si="7"/>
        <v>0</v>
      </c>
      <c r="V29" s="21">
        <f t="shared" si="8"/>
        <v>0</v>
      </c>
      <c r="W29" s="21">
        <f t="shared" si="9"/>
        <v>0</v>
      </c>
      <c r="X29" s="21">
        <f t="shared" si="10"/>
        <v>0</v>
      </c>
      <c r="Y29" s="21">
        <f t="shared" si="11"/>
        <v>0</v>
      </c>
      <c r="Z29" s="21">
        <f t="shared" si="12"/>
        <v>0</v>
      </c>
      <c r="AA29" s="21">
        <f t="shared" si="13"/>
        <v>0</v>
      </c>
      <c r="AB29" s="21">
        <f t="shared" si="14"/>
        <v>0</v>
      </c>
      <c r="AC29" s="21">
        <f t="shared" si="15"/>
        <v>0</v>
      </c>
      <c r="AD29" s="21">
        <f t="shared" si="16"/>
        <v>0</v>
      </c>
      <c r="AE29" s="21">
        <f t="shared" si="17"/>
        <v>0</v>
      </c>
      <c r="AF29" s="21">
        <f t="shared" si="18"/>
        <v>0</v>
      </c>
      <c r="AG29" s="21">
        <f t="shared" si="19"/>
        <v>0</v>
      </c>
      <c r="AH29" s="21">
        <f t="shared" si="20"/>
        <v>0</v>
      </c>
      <c r="AI29" s="21">
        <f t="shared" si="21"/>
        <v>0</v>
      </c>
      <c r="AJ29" s="21">
        <f t="shared" si="22"/>
        <v>0</v>
      </c>
      <c r="AK29" s="21">
        <f t="shared" si="23"/>
        <v>0</v>
      </c>
      <c r="AL29" s="21">
        <f t="shared" si="24"/>
        <v>0</v>
      </c>
      <c r="AM29" s="21">
        <f t="shared" si="25"/>
        <v>0</v>
      </c>
      <c r="AN29" s="21">
        <f t="shared" si="26"/>
        <v>0</v>
      </c>
      <c r="AO29" s="21">
        <f t="shared" si="27"/>
        <v>0</v>
      </c>
      <c r="AP29" s="21">
        <f t="shared" si="28"/>
        <v>0</v>
      </c>
      <c r="AQ29" s="21">
        <f t="shared" si="29"/>
        <v>0</v>
      </c>
      <c r="AR29" s="21">
        <f t="shared" si="30"/>
        <v>0</v>
      </c>
      <c r="AS29" s="21">
        <f t="shared" si="31"/>
        <v>0</v>
      </c>
      <c r="AT29" s="35"/>
      <c r="AU29" s="27">
        <f t="shared" si="32"/>
        <v>0</v>
      </c>
      <c r="AV29" s="27">
        <f t="shared" si="33"/>
        <v>0</v>
      </c>
      <c r="AW29" s="27">
        <f t="shared" si="34"/>
        <v>0</v>
      </c>
      <c r="AX29" s="27">
        <f t="shared" si="35"/>
        <v>0</v>
      </c>
      <c r="AY29" s="27">
        <f t="shared" si="36"/>
        <v>0</v>
      </c>
      <c r="AZ29" s="27">
        <f t="shared" si="37"/>
        <v>0</v>
      </c>
      <c r="BA29" s="27">
        <f t="shared" si="38"/>
        <v>0</v>
      </c>
      <c r="BB29" s="27">
        <f t="shared" si="39"/>
        <v>0</v>
      </c>
      <c r="BC29" s="27">
        <f t="shared" si="40"/>
        <v>0</v>
      </c>
      <c r="BD29" s="27">
        <f t="shared" si="41"/>
        <v>0</v>
      </c>
      <c r="BE29" s="27">
        <f t="shared" si="42"/>
        <v>0</v>
      </c>
      <c r="BF29" s="27">
        <f t="shared" si="43"/>
        <v>0</v>
      </c>
      <c r="BG29" s="27">
        <f t="shared" si="44"/>
        <v>0</v>
      </c>
      <c r="BH29" s="27">
        <f t="shared" si="45"/>
        <v>0</v>
      </c>
      <c r="BI29" s="27">
        <f t="shared" si="46"/>
        <v>0</v>
      </c>
      <c r="BJ29" s="27">
        <f t="shared" si="47"/>
        <v>0</v>
      </c>
      <c r="BK29" s="27">
        <f t="shared" si="48"/>
        <v>0</v>
      </c>
      <c r="BL29" s="27">
        <f t="shared" si="49"/>
        <v>0</v>
      </c>
      <c r="BM29" s="27">
        <f t="shared" si="50"/>
        <v>0</v>
      </c>
      <c r="BN29" s="27">
        <f t="shared" si="51"/>
        <v>0</v>
      </c>
      <c r="BO29" s="27">
        <f t="shared" si="52"/>
        <v>0</v>
      </c>
      <c r="BP29" s="27">
        <f t="shared" si="53"/>
        <v>0</v>
      </c>
      <c r="BQ29" s="27">
        <f t="shared" si="54"/>
        <v>0</v>
      </c>
      <c r="BR29" s="27">
        <f t="shared" si="55"/>
        <v>0</v>
      </c>
      <c r="BS29" s="27">
        <f t="shared" si="56"/>
        <v>0</v>
      </c>
      <c r="BT29" s="27">
        <f t="shared" si="57"/>
        <v>0</v>
      </c>
      <c r="BU29" s="27">
        <f t="shared" si="58"/>
        <v>0</v>
      </c>
    </row>
    <row r="30" spans="1:73">
      <c r="E30" t="e">
        <f>VLOOKUP($C30,'Event Inputs'!$D$4:'Event Inputs'!$H$899,2,FALSE)</f>
        <v>#N/A</v>
      </c>
      <c r="F30" t="e">
        <f>VLOOKUP($D30,'Event Inputs'!$D$4:'Event Inputs'!$H$899,3,FALSE)</f>
        <v>#N/A</v>
      </c>
      <c r="G30" t="str">
        <f t="shared" si="0"/>
        <v/>
      </c>
      <c r="L30" t="e">
        <f>VLOOKUP($J30,'Event Inputs'!$D$4:'Event Inputs'!$H$899,2,FALSE)</f>
        <v>#N/A</v>
      </c>
      <c r="M30" t="e">
        <f>VLOOKUP($K30,'Event Inputs'!$D$4:'Event Inputs'!$H$899,3,FALSE)</f>
        <v>#N/A</v>
      </c>
      <c r="N30" t="str">
        <f t="shared" si="1"/>
        <v/>
      </c>
      <c r="O30" s="18">
        <f>'Event Inputs'!A30</f>
        <v>0</v>
      </c>
      <c r="P30" s="15">
        <f t="shared" si="2"/>
        <v>0</v>
      </c>
      <c r="Q30" s="21">
        <f t="shared" si="3"/>
        <v>0</v>
      </c>
      <c r="R30" s="24">
        <f t="shared" si="4"/>
        <v>0</v>
      </c>
      <c r="S30" s="21">
        <f t="shared" si="5"/>
        <v>0</v>
      </c>
      <c r="T30" s="21">
        <f t="shared" si="6"/>
        <v>0</v>
      </c>
      <c r="U30" s="21">
        <f t="shared" si="7"/>
        <v>0</v>
      </c>
      <c r="V30" s="21">
        <f t="shared" si="8"/>
        <v>0</v>
      </c>
      <c r="W30" s="21">
        <f t="shared" si="9"/>
        <v>0</v>
      </c>
      <c r="X30" s="21">
        <f t="shared" si="10"/>
        <v>0</v>
      </c>
      <c r="Y30" s="21">
        <f t="shared" si="11"/>
        <v>0</v>
      </c>
      <c r="Z30" s="21">
        <f t="shared" si="12"/>
        <v>0</v>
      </c>
      <c r="AA30" s="21">
        <f t="shared" si="13"/>
        <v>0</v>
      </c>
      <c r="AB30" s="21">
        <f t="shared" si="14"/>
        <v>0</v>
      </c>
      <c r="AC30" s="21">
        <f t="shared" si="15"/>
        <v>0</v>
      </c>
      <c r="AD30" s="21">
        <f t="shared" si="16"/>
        <v>0</v>
      </c>
      <c r="AE30" s="21">
        <f t="shared" si="17"/>
        <v>0</v>
      </c>
      <c r="AF30" s="21">
        <f t="shared" si="18"/>
        <v>0</v>
      </c>
      <c r="AG30" s="21">
        <f t="shared" si="19"/>
        <v>0</v>
      </c>
      <c r="AH30" s="21">
        <f t="shared" si="20"/>
        <v>0</v>
      </c>
      <c r="AI30" s="21">
        <f t="shared" si="21"/>
        <v>0</v>
      </c>
      <c r="AJ30" s="21">
        <f t="shared" si="22"/>
        <v>0</v>
      </c>
      <c r="AK30" s="21">
        <f t="shared" si="23"/>
        <v>0</v>
      </c>
      <c r="AL30" s="21">
        <f t="shared" si="24"/>
        <v>0</v>
      </c>
      <c r="AM30" s="21">
        <f t="shared" si="25"/>
        <v>0</v>
      </c>
      <c r="AN30" s="21">
        <f t="shared" si="26"/>
        <v>0</v>
      </c>
      <c r="AO30" s="21">
        <f t="shared" si="27"/>
        <v>0</v>
      </c>
      <c r="AP30" s="21">
        <f t="shared" si="28"/>
        <v>0</v>
      </c>
      <c r="AQ30" s="21">
        <f t="shared" si="29"/>
        <v>0</v>
      </c>
      <c r="AR30" s="21">
        <f t="shared" si="30"/>
        <v>0</v>
      </c>
      <c r="AS30" s="21">
        <f t="shared" si="31"/>
        <v>0</v>
      </c>
      <c r="AT30" s="35"/>
      <c r="AU30" s="27">
        <f t="shared" si="32"/>
        <v>0</v>
      </c>
      <c r="AV30" s="27">
        <f t="shared" si="33"/>
        <v>0</v>
      </c>
      <c r="AW30" s="27">
        <f t="shared" si="34"/>
        <v>0</v>
      </c>
      <c r="AX30" s="27">
        <f t="shared" si="35"/>
        <v>0</v>
      </c>
      <c r="AY30" s="27">
        <f t="shared" si="36"/>
        <v>0</v>
      </c>
      <c r="AZ30" s="27">
        <f t="shared" si="37"/>
        <v>0</v>
      </c>
      <c r="BA30" s="27">
        <f t="shared" si="38"/>
        <v>0</v>
      </c>
      <c r="BB30" s="27">
        <f t="shared" si="39"/>
        <v>0</v>
      </c>
      <c r="BC30" s="27">
        <f t="shared" si="40"/>
        <v>0</v>
      </c>
      <c r="BD30" s="27">
        <f t="shared" si="41"/>
        <v>0</v>
      </c>
      <c r="BE30" s="27">
        <f t="shared" si="42"/>
        <v>0</v>
      </c>
      <c r="BF30" s="27">
        <f t="shared" si="43"/>
        <v>0</v>
      </c>
      <c r="BG30" s="27">
        <f t="shared" si="44"/>
        <v>0</v>
      </c>
      <c r="BH30" s="27">
        <f t="shared" si="45"/>
        <v>0</v>
      </c>
      <c r="BI30" s="27">
        <f t="shared" si="46"/>
        <v>0</v>
      </c>
      <c r="BJ30" s="27">
        <f t="shared" si="47"/>
        <v>0</v>
      </c>
      <c r="BK30" s="27">
        <f t="shared" si="48"/>
        <v>0</v>
      </c>
      <c r="BL30" s="27">
        <f t="shared" si="49"/>
        <v>0</v>
      </c>
      <c r="BM30" s="27">
        <f t="shared" si="50"/>
        <v>0</v>
      </c>
      <c r="BN30" s="27">
        <f t="shared" si="51"/>
        <v>0</v>
      </c>
      <c r="BO30" s="27">
        <f t="shared" si="52"/>
        <v>0</v>
      </c>
      <c r="BP30" s="27">
        <f t="shared" si="53"/>
        <v>0</v>
      </c>
      <c r="BQ30" s="27">
        <f t="shared" si="54"/>
        <v>0</v>
      </c>
      <c r="BR30" s="27">
        <f t="shared" si="55"/>
        <v>0</v>
      </c>
      <c r="BS30" s="27">
        <f t="shared" si="56"/>
        <v>0</v>
      </c>
      <c r="BT30" s="27">
        <f t="shared" si="57"/>
        <v>0</v>
      </c>
      <c r="BU30" s="27">
        <f t="shared" si="58"/>
        <v>0</v>
      </c>
    </row>
    <row r="31" spans="1:73">
      <c r="E31" t="e">
        <f>VLOOKUP($C31,'Event Inputs'!$D$4:'Event Inputs'!$H$899,2,FALSE)</f>
        <v>#N/A</v>
      </c>
      <c r="F31" t="e">
        <f>VLOOKUP($D31,'Event Inputs'!$D$4:'Event Inputs'!$H$899,3,FALSE)</f>
        <v>#N/A</v>
      </c>
      <c r="G31" t="str">
        <f t="shared" si="0"/>
        <v/>
      </c>
      <c r="L31" t="e">
        <f>VLOOKUP($J31,'Event Inputs'!$D$4:'Event Inputs'!$H$899,2,FALSE)</f>
        <v>#N/A</v>
      </c>
      <c r="M31" t="e">
        <f>VLOOKUP($K31,'Event Inputs'!$D$4:'Event Inputs'!$H$899,3,FALSE)</f>
        <v>#N/A</v>
      </c>
      <c r="N31" t="str">
        <f t="shared" si="1"/>
        <v/>
      </c>
      <c r="O31" s="18">
        <f>'Event Inputs'!A31</f>
        <v>0</v>
      </c>
      <c r="P31" s="15">
        <f t="shared" si="2"/>
        <v>0</v>
      </c>
      <c r="Q31" s="21">
        <f t="shared" si="3"/>
        <v>0</v>
      </c>
      <c r="R31" s="24">
        <f t="shared" si="4"/>
        <v>0</v>
      </c>
      <c r="S31" s="21">
        <f t="shared" si="5"/>
        <v>0</v>
      </c>
      <c r="T31" s="21">
        <f t="shared" si="6"/>
        <v>0</v>
      </c>
      <c r="U31" s="21">
        <f t="shared" si="7"/>
        <v>0</v>
      </c>
      <c r="V31" s="21">
        <f t="shared" si="8"/>
        <v>0</v>
      </c>
      <c r="W31" s="21">
        <f t="shared" si="9"/>
        <v>0</v>
      </c>
      <c r="X31" s="21">
        <f t="shared" si="10"/>
        <v>0</v>
      </c>
      <c r="Y31" s="21">
        <f t="shared" si="11"/>
        <v>0</v>
      </c>
      <c r="Z31" s="21">
        <f t="shared" si="12"/>
        <v>0</v>
      </c>
      <c r="AA31" s="21">
        <f t="shared" si="13"/>
        <v>0</v>
      </c>
      <c r="AB31" s="21">
        <f t="shared" si="14"/>
        <v>0</v>
      </c>
      <c r="AC31" s="21">
        <f t="shared" si="15"/>
        <v>0</v>
      </c>
      <c r="AD31" s="21">
        <f t="shared" si="16"/>
        <v>0</v>
      </c>
      <c r="AE31" s="21">
        <f t="shared" si="17"/>
        <v>0</v>
      </c>
      <c r="AF31" s="21">
        <f t="shared" si="18"/>
        <v>0</v>
      </c>
      <c r="AG31" s="21">
        <f t="shared" si="19"/>
        <v>0</v>
      </c>
      <c r="AH31" s="21">
        <f t="shared" si="20"/>
        <v>0</v>
      </c>
      <c r="AI31" s="21">
        <f t="shared" si="21"/>
        <v>0</v>
      </c>
      <c r="AJ31" s="21">
        <f t="shared" si="22"/>
        <v>0</v>
      </c>
      <c r="AK31" s="21">
        <f t="shared" si="23"/>
        <v>0</v>
      </c>
      <c r="AL31" s="21">
        <f t="shared" si="24"/>
        <v>0</v>
      </c>
      <c r="AM31" s="21">
        <f t="shared" si="25"/>
        <v>0</v>
      </c>
      <c r="AN31" s="21">
        <f t="shared" si="26"/>
        <v>0</v>
      </c>
      <c r="AO31" s="21">
        <f t="shared" si="27"/>
        <v>0</v>
      </c>
      <c r="AP31" s="21">
        <f t="shared" si="28"/>
        <v>0</v>
      </c>
      <c r="AQ31" s="21">
        <f t="shared" si="29"/>
        <v>0</v>
      </c>
      <c r="AR31" s="21">
        <f t="shared" si="30"/>
        <v>0</v>
      </c>
      <c r="AS31" s="21">
        <f t="shared" si="31"/>
        <v>0</v>
      </c>
      <c r="AT31" s="35"/>
      <c r="AU31" s="27">
        <f t="shared" si="32"/>
        <v>0</v>
      </c>
      <c r="AV31" s="27">
        <f t="shared" si="33"/>
        <v>0</v>
      </c>
      <c r="AW31" s="27">
        <f t="shared" si="34"/>
        <v>0</v>
      </c>
      <c r="AX31" s="27">
        <f t="shared" si="35"/>
        <v>0</v>
      </c>
      <c r="AY31" s="27">
        <f t="shared" si="36"/>
        <v>0</v>
      </c>
      <c r="AZ31" s="27">
        <f t="shared" si="37"/>
        <v>0</v>
      </c>
      <c r="BA31" s="27">
        <f t="shared" si="38"/>
        <v>0</v>
      </c>
      <c r="BB31" s="27">
        <f t="shared" si="39"/>
        <v>0</v>
      </c>
      <c r="BC31" s="27">
        <f t="shared" si="40"/>
        <v>0</v>
      </c>
      <c r="BD31" s="27">
        <f t="shared" si="41"/>
        <v>0</v>
      </c>
      <c r="BE31" s="27">
        <f t="shared" si="42"/>
        <v>0</v>
      </c>
      <c r="BF31" s="27">
        <f t="shared" si="43"/>
        <v>0</v>
      </c>
      <c r="BG31" s="27">
        <f t="shared" si="44"/>
        <v>0</v>
      </c>
      <c r="BH31" s="27">
        <f t="shared" si="45"/>
        <v>0</v>
      </c>
      <c r="BI31" s="27">
        <f t="shared" si="46"/>
        <v>0</v>
      </c>
      <c r="BJ31" s="27">
        <f t="shared" si="47"/>
        <v>0</v>
      </c>
      <c r="BK31" s="27">
        <f t="shared" si="48"/>
        <v>0</v>
      </c>
      <c r="BL31" s="27">
        <f t="shared" si="49"/>
        <v>0</v>
      </c>
      <c r="BM31" s="27">
        <f t="shared" si="50"/>
        <v>0</v>
      </c>
      <c r="BN31" s="27">
        <f t="shared" si="51"/>
        <v>0</v>
      </c>
      <c r="BO31" s="27">
        <f t="shared" si="52"/>
        <v>0</v>
      </c>
      <c r="BP31" s="27">
        <f t="shared" si="53"/>
        <v>0</v>
      </c>
      <c r="BQ31" s="27">
        <f t="shared" si="54"/>
        <v>0</v>
      </c>
      <c r="BR31" s="27">
        <f t="shared" si="55"/>
        <v>0</v>
      </c>
      <c r="BS31" s="27">
        <f t="shared" si="56"/>
        <v>0</v>
      </c>
      <c r="BT31" s="27">
        <f t="shared" si="57"/>
        <v>0</v>
      </c>
      <c r="BU31" s="27">
        <f t="shared" si="58"/>
        <v>0</v>
      </c>
    </row>
    <row r="32" spans="1:73">
      <c r="E32" t="e">
        <f>VLOOKUP($C32,'Event Inputs'!$D$4:'Event Inputs'!$H$899,2,FALSE)</f>
        <v>#N/A</v>
      </c>
      <c r="F32" t="e">
        <f>VLOOKUP($D32,'Event Inputs'!$D$4:'Event Inputs'!$H$899,3,FALSE)</f>
        <v>#N/A</v>
      </c>
      <c r="G32" t="str">
        <f t="shared" si="0"/>
        <v/>
      </c>
      <c r="L32" t="e">
        <f>VLOOKUP($J32,'Event Inputs'!$D$4:'Event Inputs'!$H$899,2,FALSE)</f>
        <v>#N/A</v>
      </c>
      <c r="M32" t="e">
        <f>VLOOKUP($K32,'Event Inputs'!$D$4:'Event Inputs'!$H$899,3,FALSE)</f>
        <v>#N/A</v>
      </c>
      <c r="N32" t="str">
        <f t="shared" si="1"/>
        <v/>
      </c>
      <c r="O32" s="18">
        <f>'Event Inputs'!A32</f>
        <v>0</v>
      </c>
      <c r="P32" s="15">
        <f t="shared" si="2"/>
        <v>0</v>
      </c>
      <c r="Q32" s="21">
        <f t="shared" si="3"/>
        <v>0</v>
      </c>
      <c r="R32" s="24">
        <f t="shared" si="4"/>
        <v>0</v>
      </c>
      <c r="S32" s="21">
        <f t="shared" si="5"/>
        <v>0</v>
      </c>
      <c r="T32" s="21">
        <f t="shared" si="6"/>
        <v>0</v>
      </c>
      <c r="U32" s="21">
        <f t="shared" si="7"/>
        <v>0</v>
      </c>
      <c r="V32" s="21">
        <f t="shared" si="8"/>
        <v>0</v>
      </c>
      <c r="W32" s="21">
        <f t="shared" si="9"/>
        <v>0</v>
      </c>
      <c r="X32" s="21">
        <f t="shared" si="10"/>
        <v>0</v>
      </c>
      <c r="Y32" s="21">
        <f t="shared" si="11"/>
        <v>0</v>
      </c>
      <c r="Z32" s="21">
        <f t="shared" si="12"/>
        <v>0</v>
      </c>
      <c r="AA32" s="21">
        <f t="shared" si="13"/>
        <v>0</v>
      </c>
      <c r="AB32" s="21">
        <f t="shared" si="14"/>
        <v>0</v>
      </c>
      <c r="AC32" s="21">
        <f t="shared" si="15"/>
        <v>0</v>
      </c>
      <c r="AD32" s="21">
        <f t="shared" si="16"/>
        <v>0</v>
      </c>
      <c r="AE32" s="21">
        <f t="shared" si="17"/>
        <v>0</v>
      </c>
      <c r="AF32" s="21">
        <f t="shared" si="18"/>
        <v>0</v>
      </c>
      <c r="AG32" s="21">
        <f t="shared" si="19"/>
        <v>0</v>
      </c>
      <c r="AH32" s="21">
        <f t="shared" si="20"/>
        <v>0</v>
      </c>
      <c r="AI32" s="21">
        <f t="shared" si="21"/>
        <v>0</v>
      </c>
      <c r="AJ32" s="21">
        <f t="shared" si="22"/>
        <v>0</v>
      </c>
      <c r="AK32" s="21">
        <f t="shared" si="23"/>
        <v>0</v>
      </c>
      <c r="AL32" s="21">
        <f t="shared" si="24"/>
        <v>0</v>
      </c>
      <c r="AM32" s="21">
        <f t="shared" si="25"/>
        <v>0</v>
      </c>
      <c r="AN32" s="21">
        <f t="shared" si="26"/>
        <v>0</v>
      </c>
      <c r="AO32" s="21">
        <f t="shared" si="27"/>
        <v>0</v>
      </c>
      <c r="AP32" s="21">
        <f t="shared" si="28"/>
        <v>0</v>
      </c>
      <c r="AQ32" s="21">
        <f t="shared" si="29"/>
        <v>0</v>
      </c>
      <c r="AR32" s="21">
        <f t="shared" si="30"/>
        <v>0</v>
      </c>
      <c r="AS32" s="21">
        <f t="shared" si="31"/>
        <v>0</v>
      </c>
      <c r="AT32" s="35"/>
      <c r="AU32" s="27">
        <f t="shared" si="32"/>
        <v>0</v>
      </c>
      <c r="AV32" s="27">
        <f t="shared" si="33"/>
        <v>0</v>
      </c>
      <c r="AW32" s="27">
        <f t="shared" si="34"/>
        <v>0</v>
      </c>
      <c r="AX32" s="27">
        <f t="shared" si="35"/>
        <v>0</v>
      </c>
      <c r="AY32" s="27">
        <f t="shared" si="36"/>
        <v>0</v>
      </c>
      <c r="AZ32" s="27">
        <f t="shared" si="37"/>
        <v>0</v>
      </c>
      <c r="BA32" s="27">
        <f t="shared" si="38"/>
        <v>0</v>
      </c>
      <c r="BB32" s="27">
        <f t="shared" si="39"/>
        <v>0</v>
      </c>
      <c r="BC32" s="27">
        <f t="shared" si="40"/>
        <v>0</v>
      </c>
      <c r="BD32" s="27">
        <f t="shared" si="41"/>
        <v>0</v>
      </c>
      <c r="BE32" s="27">
        <f t="shared" si="42"/>
        <v>0</v>
      </c>
      <c r="BF32" s="27">
        <f t="shared" si="43"/>
        <v>0</v>
      </c>
      <c r="BG32" s="27">
        <f t="shared" si="44"/>
        <v>0</v>
      </c>
      <c r="BH32" s="27">
        <f t="shared" si="45"/>
        <v>0</v>
      </c>
      <c r="BI32" s="27">
        <f t="shared" si="46"/>
        <v>0</v>
      </c>
      <c r="BJ32" s="27">
        <f t="shared" si="47"/>
        <v>0</v>
      </c>
      <c r="BK32" s="27">
        <f t="shared" si="48"/>
        <v>0</v>
      </c>
      <c r="BL32" s="27">
        <f t="shared" si="49"/>
        <v>0</v>
      </c>
      <c r="BM32" s="27">
        <f t="shared" si="50"/>
        <v>0</v>
      </c>
      <c r="BN32" s="27">
        <f t="shared" si="51"/>
        <v>0</v>
      </c>
      <c r="BO32" s="27">
        <f t="shared" si="52"/>
        <v>0</v>
      </c>
      <c r="BP32" s="27">
        <f t="shared" si="53"/>
        <v>0</v>
      </c>
      <c r="BQ32" s="27">
        <f t="shared" si="54"/>
        <v>0</v>
      </c>
      <c r="BR32" s="27">
        <f t="shared" si="55"/>
        <v>0</v>
      </c>
      <c r="BS32" s="27">
        <f t="shared" si="56"/>
        <v>0</v>
      </c>
      <c r="BT32" s="27">
        <f t="shared" si="57"/>
        <v>0</v>
      </c>
      <c r="BU32" s="27">
        <f t="shared" si="58"/>
        <v>0</v>
      </c>
    </row>
    <row r="33" spans="5:73">
      <c r="E33" t="e">
        <f>VLOOKUP($C33,'Event Inputs'!$D$4:'Event Inputs'!$H$899,2,FALSE)</f>
        <v>#N/A</v>
      </c>
      <c r="F33" t="e">
        <f>VLOOKUP($D33,'Event Inputs'!$D$4:'Event Inputs'!$H$899,3,FALSE)</f>
        <v>#N/A</v>
      </c>
      <c r="G33" t="str">
        <f t="shared" si="0"/>
        <v/>
      </c>
      <c r="L33" t="e">
        <f>VLOOKUP($J33,'Event Inputs'!$D$4:'Event Inputs'!$H$899,2,FALSE)</f>
        <v>#N/A</v>
      </c>
      <c r="M33" t="e">
        <f>VLOOKUP($K33,'Event Inputs'!$D$4:'Event Inputs'!$H$899,3,FALSE)</f>
        <v>#N/A</v>
      </c>
      <c r="N33" t="str">
        <f t="shared" si="1"/>
        <v/>
      </c>
      <c r="O33" s="18">
        <f>'Event Inputs'!A33</f>
        <v>0</v>
      </c>
      <c r="P33" s="15">
        <f t="shared" si="2"/>
        <v>0</v>
      </c>
      <c r="Q33" s="21">
        <f t="shared" si="3"/>
        <v>0</v>
      </c>
      <c r="R33" s="24">
        <f t="shared" si="4"/>
        <v>0</v>
      </c>
      <c r="S33" s="21">
        <f t="shared" si="5"/>
        <v>0</v>
      </c>
      <c r="T33" s="21">
        <f t="shared" si="6"/>
        <v>0</v>
      </c>
      <c r="U33" s="21">
        <f t="shared" si="7"/>
        <v>0</v>
      </c>
      <c r="V33" s="21">
        <f t="shared" si="8"/>
        <v>0</v>
      </c>
      <c r="W33" s="21">
        <f t="shared" si="9"/>
        <v>0</v>
      </c>
      <c r="X33" s="21">
        <f t="shared" si="10"/>
        <v>0</v>
      </c>
      <c r="Y33" s="21">
        <f t="shared" si="11"/>
        <v>0</v>
      </c>
      <c r="Z33" s="21">
        <f t="shared" si="12"/>
        <v>0</v>
      </c>
      <c r="AA33" s="21">
        <f t="shared" si="13"/>
        <v>0</v>
      </c>
      <c r="AB33" s="21">
        <f t="shared" si="14"/>
        <v>0</v>
      </c>
      <c r="AC33" s="21">
        <f t="shared" si="15"/>
        <v>0</v>
      </c>
      <c r="AD33" s="21">
        <f t="shared" si="16"/>
        <v>0</v>
      </c>
      <c r="AE33" s="21">
        <f t="shared" si="17"/>
        <v>0</v>
      </c>
      <c r="AF33" s="21">
        <f t="shared" si="18"/>
        <v>0</v>
      </c>
      <c r="AG33" s="21">
        <f t="shared" si="19"/>
        <v>0</v>
      </c>
      <c r="AH33" s="21">
        <f t="shared" si="20"/>
        <v>0</v>
      </c>
      <c r="AI33" s="21">
        <f t="shared" si="21"/>
        <v>0</v>
      </c>
      <c r="AJ33" s="21">
        <f t="shared" si="22"/>
        <v>0</v>
      </c>
      <c r="AK33" s="21">
        <f t="shared" si="23"/>
        <v>0</v>
      </c>
      <c r="AL33" s="21">
        <f t="shared" si="24"/>
        <v>0</v>
      </c>
      <c r="AM33" s="21">
        <f t="shared" si="25"/>
        <v>0</v>
      </c>
      <c r="AN33" s="21">
        <f t="shared" si="26"/>
        <v>0</v>
      </c>
      <c r="AO33" s="21">
        <f t="shared" si="27"/>
        <v>0</v>
      </c>
      <c r="AP33" s="21">
        <f t="shared" si="28"/>
        <v>0</v>
      </c>
      <c r="AQ33" s="21">
        <f t="shared" si="29"/>
        <v>0</v>
      </c>
      <c r="AR33" s="21">
        <f t="shared" si="30"/>
        <v>0</v>
      </c>
      <c r="AS33" s="21">
        <f t="shared" si="31"/>
        <v>0</v>
      </c>
      <c r="AT33" s="35"/>
      <c r="AU33" s="27">
        <f t="shared" si="32"/>
        <v>0</v>
      </c>
      <c r="AV33" s="27">
        <f t="shared" si="33"/>
        <v>0</v>
      </c>
      <c r="AW33" s="27">
        <f t="shared" si="34"/>
        <v>0</v>
      </c>
      <c r="AX33" s="27">
        <f t="shared" si="35"/>
        <v>0</v>
      </c>
      <c r="AY33" s="27">
        <f t="shared" si="36"/>
        <v>0</v>
      </c>
      <c r="AZ33" s="27">
        <f t="shared" si="37"/>
        <v>0</v>
      </c>
      <c r="BA33" s="27">
        <f t="shared" si="38"/>
        <v>0</v>
      </c>
      <c r="BB33" s="27">
        <f t="shared" si="39"/>
        <v>0</v>
      </c>
      <c r="BC33" s="27">
        <f t="shared" si="40"/>
        <v>0</v>
      </c>
      <c r="BD33" s="27">
        <f t="shared" si="41"/>
        <v>0</v>
      </c>
      <c r="BE33" s="27">
        <f t="shared" si="42"/>
        <v>0</v>
      </c>
      <c r="BF33" s="27">
        <f t="shared" si="43"/>
        <v>0</v>
      </c>
      <c r="BG33" s="27">
        <f t="shared" si="44"/>
        <v>0</v>
      </c>
      <c r="BH33" s="27">
        <f t="shared" si="45"/>
        <v>0</v>
      </c>
      <c r="BI33" s="27">
        <f t="shared" si="46"/>
        <v>0</v>
      </c>
      <c r="BJ33" s="27">
        <f t="shared" si="47"/>
        <v>0</v>
      </c>
      <c r="BK33" s="27">
        <f t="shared" si="48"/>
        <v>0</v>
      </c>
      <c r="BL33" s="27">
        <f t="shared" si="49"/>
        <v>0</v>
      </c>
      <c r="BM33" s="27">
        <f t="shared" si="50"/>
        <v>0</v>
      </c>
      <c r="BN33" s="27">
        <f t="shared" si="51"/>
        <v>0</v>
      </c>
      <c r="BO33" s="27">
        <f t="shared" si="52"/>
        <v>0</v>
      </c>
      <c r="BP33" s="27">
        <f t="shared" si="53"/>
        <v>0</v>
      </c>
      <c r="BQ33" s="27">
        <f t="shared" si="54"/>
        <v>0</v>
      </c>
      <c r="BR33" s="27">
        <f t="shared" si="55"/>
        <v>0</v>
      </c>
      <c r="BS33" s="27">
        <f t="shared" si="56"/>
        <v>0</v>
      </c>
      <c r="BT33" s="27">
        <f t="shared" si="57"/>
        <v>0</v>
      </c>
      <c r="BU33" s="27">
        <f t="shared" si="58"/>
        <v>0</v>
      </c>
    </row>
    <row r="34" spans="5:73">
      <c r="E34" t="e">
        <f>VLOOKUP($C34,'Event Inputs'!$D$4:'Event Inputs'!$H$899,2,FALSE)</f>
        <v>#N/A</v>
      </c>
      <c r="F34" t="e">
        <f>VLOOKUP($D34,'Event Inputs'!$D$4:'Event Inputs'!$H$899,3,FALSE)</f>
        <v>#N/A</v>
      </c>
      <c r="G34" t="str">
        <f t="shared" si="0"/>
        <v/>
      </c>
      <c r="L34" t="e">
        <f>VLOOKUP($J34,'Event Inputs'!$D$4:'Event Inputs'!$H$899,2,FALSE)</f>
        <v>#N/A</v>
      </c>
      <c r="M34" t="e">
        <f>VLOOKUP($K34,'Event Inputs'!$D$4:'Event Inputs'!$H$899,3,FALSE)</f>
        <v>#N/A</v>
      </c>
      <c r="N34" t="str">
        <f t="shared" si="1"/>
        <v/>
      </c>
      <c r="O34" s="18">
        <f>'Event Inputs'!A34</f>
        <v>0</v>
      </c>
      <c r="P34" s="15">
        <f t="shared" si="2"/>
        <v>0</v>
      </c>
      <c r="Q34" s="21">
        <f t="shared" si="3"/>
        <v>0</v>
      </c>
      <c r="R34" s="24">
        <f t="shared" si="4"/>
        <v>0</v>
      </c>
      <c r="S34" s="21">
        <f t="shared" si="5"/>
        <v>0</v>
      </c>
      <c r="T34" s="21">
        <f t="shared" si="6"/>
        <v>0</v>
      </c>
      <c r="U34" s="21">
        <f t="shared" si="7"/>
        <v>0</v>
      </c>
      <c r="V34" s="21">
        <f t="shared" si="8"/>
        <v>0</v>
      </c>
      <c r="W34" s="21">
        <f t="shared" si="9"/>
        <v>0</v>
      </c>
      <c r="X34" s="21">
        <f t="shared" si="10"/>
        <v>0</v>
      </c>
      <c r="Y34" s="21">
        <f t="shared" si="11"/>
        <v>0</v>
      </c>
      <c r="Z34" s="21">
        <f t="shared" si="12"/>
        <v>0</v>
      </c>
      <c r="AA34" s="21">
        <f t="shared" si="13"/>
        <v>0</v>
      </c>
      <c r="AB34" s="21">
        <f t="shared" si="14"/>
        <v>0</v>
      </c>
      <c r="AC34" s="21">
        <f t="shared" si="15"/>
        <v>0</v>
      </c>
      <c r="AD34" s="21">
        <f t="shared" si="16"/>
        <v>0</v>
      </c>
      <c r="AE34" s="21">
        <f t="shared" si="17"/>
        <v>0</v>
      </c>
      <c r="AF34" s="21">
        <f t="shared" si="18"/>
        <v>0</v>
      </c>
      <c r="AG34" s="21">
        <f t="shared" si="19"/>
        <v>0</v>
      </c>
      <c r="AH34" s="21">
        <f t="shared" si="20"/>
        <v>0</v>
      </c>
      <c r="AI34" s="21">
        <f t="shared" si="21"/>
        <v>0</v>
      </c>
      <c r="AJ34" s="21">
        <f t="shared" si="22"/>
        <v>0</v>
      </c>
      <c r="AK34" s="21">
        <f t="shared" si="23"/>
        <v>0</v>
      </c>
      <c r="AL34" s="21">
        <f t="shared" si="24"/>
        <v>0</v>
      </c>
      <c r="AM34" s="21">
        <f t="shared" si="25"/>
        <v>0</v>
      </c>
      <c r="AN34" s="21">
        <f t="shared" si="26"/>
        <v>0</v>
      </c>
      <c r="AO34" s="21">
        <f t="shared" si="27"/>
        <v>0</v>
      </c>
      <c r="AP34" s="21">
        <f t="shared" si="28"/>
        <v>0</v>
      </c>
      <c r="AQ34" s="21">
        <f t="shared" si="29"/>
        <v>0</v>
      </c>
      <c r="AR34" s="21">
        <f t="shared" si="30"/>
        <v>0</v>
      </c>
      <c r="AS34" s="21">
        <f t="shared" si="31"/>
        <v>0</v>
      </c>
      <c r="AT34" s="35"/>
      <c r="AU34" s="27">
        <f t="shared" si="32"/>
        <v>0</v>
      </c>
      <c r="AV34" s="27">
        <f t="shared" si="33"/>
        <v>0</v>
      </c>
      <c r="AW34" s="27">
        <f t="shared" si="34"/>
        <v>0</v>
      </c>
      <c r="AX34" s="27">
        <f t="shared" si="35"/>
        <v>0</v>
      </c>
      <c r="AY34" s="27">
        <f t="shared" si="36"/>
        <v>0</v>
      </c>
      <c r="AZ34" s="27">
        <f t="shared" si="37"/>
        <v>0</v>
      </c>
      <c r="BA34" s="27">
        <f t="shared" si="38"/>
        <v>0</v>
      </c>
      <c r="BB34" s="27">
        <f t="shared" si="39"/>
        <v>0</v>
      </c>
      <c r="BC34" s="27">
        <f t="shared" si="40"/>
        <v>0</v>
      </c>
      <c r="BD34" s="27">
        <f t="shared" si="41"/>
        <v>0</v>
      </c>
      <c r="BE34" s="27">
        <f t="shared" si="42"/>
        <v>0</v>
      </c>
      <c r="BF34" s="27">
        <f t="shared" si="43"/>
        <v>0</v>
      </c>
      <c r="BG34" s="27">
        <f t="shared" si="44"/>
        <v>0</v>
      </c>
      <c r="BH34" s="27">
        <f t="shared" si="45"/>
        <v>0</v>
      </c>
      <c r="BI34" s="27">
        <f t="shared" si="46"/>
        <v>0</v>
      </c>
      <c r="BJ34" s="27">
        <f t="shared" si="47"/>
        <v>0</v>
      </c>
      <c r="BK34" s="27">
        <f t="shared" si="48"/>
        <v>0</v>
      </c>
      <c r="BL34" s="27">
        <f t="shared" si="49"/>
        <v>0</v>
      </c>
      <c r="BM34" s="27">
        <f t="shared" si="50"/>
        <v>0</v>
      </c>
      <c r="BN34" s="27">
        <f t="shared" si="51"/>
        <v>0</v>
      </c>
      <c r="BO34" s="27">
        <f t="shared" si="52"/>
        <v>0</v>
      </c>
      <c r="BP34" s="27">
        <f t="shared" si="53"/>
        <v>0</v>
      </c>
      <c r="BQ34" s="27">
        <f t="shared" si="54"/>
        <v>0</v>
      </c>
      <c r="BR34" s="27">
        <f t="shared" si="55"/>
        <v>0</v>
      </c>
      <c r="BS34" s="27">
        <f t="shared" si="56"/>
        <v>0</v>
      </c>
      <c r="BT34" s="27">
        <f t="shared" si="57"/>
        <v>0</v>
      </c>
      <c r="BU34" s="27">
        <f t="shared" si="58"/>
        <v>0</v>
      </c>
    </row>
    <row r="35" spans="5:73">
      <c r="E35" t="e">
        <f>VLOOKUP($C35,'Event Inputs'!$D$4:'Event Inputs'!$H$899,2,FALSE)</f>
        <v>#N/A</v>
      </c>
      <c r="F35" t="e">
        <f>VLOOKUP($D35,'Event Inputs'!$D$4:'Event Inputs'!$H$899,3,FALSE)</f>
        <v>#N/A</v>
      </c>
      <c r="G35" t="str">
        <f t="shared" si="0"/>
        <v/>
      </c>
      <c r="L35" t="e">
        <f>VLOOKUP($J35,'Event Inputs'!$D$4:'Event Inputs'!$H$899,2,FALSE)</f>
        <v>#N/A</v>
      </c>
      <c r="M35" t="e">
        <f>VLOOKUP($K35,'Event Inputs'!$D$4:'Event Inputs'!$H$899,3,FALSE)</f>
        <v>#N/A</v>
      </c>
      <c r="N35" t="str">
        <f t="shared" si="1"/>
        <v/>
      </c>
      <c r="O35" s="18">
        <f>'Event Inputs'!A35</f>
        <v>0</v>
      </c>
      <c r="P35" s="15">
        <f t="shared" si="2"/>
        <v>0</v>
      </c>
      <c r="Q35" s="21">
        <f t="shared" si="3"/>
        <v>0</v>
      </c>
      <c r="R35" s="24">
        <f t="shared" si="4"/>
        <v>0</v>
      </c>
      <c r="S35" s="21">
        <f t="shared" si="5"/>
        <v>0</v>
      </c>
      <c r="T35" s="21">
        <f t="shared" si="6"/>
        <v>0</v>
      </c>
      <c r="U35" s="21">
        <f t="shared" si="7"/>
        <v>0</v>
      </c>
      <c r="V35" s="21">
        <f t="shared" si="8"/>
        <v>0</v>
      </c>
      <c r="W35" s="21">
        <f t="shared" si="9"/>
        <v>0</v>
      </c>
      <c r="X35" s="21">
        <f t="shared" si="10"/>
        <v>0</v>
      </c>
      <c r="Y35" s="21">
        <f t="shared" si="11"/>
        <v>0</v>
      </c>
      <c r="Z35" s="21">
        <f t="shared" si="12"/>
        <v>0</v>
      </c>
      <c r="AA35" s="21">
        <f t="shared" si="13"/>
        <v>0</v>
      </c>
      <c r="AB35" s="21">
        <f t="shared" si="14"/>
        <v>0</v>
      </c>
      <c r="AC35" s="21">
        <f t="shared" si="15"/>
        <v>0</v>
      </c>
      <c r="AD35" s="21">
        <f t="shared" si="16"/>
        <v>0</v>
      </c>
      <c r="AE35" s="21">
        <f t="shared" si="17"/>
        <v>0</v>
      </c>
      <c r="AF35" s="21">
        <f t="shared" si="18"/>
        <v>0</v>
      </c>
      <c r="AG35" s="21">
        <f t="shared" si="19"/>
        <v>0</v>
      </c>
      <c r="AH35" s="21">
        <f t="shared" si="20"/>
        <v>0</v>
      </c>
      <c r="AI35" s="21">
        <f t="shared" si="21"/>
        <v>0</v>
      </c>
      <c r="AJ35" s="21">
        <f t="shared" si="22"/>
        <v>0</v>
      </c>
      <c r="AK35" s="21">
        <f t="shared" si="23"/>
        <v>0</v>
      </c>
      <c r="AL35" s="21">
        <f t="shared" si="24"/>
        <v>0</v>
      </c>
      <c r="AM35" s="21">
        <f t="shared" si="25"/>
        <v>0</v>
      </c>
      <c r="AN35" s="21">
        <f t="shared" si="26"/>
        <v>0</v>
      </c>
      <c r="AO35" s="21">
        <f t="shared" si="27"/>
        <v>0</v>
      </c>
      <c r="AP35" s="21">
        <f t="shared" si="28"/>
        <v>0</v>
      </c>
      <c r="AQ35" s="21">
        <f t="shared" si="29"/>
        <v>0</v>
      </c>
      <c r="AR35" s="21">
        <f t="shared" si="30"/>
        <v>0</v>
      </c>
      <c r="AS35" s="21">
        <f t="shared" si="31"/>
        <v>0</v>
      </c>
      <c r="AT35" s="35"/>
      <c r="AU35" s="27">
        <f t="shared" si="32"/>
        <v>0</v>
      </c>
      <c r="AV35" s="27">
        <f t="shared" si="33"/>
        <v>0</v>
      </c>
      <c r="AW35" s="27">
        <f t="shared" si="34"/>
        <v>0</v>
      </c>
      <c r="AX35" s="27">
        <f t="shared" si="35"/>
        <v>0</v>
      </c>
      <c r="AY35" s="27">
        <f t="shared" si="36"/>
        <v>0</v>
      </c>
      <c r="AZ35" s="27">
        <f t="shared" si="37"/>
        <v>0</v>
      </c>
      <c r="BA35" s="27">
        <f t="shared" si="38"/>
        <v>0</v>
      </c>
      <c r="BB35" s="27">
        <f t="shared" si="39"/>
        <v>0</v>
      </c>
      <c r="BC35" s="27">
        <f t="shared" si="40"/>
        <v>0</v>
      </c>
      <c r="BD35" s="27">
        <f t="shared" si="41"/>
        <v>0</v>
      </c>
      <c r="BE35" s="27">
        <f t="shared" si="42"/>
        <v>0</v>
      </c>
      <c r="BF35" s="27">
        <f t="shared" si="43"/>
        <v>0</v>
      </c>
      <c r="BG35" s="27">
        <f t="shared" si="44"/>
        <v>0</v>
      </c>
      <c r="BH35" s="27">
        <f t="shared" si="45"/>
        <v>0</v>
      </c>
      <c r="BI35" s="27">
        <f t="shared" si="46"/>
        <v>0</v>
      </c>
      <c r="BJ35" s="27">
        <f t="shared" si="47"/>
        <v>0</v>
      </c>
      <c r="BK35" s="27">
        <f t="shared" si="48"/>
        <v>0</v>
      </c>
      <c r="BL35" s="27">
        <f t="shared" si="49"/>
        <v>0</v>
      </c>
      <c r="BM35" s="27">
        <f t="shared" si="50"/>
        <v>0</v>
      </c>
      <c r="BN35" s="27">
        <f t="shared" si="51"/>
        <v>0</v>
      </c>
      <c r="BO35" s="27">
        <f t="shared" si="52"/>
        <v>0</v>
      </c>
      <c r="BP35" s="27">
        <f t="shared" si="53"/>
        <v>0</v>
      </c>
      <c r="BQ35" s="27">
        <f t="shared" si="54"/>
        <v>0</v>
      </c>
      <c r="BR35" s="27">
        <f t="shared" si="55"/>
        <v>0</v>
      </c>
      <c r="BS35" s="27">
        <f t="shared" si="56"/>
        <v>0</v>
      </c>
      <c r="BT35" s="27">
        <f t="shared" si="57"/>
        <v>0</v>
      </c>
      <c r="BU35" s="27">
        <f t="shared" si="58"/>
        <v>0</v>
      </c>
    </row>
    <row r="36" spans="5:73">
      <c r="E36" t="e">
        <f>VLOOKUP($C36,'Event Inputs'!$D$4:'Event Inputs'!$H$899,2,FALSE)</f>
        <v>#N/A</v>
      </c>
      <c r="F36" t="e">
        <f>VLOOKUP($D36,'Event Inputs'!$D$4:'Event Inputs'!$H$899,3,FALSE)</f>
        <v>#N/A</v>
      </c>
      <c r="G36" t="str">
        <f t="shared" si="0"/>
        <v/>
      </c>
      <c r="L36" t="e">
        <f>VLOOKUP($J36,'Event Inputs'!$D$4:'Event Inputs'!$H$899,2,FALSE)</f>
        <v>#N/A</v>
      </c>
      <c r="M36" t="e">
        <f>VLOOKUP($K36,'Event Inputs'!$D$4:'Event Inputs'!$H$899,3,FALSE)</f>
        <v>#N/A</v>
      </c>
      <c r="N36" t="str">
        <f t="shared" si="1"/>
        <v/>
      </c>
      <c r="O36" s="18">
        <f>'Event Inputs'!A36</f>
        <v>0</v>
      </c>
      <c r="P36" s="15">
        <f t="shared" si="2"/>
        <v>0</v>
      </c>
      <c r="Q36" s="21">
        <f t="shared" si="3"/>
        <v>0</v>
      </c>
      <c r="R36" s="24">
        <f t="shared" si="4"/>
        <v>0</v>
      </c>
      <c r="S36" s="21">
        <f t="shared" si="5"/>
        <v>0</v>
      </c>
      <c r="T36" s="21">
        <f t="shared" si="6"/>
        <v>0</v>
      </c>
      <c r="U36" s="21">
        <f t="shared" si="7"/>
        <v>0</v>
      </c>
      <c r="V36" s="21">
        <f t="shared" si="8"/>
        <v>0</v>
      </c>
      <c r="W36" s="21">
        <f t="shared" si="9"/>
        <v>0</v>
      </c>
      <c r="X36" s="21">
        <f t="shared" si="10"/>
        <v>0</v>
      </c>
      <c r="Y36" s="21">
        <f t="shared" si="11"/>
        <v>0</v>
      </c>
      <c r="Z36" s="21">
        <f t="shared" si="12"/>
        <v>0</v>
      </c>
      <c r="AA36" s="21">
        <f t="shared" si="13"/>
        <v>0</v>
      </c>
      <c r="AB36" s="21">
        <f t="shared" si="14"/>
        <v>0</v>
      </c>
      <c r="AC36" s="21">
        <f t="shared" si="15"/>
        <v>0</v>
      </c>
      <c r="AD36" s="21">
        <f t="shared" si="16"/>
        <v>0</v>
      </c>
      <c r="AE36" s="21">
        <f t="shared" si="17"/>
        <v>0</v>
      </c>
      <c r="AF36" s="21">
        <f t="shared" si="18"/>
        <v>0</v>
      </c>
      <c r="AG36" s="21">
        <f t="shared" si="19"/>
        <v>0</v>
      </c>
      <c r="AH36" s="21">
        <f t="shared" si="20"/>
        <v>0</v>
      </c>
      <c r="AI36" s="21">
        <f t="shared" si="21"/>
        <v>0</v>
      </c>
      <c r="AJ36" s="21">
        <f t="shared" si="22"/>
        <v>0</v>
      </c>
      <c r="AK36" s="21">
        <f t="shared" si="23"/>
        <v>0</v>
      </c>
      <c r="AL36" s="21">
        <f t="shared" si="24"/>
        <v>0</v>
      </c>
      <c r="AM36" s="21">
        <f t="shared" si="25"/>
        <v>0</v>
      </c>
      <c r="AN36" s="21">
        <f t="shared" si="26"/>
        <v>0</v>
      </c>
      <c r="AO36" s="21">
        <f t="shared" si="27"/>
        <v>0</v>
      </c>
      <c r="AP36" s="21">
        <f t="shared" si="28"/>
        <v>0</v>
      </c>
      <c r="AQ36" s="21">
        <f t="shared" si="29"/>
        <v>0</v>
      </c>
      <c r="AR36" s="21">
        <f t="shared" si="30"/>
        <v>0</v>
      </c>
      <c r="AS36" s="21">
        <f t="shared" si="31"/>
        <v>0</v>
      </c>
      <c r="AT36" s="35"/>
      <c r="AU36" s="27">
        <f t="shared" si="32"/>
        <v>0</v>
      </c>
      <c r="AV36" s="27">
        <f t="shared" si="33"/>
        <v>0</v>
      </c>
      <c r="AW36" s="27">
        <f t="shared" si="34"/>
        <v>0</v>
      </c>
      <c r="AX36" s="27">
        <f t="shared" si="35"/>
        <v>0</v>
      </c>
      <c r="AY36" s="27">
        <f t="shared" si="36"/>
        <v>0</v>
      </c>
      <c r="AZ36" s="27">
        <f t="shared" si="37"/>
        <v>0</v>
      </c>
      <c r="BA36" s="27">
        <f t="shared" si="38"/>
        <v>0</v>
      </c>
      <c r="BB36" s="27">
        <f t="shared" si="39"/>
        <v>0</v>
      </c>
      <c r="BC36" s="27">
        <f t="shared" si="40"/>
        <v>0</v>
      </c>
      <c r="BD36" s="27">
        <f t="shared" si="41"/>
        <v>0</v>
      </c>
      <c r="BE36" s="27">
        <f t="shared" si="42"/>
        <v>0</v>
      </c>
      <c r="BF36" s="27">
        <f t="shared" si="43"/>
        <v>0</v>
      </c>
      <c r="BG36" s="27">
        <f t="shared" si="44"/>
        <v>0</v>
      </c>
      <c r="BH36" s="27">
        <f t="shared" si="45"/>
        <v>0</v>
      </c>
      <c r="BI36" s="27">
        <f t="shared" si="46"/>
        <v>0</v>
      </c>
      <c r="BJ36" s="27">
        <f t="shared" si="47"/>
        <v>0</v>
      </c>
      <c r="BK36" s="27">
        <f t="shared" si="48"/>
        <v>0</v>
      </c>
      <c r="BL36" s="27">
        <f t="shared" si="49"/>
        <v>0</v>
      </c>
      <c r="BM36" s="27">
        <f t="shared" si="50"/>
        <v>0</v>
      </c>
      <c r="BN36" s="27">
        <f t="shared" si="51"/>
        <v>0</v>
      </c>
      <c r="BO36" s="27">
        <f t="shared" si="52"/>
        <v>0</v>
      </c>
      <c r="BP36" s="27">
        <f t="shared" si="53"/>
        <v>0</v>
      </c>
      <c r="BQ36" s="27">
        <f t="shared" si="54"/>
        <v>0</v>
      </c>
      <c r="BR36" s="27">
        <f t="shared" si="55"/>
        <v>0</v>
      </c>
      <c r="BS36" s="27">
        <f t="shared" si="56"/>
        <v>0</v>
      </c>
      <c r="BT36" s="27">
        <f t="shared" si="57"/>
        <v>0</v>
      </c>
      <c r="BU36" s="27">
        <f t="shared" si="58"/>
        <v>0</v>
      </c>
    </row>
    <row r="37" spans="5:73">
      <c r="E37" t="e">
        <f>VLOOKUP($C37,'Event Inputs'!$D$4:'Event Inputs'!$H$899,2,FALSE)</f>
        <v>#N/A</v>
      </c>
      <c r="F37" t="e">
        <f>VLOOKUP($D37,'Event Inputs'!$D$4:'Event Inputs'!$H$899,3,FALSE)</f>
        <v>#N/A</v>
      </c>
      <c r="G37" t="str">
        <f t="shared" si="0"/>
        <v/>
      </c>
      <c r="L37" t="e">
        <f>VLOOKUP($J37,'Event Inputs'!$D$4:'Event Inputs'!$H$899,2,FALSE)</f>
        <v>#N/A</v>
      </c>
      <c r="M37" t="e">
        <f>VLOOKUP($K37,'Event Inputs'!$D$4:'Event Inputs'!$H$899,3,FALSE)</f>
        <v>#N/A</v>
      </c>
      <c r="N37" t="str">
        <f t="shared" si="1"/>
        <v/>
      </c>
      <c r="O37" s="18">
        <f>'Event Inputs'!A37</f>
        <v>0</v>
      </c>
      <c r="P37" s="15">
        <f t="shared" si="2"/>
        <v>0</v>
      </c>
      <c r="Q37" s="21">
        <f t="shared" si="3"/>
        <v>0</v>
      </c>
      <c r="R37" s="24">
        <f t="shared" si="4"/>
        <v>0</v>
      </c>
      <c r="S37" s="21">
        <f t="shared" si="5"/>
        <v>0</v>
      </c>
      <c r="T37" s="21">
        <f t="shared" si="6"/>
        <v>0</v>
      </c>
      <c r="U37" s="21">
        <f t="shared" si="7"/>
        <v>0</v>
      </c>
      <c r="V37" s="21">
        <f t="shared" si="8"/>
        <v>0</v>
      </c>
      <c r="W37" s="21">
        <f t="shared" si="9"/>
        <v>0</v>
      </c>
      <c r="X37" s="21">
        <f t="shared" si="10"/>
        <v>0</v>
      </c>
      <c r="Y37" s="21">
        <f t="shared" si="11"/>
        <v>0</v>
      </c>
      <c r="Z37" s="21">
        <f t="shared" si="12"/>
        <v>0</v>
      </c>
      <c r="AA37" s="21">
        <f t="shared" si="13"/>
        <v>0</v>
      </c>
      <c r="AB37" s="21">
        <f t="shared" si="14"/>
        <v>0</v>
      </c>
      <c r="AC37" s="21">
        <f t="shared" si="15"/>
        <v>0</v>
      </c>
      <c r="AD37" s="21">
        <f t="shared" si="16"/>
        <v>0</v>
      </c>
      <c r="AE37" s="21">
        <f t="shared" si="17"/>
        <v>0</v>
      </c>
      <c r="AF37" s="21">
        <f t="shared" si="18"/>
        <v>0</v>
      </c>
      <c r="AG37" s="21">
        <f t="shared" si="19"/>
        <v>0</v>
      </c>
      <c r="AH37" s="21">
        <f t="shared" si="20"/>
        <v>0</v>
      </c>
      <c r="AI37" s="21">
        <f t="shared" si="21"/>
        <v>0</v>
      </c>
      <c r="AJ37" s="21">
        <f t="shared" si="22"/>
        <v>0</v>
      </c>
      <c r="AK37" s="21">
        <f t="shared" si="23"/>
        <v>0</v>
      </c>
      <c r="AL37" s="21">
        <f t="shared" si="24"/>
        <v>0</v>
      </c>
      <c r="AM37" s="21">
        <f t="shared" si="25"/>
        <v>0</v>
      </c>
      <c r="AN37" s="21">
        <f t="shared" si="26"/>
        <v>0</v>
      </c>
      <c r="AO37" s="21">
        <f t="shared" si="27"/>
        <v>0</v>
      </c>
      <c r="AP37" s="21">
        <f t="shared" si="28"/>
        <v>0</v>
      </c>
      <c r="AQ37" s="21">
        <f t="shared" si="29"/>
        <v>0</v>
      </c>
      <c r="AR37" s="21">
        <f t="shared" si="30"/>
        <v>0</v>
      </c>
      <c r="AS37" s="21">
        <f t="shared" si="31"/>
        <v>0</v>
      </c>
      <c r="AT37" s="35"/>
      <c r="AU37" s="27">
        <f t="shared" si="32"/>
        <v>0</v>
      </c>
      <c r="AV37" s="27">
        <f t="shared" si="33"/>
        <v>0</v>
      </c>
      <c r="AW37" s="27">
        <f t="shared" si="34"/>
        <v>0</v>
      </c>
      <c r="AX37" s="27">
        <f t="shared" si="35"/>
        <v>0</v>
      </c>
      <c r="AY37" s="27">
        <f t="shared" si="36"/>
        <v>0</v>
      </c>
      <c r="AZ37" s="27">
        <f t="shared" si="37"/>
        <v>0</v>
      </c>
      <c r="BA37" s="27">
        <f t="shared" si="38"/>
        <v>0</v>
      </c>
      <c r="BB37" s="27">
        <f t="shared" si="39"/>
        <v>0</v>
      </c>
      <c r="BC37" s="27">
        <f t="shared" si="40"/>
        <v>0</v>
      </c>
      <c r="BD37" s="27">
        <f t="shared" si="41"/>
        <v>0</v>
      </c>
      <c r="BE37" s="27">
        <f t="shared" si="42"/>
        <v>0</v>
      </c>
      <c r="BF37" s="27">
        <f t="shared" si="43"/>
        <v>0</v>
      </c>
      <c r="BG37" s="27">
        <f t="shared" si="44"/>
        <v>0</v>
      </c>
      <c r="BH37" s="27">
        <f t="shared" si="45"/>
        <v>0</v>
      </c>
      <c r="BI37" s="27">
        <f t="shared" si="46"/>
        <v>0</v>
      </c>
      <c r="BJ37" s="27">
        <f t="shared" si="47"/>
        <v>0</v>
      </c>
      <c r="BK37" s="27">
        <f t="shared" si="48"/>
        <v>0</v>
      </c>
      <c r="BL37" s="27">
        <f t="shared" si="49"/>
        <v>0</v>
      </c>
      <c r="BM37" s="27">
        <f t="shared" si="50"/>
        <v>0</v>
      </c>
      <c r="BN37" s="27">
        <f t="shared" si="51"/>
        <v>0</v>
      </c>
      <c r="BO37" s="27">
        <f t="shared" si="52"/>
        <v>0</v>
      </c>
      <c r="BP37" s="27">
        <f t="shared" si="53"/>
        <v>0</v>
      </c>
      <c r="BQ37" s="27">
        <f t="shared" si="54"/>
        <v>0</v>
      </c>
      <c r="BR37" s="27">
        <f t="shared" si="55"/>
        <v>0</v>
      </c>
      <c r="BS37" s="27">
        <f t="shared" si="56"/>
        <v>0</v>
      </c>
      <c r="BT37" s="27">
        <f t="shared" si="57"/>
        <v>0</v>
      </c>
      <c r="BU37" s="27">
        <f t="shared" si="58"/>
        <v>0</v>
      </c>
    </row>
    <row r="38" spans="5:73">
      <c r="E38" t="e">
        <f>VLOOKUP($C38,'Event Inputs'!$D$4:'Event Inputs'!$H$899,2,FALSE)</f>
        <v>#N/A</v>
      </c>
      <c r="F38" t="e">
        <f>VLOOKUP($D38,'Event Inputs'!$D$4:'Event Inputs'!$H$899,3,FALSE)</f>
        <v>#N/A</v>
      </c>
      <c r="G38" t="str">
        <f t="shared" si="0"/>
        <v/>
      </c>
      <c r="L38" t="e">
        <f>VLOOKUP($J38,'Event Inputs'!$D$4:'Event Inputs'!$H$899,2,FALSE)</f>
        <v>#N/A</v>
      </c>
      <c r="M38" t="e">
        <f>VLOOKUP($K38,'Event Inputs'!$D$4:'Event Inputs'!$H$899,3,FALSE)</f>
        <v>#N/A</v>
      </c>
      <c r="N38" t="str">
        <f t="shared" si="1"/>
        <v/>
      </c>
      <c r="O38" s="18">
        <f>'Event Inputs'!A38</f>
        <v>0</v>
      </c>
      <c r="P38" s="15">
        <f t="shared" si="2"/>
        <v>0</v>
      </c>
      <c r="Q38" s="21">
        <f t="shared" si="3"/>
        <v>0</v>
      </c>
      <c r="R38" s="24">
        <f t="shared" si="4"/>
        <v>0</v>
      </c>
      <c r="S38" s="21">
        <f t="shared" si="5"/>
        <v>0</v>
      </c>
      <c r="T38" s="21">
        <f t="shared" si="6"/>
        <v>0</v>
      </c>
      <c r="U38" s="21">
        <f t="shared" si="7"/>
        <v>0</v>
      </c>
      <c r="V38" s="21">
        <f t="shared" si="8"/>
        <v>0</v>
      </c>
      <c r="W38" s="21">
        <f t="shared" si="9"/>
        <v>0</v>
      </c>
      <c r="X38" s="21">
        <f t="shared" si="10"/>
        <v>0</v>
      </c>
      <c r="Y38" s="21">
        <f t="shared" si="11"/>
        <v>0</v>
      </c>
      <c r="Z38" s="21">
        <f t="shared" si="12"/>
        <v>0</v>
      </c>
      <c r="AA38" s="21">
        <f t="shared" si="13"/>
        <v>0</v>
      </c>
      <c r="AB38" s="21">
        <f t="shared" si="14"/>
        <v>0</v>
      </c>
      <c r="AC38" s="21">
        <f t="shared" si="15"/>
        <v>0</v>
      </c>
      <c r="AD38" s="21">
        <f t="shared" si="16"/>
        <v>0</v>
      </c>
      <c r="AE38" s="21">
        <f t="shared" si="17"/>
        <v>0</v>
      </c>
      <c r="AF38" s="21">
        <f t="shared" si="18"/>
        <v>0</v>
      </c>
      <c r="AG38" s="21">
        <f t="shared" si="19"/>
        <v>0</v>
      </c>
      <c r="AH38" s="21">
        <f t="shared" si="20"/>
        <v>0</v>
      </c>
      <c r="AI38" s="21">
        <f t="shared" si="21"/>
        <v>0</v>
      </c>
      <c r="AJ38" s="21">
        <f t="shared" si="22"/>
        <v>0</v>
      </c>
      <c r="AK38" s="21">
        <f t="shared" si="23"/>
        <v>0</v>
      </c>
      <c r="AL38" s="21">
        <f t="shared" si="24"/>
        <v>0</v>
      </c>
      <c r="AM38" s="21">
        <f t="shared" si="25"/>
        <v>0</v>
      </c>
      <c r="AN38" s="21">
        <f t="shared" si="26"/>
        <v>0</v>
      </c>
      <c r="AO38" s="21">
        <f t="shared" si="27"/>
        <v>0</v>
      </c>
      <c r="AP38" s="21">
        <f t="shared" si="28"/>
        <v>0</v>
      </c>
      <c r="AQ38" s="21">
        <f t="shared" si="29"/>
        <v>0</v>
      </c>
      <c r="AR38" s="21">
        <f t="shared" si="30"/>
        <v>0</v>
      </c>
      <c r="AS38" s="21">
        <f t="shared" si="31"/>
        <v>0</v>
      </c>
      <c r="AT38" s="35"/>
      <c r="AU38" s="27">
        <f t="shared" si="32"/>
        <v>0</v>
      </c>
      <c r="AV38" s="27">
        <f t="shared" si="33"/>
        <v>0</v>
      </c>
      <c r="AW38" s="27">
        <f t="shared" si="34"/>
        <v>0</v>
      </c>
      <c r="AX38" s="27">
        <f t="shared" si="35"/>
        <v>0</v>
      </c>
      <c r="AY38" s="27">
        <f t="shared" si="36"/>
        <v>0</v>
      </c>
      <c r="AZ38" s="27">
        <f t="shared" si="37"/>
        <v>0</v>
      </c>
      <c r="BA38" s="27">
        <f t="shared" si="38"/>
        <v>0</v>
      </c>
      <c r="BB38" s="27">
        <f t="shared" si="39"/>
        <v>0</v>
      </c>
      <c r="BC38" s="27">
        <f t="shared" si="40"/>
        <v>0</v>
      </c>
      <c r="BD38" s="27">
        <f t="shared" si="41"/>
        <v>0</v>
      </c>
      <c r="BE38" s="27">
        <f t="shared" si="42"/>
        <v>0</v>
      </c>
      <c r="BF38" s="27">
        <f t="shared" si="43"/>
        <v>0</v>
      </c>
      <c r="BG38" s="27">
        <f t="shared" si="44"/>
        <v>0</v>
      </c>
      <c r="BH38" s="27">
        <f t="shared" si="45"/>
        <v>0</v>
      </c>
      <c r="BI38" s="27">
        <f t="shared" si="46"/>
        <v>0</v>
      </c>
      <c r="BJ38" s="27">
        <f t="shared" si="47"/>
        <v>0</v>
      </c>
      <c r="BK38" s="27">
        <f t="shared" si="48"/>
        <v>0</v>
      </c>
      <c r="BL38" s="27">
        <f t="shared" si="49"/>
        <v>0</v>
      </c>
      <c r="BM38" s="27">
        <f t="shared" si="50"/>
        <v>0</v>
      </c>
      <c r="BN38" s="27">
        <f t="shared" si="51"/>
        <v>0</v>
      </c>
      <c r="BO38" s="27">
        <f t="shared" si="52"/>
        <v>0</v>
      </c>
      <c r="BP38" s="27">
        <f t="shared" si="53"/>
        <v>0</v>
      </c>
      <c r="BQ38" s="27">
        <f t="shared" si="54"/>
        <v>0</v>
      </c>
      <c r="BR38" s="27">
        <f t="shared" si="55"/>
        <v>0</v>
      </c>
      <c r="BS38" s="27">
        <f t="shared" si="56"/>
        <v>0</v>
      </c>
      <c r="BT38" s="27">
        <f t="shared" si="57"/>
        <v>0</v>
      </c>
      <c r="BU38" s="27">
        <f t="shared" si="58"/>
        <v>0</v>
      </c>
    </row>
    <row r="39" spans="5:73">
      <c r="E39" t="e">
        <f>VLOOKUP($C39,'Event Inputs'!$D$4:'Event Inputs'!$H$899,2,FALSE)</f>
        <v>#N/A</v>
      </c>
      <c r="F39" t="e">
        <f>VLOOKUP($D39,'Event Inputs'!$D$4:'Event Inputs'!$H$899,3,FALSE)</f>
        <v>#N/A</v>
      </c>
      <c r="G39" t="str">
        <f t="shared" si="0"/>
        <v/>
      </c>
      <c r="L39" t="e">
        <f>VLOOKUP($J39,'Event Inputs'!$D$4:'Event Inputs'!$H$899,2,FALSE)</f>
        <v>#N/A</v>
      </c>
      <c r="M39" t="e">
        <f>VLOOKUP($K39,'Event Inputs'!$D$4:'Event Inputs'!$H$899,3,FALSE)</f>
        <v>#N/A</v>
      </c>
      <c r="N39" t="str">
        <f t="shared" si="1"/>
        <v/>
      </c>
      <c r="O39" s="18">
        <f>'Event Inputs'!A39</f>
        <v>0</v>
      </c>
      <c r="P39" s="15">
        <f t="shared" si="2"/>
        <v>0</v>
      </c>
      <c r="Q39" s="21">
        <f t="shared" si="3"/>
        <v>0</v>
      </c>
      <c r="R39" s="24">
        <f t="shared" si="4"/>
        <v>0</v>
      </c>
      <c r="S39" s="21">
        <f t="shared" si="5"/>
        <v>0</v>
      </c>
      <c r="T39" s="21">
        <f t="shared" si="6"/>
        <v>0</v>
      </c>
      <c r="U39" s="21">
        <f t="shared" si="7"/>
        <v>0</v>
      </c>
      <c r="V39" s="21">
        <f t="shared" si="8"/>
        <v>0</v>
      </c>
      <c r="W39" s="21">
        <f t="shared" si="9"/>
        <v>0</v>
      </c>
      <c r="X39" s="21">
        <f t="shared" si="10"/>
        <v>0</v>
      </c>
      <c r="Y39" s="21">
        <f t="shared" si="11"/>
        <v>0</v>
      </c>
      <c r="Z39" s="21">
        <f t="shared" si="12"/>
        <v>0</v>
      </c>
      <c r="AA39" s="21">
        <f t="shared" si="13"/>
        <v>0</v>
      </c>
      <c r="AB39" s="21">
        <f t="shared" si="14"/>
        <v>0</v>
      </c>
      <c r="AC39" s="21">
        <f t="shared" si="15"/>
        <v>0</v>
      </c>
      <c r="AD39" s="21">
        <f t="shared" si="16"/>
        <v>0</v>
      </c>
      <c r="AE39" s="21">
        <f t="shared" si="17"/>
        <v>0</v>
      </c>
      <c r="AF39" s="21">
        <f t="shared" si="18"/>
        <v>0</v>
      </c>
      <c r="AG39" s="21">
        <f t="shared" si="19"/>
        <v>0</v>
      </c>
      <c r="AH39" s="21">
        <f t="shared" si="20"/>
        <v>0</v>
      </c>
      <c r="AI39" s="21">
        <f t="shared" si="21"/>
        <v>0</v>
      </c>
      <c r="AJ39" s="21">
        <f t="shared" si="22"/>
        <v>0</v>
      </c>
      <c r="AK39" s="21">
        <f t="shared" si="23"/>
        <v>0</v>
      </c>
      <c r="AL39" s="21">
        <f t="shared" si="24"/>
        <v>0</v>
      </c>
      <c r="AM39" s="21">
        <f t="shared" si="25"/>
        <v>0</v>
      </c>
      <c r="AN39" s="21">
        <f t="shared" si="26"/>
        <v>0</v>
      </c>
      <c r="AO39" s="21">
        <f t="shared" si="27"/>
        <v>0</v>
      </c>
      <c r="AP39" s="21">
        <f t="shared" si="28"/>
        <v>0</v>
      </c>
      <c r="AQ39" s="21">
        <f t="shared" si="29"/>
        <v>0</v>
      </c>
      <c r="AR39" s="21">
        <f t="shared" si="30"/>
        <v>0</v>
      </c>
      <c r="AS39" s="21">
        <f t="shared" si="31"/>
        <v>0</v>
      </c>
      <c r="AT39" s="35"/>
      <c r="AU39" s="27">
        <f t="shared" si="32"/>
        <v>0</v>
      </c>
      <c r="AV39" s="27">
        <f t="shared" si="33"/>
        <v>0</v>
      </c>
      <c r="AW39" s="27">
        <f t="shared" si="34"/>
        <v>0</v>
      </c>
      <c r="AX39" s="27">
        <f t="shared" si="35"/>
        <v>0</v>
      </c>
      <c r="AY39" s="27">
        <f t="shared" si="36"/>
        <v>0</v>
      </c>
      <c r="AZ39" s="27">
        <f t="shared" si="37"/>
        <v>0</v>
      </c>
      <c r="BA39" s="27">
        <f t="shared" si="38"/>
        <v>0</v>
      </c>
      <c r="BB39" s="27">
        <f t="shared" si="39"/>
        <v>0</v>
      </c>
      <c r="BC39" s="27">
        <f t="shared" si="40"/>
        <v>0</v>
      </c>
      <c r="BD39" s="27">
        <f t="shared" si="41"/>
        <v>0</v>
      </c>
      <c r="BE39" s="27">
        <f t="shared" si="42"/>
        <v>0</v>
      </c>
      <c r="BF39" s="27">
        <f t="shared" si="43"/>
        <v>0</v>
      </c>
      <c r="BG39" s="27">
        <f t="shared" si="44"/>
        <v>0</v>
      </c>
      <c r="BH39" s="27">
        <f t="shared" si="45"/>
        <v>0</v>
      </c>
      <c r="BI39" s="27">
        <f t="shared" si="46"/>
        <v>0</v>
      </c>
      <c r="BJ39" s="27">
        <f t="shared" si="47"/>
        <v>0</v>
      </c>
      <c r="BK39" s="27">
        <f t="shared" si="48"/>
        <v>0</v>
      </c>
      <c r="BL39" s="27">
        <f t="shared" si="49"/>
        <v>0</v>
      </c>
      <c r="BM39" s="27">
        <f t="shared" si="50"/>
        <v>0</v>
      </c>
      <c r="BN39" s="27">
        <f t="shared" si="51"/>
        <v>0</v>
      </c>
      <c r="BO39" s="27">
        <f t="shared" si="52"/>
        <v>0</v>
      </c>
      <c r="BP39" s="27">
        <f t="shared" si="53"/>
        <v>0</v>
      </c>
      <c r="BQ39" s="27">
        <f t="shared" si="54"/>
        <v>0</v>
      </c>
      <c r="BR39" s="27">
        <f t="shared" si="55"/>
        <v>0</v>
      </c>
      <c r="BS39" s="27">
        <f t="shared" si="56"/>
        <v>0</v>
      </c>
      <c r="BT39" s="27">
        <f t="shared" si="57"/>
        <v>0</v>
      </c>
      <c r="BU39" s="27">
        <f t="shared" si="58"/>
        <v>0</v>
      </c>
    </row>
    <row r="40" spans="5:73">
      <c r="E40" t="e">
        <f>VLOOKUP($C40,'Event Inputs'!$D$4:'Event Inputs'!$H$899,2,FALSE)</f>
        <v>#N/A</v>
      </c>
      <c r="F40" t="e">
        <f>VLOOKUP($D40,'Event Inputs'!$D$4:'Event Inputs'!$H$899,3,FALSE)</f>
        <v>#N/A</v>
      </c>
      <c r="G40" t="str">
        <f t="shared" si="0"/>
        <v/>
      </c>
      <c r="L40" t="e">
        <f>VLOOKUP($J40,'Event Inputs'!$D$4:'Event Inputs'!$H$899,2,FALSE)</f>
        <v>#N/A</v>
      </c>
      <c r="M40" t="e">
        <f>VLOOKUP($K40,'Event Inputs'!$D$4:'Event Inputs'!$H$899,3,FALSE)</f>
        <v>#N/A</v>
      </c>
      <c r="N40" t="str">
        <f t="shared" si="1"/>
        <v/>
      </c>
      <c r="O40" s="18">
        <f>'Event Inputs'!A40</f>
        <v>0</v>
      </c>
      <c r="P40" s="15">
        <f t="shared" si="2"/>
        <v>0</v>
      </c>
      <c r="Q40" s="21">
        <f t="shared" si="3"/>
        <v>0</v>
      </c>
      <c r="R40" s="24">
        <f t="shared" si="4"/>
        <v>0</v>
      </c>
      <c r="S40" s="21">
        <f t="shared" si="5"/>
        <v>0</v>
      </c>
      <c r="T40" s="21">
        <f t="shared" si="6"/>
        <v>0</v>
      </c>
      <c r="U40" s="21">
        <f t="shared" si="7"/>
        <v>0</v>
      </c>
      <c r="V40" s="21">
        <f t="shared" si="8"/>
        <v>0</v>
      </c>
      <c r="W40" s="21">
        <f t="shared" si="9"/>
        <v>0</v>
      </c>
      <c r="X40" s="21">
        <f t="shared" si="10"/>
        <v>0</v>
      </c>
      <c r="Y40" s="21">
        <f t="shared" si="11"/>
        <v>0</v>
      </c>
      <c r="Z40" s="21">
        <f t="shared" si="12"/>
        <v>0</v>
      </c>
      <c r="AA40" s="21">
        <f t="shared" si="13"/>
        <v>0</v>
      </c>
      <c r="AB40" s="21">
        <f t="shared" si="14"/>
        <v>0</v>
      </c>
      <c r="AC40" s="21">
        <f t="shared" si="15"/>
        <v>0</v>
      </c>
      <c r="AD40" s="21">
        <f t="shared" si="16"/>
        <v>0</v>
      </c>
      <c r="AE40" s="21">
        <f t="shared" si="17"/>
        <v>0</v>
      </c>
      <c r="AF40" s="21">
        <f t="shared" si="18"/>
        <v>0</v>
      </c>
      <c r="AG40" s="21">
        <f t="shared" si="19"/>
        <v>0</v>
      </c>
      <c r="AH40" s="21">
        <f t="shared" si="20"/>
        <v>0</v>
      </c>
      <c r="AI40" s="21">
        <f t="shared" si="21"/>
        <v>0</v>
      </c>
      <c r="AJ40" s="21">
        <f t="shared" si="22"/>
        <v>0</v>
      </c>
      <c r="AK40" s="21">
        <f t="shared" si="23"/>
        <v>0</v>
      </c>
      <c r="AL40" s="21">
        <f t="shared" si="24"/>
        <v>0</v>
      </c>
      <c r="AM40" s="21">
        <f t="shared" si="25"/>
        <v>0</v>
      </c>
      <c r="AN40" s="21">
        <f t="shared" si="26"/>
        <v>0</v>
      </c>
      <c r="AO40" s="21">
        <f t="shared" si="27"/>
        <v>0</v>
      </c>
      <c r="AP40" s="21">
        <f t="shared" si="28"/>
        <v>0</v>
      </c>
      <c r="AQ40" s="21">
        <f t="shared" si="29"/>
        <v>0</v>
      </c>
      <c r="AR40" s="21">
        <f t="shared" si="30"/>
        <v>0</v>
      </c>
      <c r="AS40" s="21">
        <f t="shared" si="31"/>
        <v>0</v>
      </c>
      <c r="AT40" s="35"/>
      <c r="AU40" s="27">
        <f t="shared" si="32"/>
        <v>0</v>
      </c>
      <c r="AV40" s="27">
        <f t="shared" si="33"/>
        <v>0</v>
      </c>
      <c r="AW40" s="27">
        <f t="shared" si="34"/>
        <v>0</v>
      </c>
      <c r="AX40" s="27">
        <f t="shared" si="35"/>
        <v>0</v>
      </c>
      <c r="AY40" s="27">
        <f t="shared" si="36"/>
        <v>0</v>
      </c>
      <c r="AZ40" s="27">
        <f t="shared" si="37"/>
        <v>0</v>
      </c>
      <c r="BA40" s="27">
        <f t="shared" si="38"/>
        <v>0</v>
      </c>
      <c r="BB40" s="27">
        <f t="shared" si="39"/>
        <v>0</v>
      </c>
      <c r="BC40" s="27">
        <f t="shared" si="40"/>
        <v>0</v>
      </c>
      <c r="BD40" s="27">
        <f t="shared" si="41"/>
        <v>0</v>
      </c>
      <c r="BE40" s="27">
        <f t="shared" si="42"/>
        <v>0</v>
      </c>
      <c r="BF40" s="27">
        <f t="shared" si="43"/>
        <v>0</v>
      </c>
      <c r="BG40" s="27">
        <f t="shared" si="44"/>
        <v>0</v>
      </c>
      <c r="BH40" s="27">
        <f t="shared" si="45"/>
        <v>0</v>
      </c>
      <c r="BI40" s="27">
        <f t="shared" si="46"/>
        <v>0</v>
      </c>
      <c r="BJ40" s="27">
        <f t="shared" si="47"/>
        <v>0</v>
      </c>
      <c r="BK40" s="27">
        <f t="shared" si="48"/>
        <v>0</v>
      </c>
      <c r="BL40" s="27">
        <f t="shared" si="49"/>
        <v>0</v>
      </c>
      <c r="BM40" s="27">
        <f t="shared" si="50"/>
        <v>0</v>
      </c>
      <c r="BN40" s="27">
        <f t="shared" si="51"/>
        <v>0</v>
      </c>
      <c r="BO40" s="27">
        <f t="shared" si="52"/>
        <v>0</v>
      </c>
      <c r="BP40" s="27">
        <f t="shared" si="53"/>
        <v>0</v>
      </c>
      <c r="BQ40" s="27">
        <f t="shared" si="54"/>
        <v>0</v>
      </c>
      <c r="BR40" s="27">
        <f t="shared" si="55"/>
        <v>0</v>
      </c>
      <c r="BS40" s="27">
        <f t="shared" si="56"/>
        <v>0</v>
      </c>
      <c r="BT40" s="27">
        <f t="shared" si="57"/>
        <v>0</v>
      </c>
      <c r="BU40" s="27">
        <f t="shared" si="58"/>
        <v>0</v>
      </c>
    </row>
    <row r="41" spans="5:73">
      <c r="E41" t="e">
        <f>VLOOKUP($C41,'Event Inputs'!$D$4:'Event Inputs'!$H$899,2,FALSE)</f>
        <v>#N/A</v>
      </c>
      <c r="F41" t="e">
        <f>VLOOKUP($D41,'Event Inputs'!$D$4:'Event Inputs'!$H$899,3,FALSE)</f>
        <v>#N/A</v>
      </c>
      <c r="G41" t="str">
        <f t="shared" si="0"/>
        <v/>
      </c>
      <c r="L41" t="e">
        <f>VLOOKUP($J41,'Event Inputs'!$D$4:'Event Inputs'!$H$899,2,FALSE)</f>
        <v>#N/A</v>
      </c>
      <c r="M41" t="e">
        <f>VLOOKUP($K41,'Event Inputs'!$D$4:'Event Inputs'!$H$899,3,FALSE)</f>
        <v>#N/A</v>
      </c>
      <c r="N41" t="str">
        <f t="shared" si="1"/>
        <v/>
      </c>
      <c r="O41" s="18">
        <f>'Event Inputs'!A41</f>
        <v>0</v>
      </c>
      <c r="P41" s="15">
        <f t="shared" si="2"/>
        <v>0</v>
      </c>
      <c r="Q41" s="21">
        <f t="shared" si="3"/>
        <v>0</v>
      </c>
      <c r="R41" s="24">
        <f t="shared" si="4"/>
        <v>0</v>
      </c>
      <c r="S41" s="21">
        <f t="shared" si="5"/>
        <v>0</v>
      </c>
      <c r="T41" s="21">
        <f t="shared" si="6"/>
        <v>0</v>
      </c>
      <c r="U41" s="21">
        <f t="shared" si="7"/>
        <v>0</v>
      </c>
      <c r="V41" s="21">
        <f t="shared" si="8"/>
        <v>0</v>
      </c>
      <c r="W41" s="21">
        <f t="shared" si="9"/>
        <v>0</v>
      </c>
      <c r="X41" s="21">
        <f t="shared" si="10"/>
        <v>0</v>
      </c>
      <c r="Y41" s="21">
        <f t="shared" si="11"/>
        <v>0</v>
      </c>
      <c r="Z41" s="21">
        <f t="shared" si="12"/>
        <v>0</v>
      </c>
      <c r="AA41" s="21">
        <f t="shared" si="13"/>
        <v>0</v>
      </c>
      <c r="AB41" s="21">
        <f t="shared" si="14"/>
        <v>0</v>
      </c>
      <c r="AC41" s="21">
        <f t="shared" si="15"/>
        <v>0</v>
      </c>
      <c r="AD41" s="21">
        <f t="shared" si="16"/>
        <v>0</v>
      </c>
      <c r="AE41" s="21">
        <f t="shared" si="17"/>
        <v>0</v>
      </c>
      <c r="AF41" s="21">
        <f t="shared" si="18"/>
        <v>0</v>
      </c>
      <c r="AG41" s="21">
        <f t="shared" si="19"/>
        <v>0</v>
      </c>
      <c r="AH41" s="21">
        <f t="shared" si="20"/>
        <v>0</v>
      </c>
      <c r="AI41" s="21">
        <f t="shared" si="21"/>
        <v>0</v>
      </c>
      <c r="AJ41" s="21">
        <f t="shared" si="22"/>
        <v>0</v>
      </c>
      <c r="AK41" s="21">
        <f t="shared" si="23"/>
        <v>0</v>
      </c>
      <c r="AL41" s="21">
        <f t="shared" si="24"/>
        <v>0</v>
      </c>
      <c r="AM41" s="21">
        <f t="shared" si="25"/>
        <v>0</v>
      </c>
      <c r="AN41" s="21">
        <f t="shared" si="26"/>
        <v>0</v>
      </c>
      <c r="AO41" s="21">
        <f t="shared" si="27"/>
        <v>0</v>
      </c>
      <c r="AP41" s="21">
        <f t="shared" si="28"/>
        <v>0</v>
      </c>
      <c r="AQ41" s="21">
        <f t="shared" si="29"/>
        <v>0</v>
      </c>
      <c r="AR41" s="21">
        <f t="shared" si="30"/>
        <v>0</v>
      </c>
      <c r="AS41" s="21">
        <f t="shared" si="31"/>
        <v>0</v>
      </c>
      <c r="AT41" s="35"/>
      <c r="AU41" s="27">
        <f t="shared" si="32"/>
        <v>0</v>
      </c>
      <c r="AV41" s="27">
        <f t="shared" si="33"/>
        <v>0</v>
      </c>
      <c r="AW41" s="27">
        <f t="shared" si="34"/>
        <v>0</v>
      </c>
      <c r="AX41" s="27">
        <f t="shared" si="35"/>
        <v>0</v>
      </c>
      <c r="AY41" s="27">
        <f t="shared" si="36"/>
        <v>0</v>
      </c>
      <c r="AZ41" s="27">
        <f t="shared" si="37"/>
        <v>0</v>
      </c>
      <c r="BA41" s="27">
        <f t="shared" si="38"/>
        <v>0</v>
      </c>
      <c r="BB41" s="27">
        <f t="shared" si="39"/>
        <v>0</v>
      </c>
      <c r="BC41" s="27">
        <f t="shared" si="40"/>
        <v>0</v>
      </c>
      <c r="BD41" s="27">
        <f t="shared" si="41"/>
        <v>0</v>
      </c>
      <c r="BE41" s="27">
        <f t="shared" si="42"/>
        <v>0</v>
      </c>
      <c r="BF41" s="27">
        <f t="shared" si="43"/>
        <v>0</v>
      </c>
      <c r="BG41" s="27">
        <f t="shared" si="44"/>
        <v>0</v>
      </c>
      <c r="BH41" s="27">
        <f t="shared" si="45"/>
        <v>0</v>
      </c>
      <c r="BI41" s="27">
        <f t="shared" si="46"/>
        <v>0</v>
      </c>
      <c r="BJ41" s="27">
        <f t="shared" si="47"/>
        <v>0</v>
      </c>
      <c r="BK41" s="27">
        <f t="shared" si="48"/>
        <v>0</v>
      </c>
      <c r="BL41" s="27">
        <f t="shared" si="49"/>
        <v>0</v>
      </c>
      <c r="BM41" s="27">
        <f t="shared" si="50"/>
        <v>0</v>
      </c>
      <c r="BN41" s="27">
        <f t="shared" si="51"/>
        <v>0</v>
      </c>
      <c r="BO41" s="27">
        <f t="shared" si="52"/>
        <v>0</v>
      </c>
      <c r="BP41" s="27">
        <f t="shared" si="53"/>
        <v>0</v>
      </c>
      <c r="BQ41" s="27">
        <f t="shared" si="54"/>
        <v>0</v>
      </c>
      <c r="BR41" s="27">
        <f t="shared" si="55"/>
        <v>0</v>
      </c>
      <c r="BS41" s="27">
        <f t="shared" si="56"/>
        <v>0</v>
      </c>
      <c r="BT41" s="27">
        <f t="shared" si="57"/>
        <v>0</v>
      </c>
      <c r="BU41" s="27">
        <f t="shared" si="58"/>
        <v>0</v>
      </c>
    </row>
    <row r="42" spans="5:73">
      <c r="E42" t="e">
        <f>VLOOKUP($C42,'Event Inputs'!$D$4:'Event Inputs'!$H$899,2,FALSE)</f>
        <v>#N/A</v>
      </c>
      <c r="F42" t="e">
        <f>VLOOKUP($D42,'Event Inputs'!$D$4:'Event Inputs'!$H$899,3,FALSE)</f>
        <v>#N/A</v>
      </c>
      <c r="G42" t="str">
        <f t="shared" si="0"/>
        <v/>
      </c>
      <c r="L42" t="e">
        <f>VLOOKUP($J42,'Event Inputs'!$D$4:'Event Inputs'!$H$899,2,FALSE)</f>
        <v>#N/A</v>
      </c>
      <c r="M42" t="e">
        <f>VLOOKUP($K42,'Event Inputs'!$D$4:'Event Inputs'!$H$899,3,FALSE)</f>
        <v>#N/A</v>
      </c>
      <c r="N42" t="str">
        <f t="shared" si="1"/>
        <v/>
      </c>
      <c r="O42" s="18">
        <f>'Event Inputs'!A42</f>
        <v>0</v>
      </c>
      <c r="P42" s="15">
        <f t="shared" si="2"/>
        <v>0</v>
      </c>
      <c r="Q42" s="21">
        <f t="shared" si="3"/>
        <v>0</v>
      </c>
      <c r="R42" s="24">
        <f t="shared" si="4"/>
        <v>0</v>
      </c>
      <c r="S42" s="21">
        <f t="shared" si="5"/>
        <v>0</v>
      </c>
      <c r="T42" s="21">
        <f t="shared" si="6"/>
        <v>0</v>
      </c>
      <c r="U42" s="21">
        <f t="shared" si="7"/>
        <v>0</v>
      </c>
      <c r="V42" s="21">
        <f t="shared" si="8"/>
        <v>0</v>
      </c>
      <c r="W42" s="21">
        <f t="shared" si="9"/>
        <v>0</v>
      </c>
      <c r="X42" s="21">
        <f t="shared" si="10"/>
        <v>0</v>
      </c>
      <c r="Y42" s="21">
        <f t="shared" si="11"/>
        <v>0</v>
      </c>
      <c r="Z42" s="21">
        <f t="shared" si="12"/>
        <v>0</v>
      </c>
      <c r="AA42" s="21">
        <f t="shared" si="13"/>
        <v>0</v>
      </c>
      <c r="AB42" s="21">
        <f t="shared" si="14"/>
        <v>0</v>
      </c>
      <c r="AC42" s="21">
        <f t="shared" si="15"/>
        <v>0</v>
      </c>
      <c r="AD42" s="21">
        <f t="shared" si="16"/>
        <v>0</v>
      </c>
      <c r="AE42" s="21">
        <f t="shared" si="17"/>
        <v>0</v>
      </c>
      <c r="AF42" s="21">
        <f t="shared" si="18"/>
        <v>0</v>
      </c>
      <c r="AG42" s="21">
        <f t="shared" si="19"/>
        <v>0</v>
      </c>
      <c r="AH42" s="21">
        <f t="shared" si="20"/>
        <v>0</v>
      </c>
      <c r="AI42" s="21">
        <f t="shared" si="21"/>
        <v>0</v>
      </c>
      <c r="AJ42" s="21">
        <f t="shared" si="22"/>
        <v>0</v>
      </c>
      <c r="AK42" s="21">
        <f t="shared" si="23"/>
        <v>0</v>
      </c>
      <c r="AL42" s="21">
        <f t="shared" si="24"/>
        <v>0</v>
      </c>
      <c r="AM42" s="21">
        <f t="shared" si="25"/>
        <v>0</v>
      </c>
      <c r="AN42" s="21">
        <f t="shared" si="26"/>
        <v>0</v>
      </c>
      <c r="AO42" s="21">
        <f t="shared" si="27"/>
        <v>0</v>
      </c>
      <c r="AP42" s="21">
        <f t="shared" si="28"/>
        <v>0</v>
      </c>
      <c r="AQ42" s="21">
        <f t="shared" si="29"/>
        <v>0</v>
      </c>
      <c r="AR42" s="21">
        <f t="shared" si="30"/>
        <v>0</v>
      </c>
      <c r="AS42" s="21">
        <f t="shared" si="31"/>
        <v>0</v>
      </c>
      <c r="AT42" s="35"/>
      <c r="AU42" s="27">
        <f t="shared" si="32"/>
        <v>0</v>
      </c>
      <c r="AV42" s="27">
        <f t="shared" si="33"/>
        <v>0</v>
      </c>
      <c r="AW42" s="27">
        <f t="shared" si="34"/>
        <v>0</v>
      </c>
      <c r="AX42" s="27">
        <f t="shared" si="35"/>
        <v>0</v>
      </c>
      <c r="AY42" s="27">
        <f t="shared" si="36"/>
        <v>0</v>
      </c>
      <c r="AZ42" s="27">
        <f t="shared" si="37"/>
        <v>0</v>
      </c>
      <c r="BA42" s="27">
        <f t="shared" si="38"/>
        <v>0</v>
      </c>
      <c r="BB42" s="27">
        <f t="shared" si="39"/>
        <v>0</v>
      </c>
      <c r="BC42" s="27">
        <f t="shared" si="40"/>
        <v>0</v>
      </c>
      <c r="BD42" s="27">
        <f t="shared" si="41"/>
        <v>0</v>
      </c>
      <c r="BE42" s="27">
        <f t="shared" si="42"/>
        <v>0</v>
      </c>
      <c r="BF42" s="27">
        <f t="shared" si="43"/>
        <v>0</v>
      </c>
      <c r="BG42" s="27">
        <f t="shared" si="44"/>
        <v>0</v>
      </c>
      <c r="BH42" s="27">
        <f t="shared" si="45"/>
        <v>0</v>
      </c>
      <c r="BI42" s="27">
        <f t="shared" si="46"/>
        <v>0</v>
      </c>
      <c r="BJ42" s="27">
        <f t="shared" si="47"/>
        <v>0</v>
      </c>
      <c r="BK42" s="27">
        <f t="shared" si="48"/>
        <v>0</v>
      </c>
      <c r="BL42" s="27">
        <f t="shared" si="49"/>
        <v>0</v>
      </c>
      <c r="BM42" s="27">
        <f t="shared" si="50"/>
        <v>0</v>
      </c>
      <c r="BN42" s="27">
        <f t="shared" si="51"/>
        <v>0</v>
      </c>
      <c r="BO42" s="27">
        <f t="shared" si="52"/>
        <v>0</v>
      </c>
      <c r="BP42" s="27">
        <f t="shared" si="53"/>
        <v>0</v>
      </c>
      <c r="BQ42" s="27">
        <f t="shared" si="54"/>
        <v>0</v>
      </c>
      <c r="BR42" s="27">
        <f t="shared" si="55"/>
        <v>0</v>
      </c>
      <c r="BS42" s="27">
        <f t="shared" si="56"/>
        <v>0</v>
      </c>
      <c r="BT42" s="27">
        <f t="shared" si="57"/>
        <v>0</v>
      </c>
      <c r="BU42" s="27">
        <f t="shared" si="58"/>
        <v>0</v>
      </c>
    </row>
    <row r="43" spans="5:73">
      <c r="E43" t="e">
        <f>VLOOKUP($C43,'Event Inputs'!$D$4:'Event Inputs'!$H$899,2,FALSE)</f>
        <v>#N/A</v>
      </c>
      <c r="F43" t="e">
        <f>VLOOKUP($D43,'Event Inputs'!$D$4:'Event Inputs'!$H$899,3,FALSE)</f>
        <v>#N/A</v>
      </c>
      <c r="G43" t="str">
        <f t="shared" si="0"/>
        <v/>
      </c>
      <c r="L43" t="e">
        <f>VLOOKUP($J43,'Event Inputs'!$D$4:'Event Inputs'!$H$899,2,FALSE)</f>
        <v>#N/A</v>
      </c>
      <c r="M43" t="e">
        <f>VLOOKUP($K43,'Event Inputs'!$D$4:'Event Inputs'!$H$899,3,FALSE)</f>
        <v>#N/A</v>
      </c>
      <c r="N43" t="str">
        <f t="shared" si="1"/>
        <v/>
      </c>
      <c r="O43" s="18">
        <f>'Event Inputs'!A43</f>
        <v>0</v>
      </c>
      <c r="P43" s="15">
        <f t="shared" si="2"/>
        <v>0</v>
      </c>
      <c r="Q43" s="21">
        <f t="shared" si="3"/>
        <v>0</v>
      </c>
      <c r="R43" s="24">
        <f t="shared" si="4"/>
        <v>0</v>
      </c>
      <c r="S43" s="21">
        <f t="shared" si="5"/>
        <v>0</v>
      </c>
      <c r="T43" s="21">
        <f t="shared" si="6"/>
        <v>0</v>
      </c>
      <c r="U43" s="21">
        <f t="shared" si="7"/>
        <v>0</v>
      </c>
      <c r="V43" s="21">
        <f t="shared" si="8"/>
        <v>0</v>
      </c>
      <c r="W43" s="21">
        <f t="shared" si="9"/>
        <v>0</v>
      </c>
      <c r="X43" s="21">
        <f t="shared" si="10"/>
        <v>0</v>
      </c>
      <c r="Y43" s="21">
        <f t="shared" si="11"/>
        <v>0</v>
      </c>
      <c r="Z43" s="21">
        <f t="shared" si="12"/>
        <v>0</v>
      </c>
      <c r="AA43" s="21">
        <f t="shared" si="13"/>
        <v>0</v>
      </c>
      <c r="AB43" s="21">
        <f t="shared" si="14"/>
        <v>0</v>
      </c>
      <c r="AC43" s="21">
        <f t="shared" si="15"/>
        <v>0</v>
      </c>
      <c r="AD43" s="21">
        <f t="shared" si="16"/>
        <v>0</v>
      </c>
      <c r="AE43" s="21">
        <f t="shared" si="17"/>
        <v>0</v>
      </c>
      <c r="AF43" s="21">
        <f t="shared" si="18"/>
        <v>0</v>
      </c>
      <c r="AG43" s="21">
        <f t="shared" si="19"/>
        <v>0</v>
      </c>
      <c r="AH43" s="21">
        <f t="shared" si="20"/>
        <v>0</v>
      </c>
      <c r="AI43" s="21">
        <f t="shared" si="21"/>
        <v>0</v>
      </c>
      <c r="AJ43" s="21">
        <f t="shared" si="22"/>
        <v>0</v>
      </c>
      <c r="AK43" s="21">
        <f t="shared" si="23"/>
        <v>0</v>
      </c>
      <c r="AL43" s="21">
        <f t="shared" si="24"/>
        <v>0</v>
      </c>
      <c r="AM43" s="21">
        <f t="shared" si="25"/>
        <v>0</v>
      </c>
      <c r="AN43" s="21">
        <f t="shared" si="26"/>
        <v>0</v>
      </c>
      <c r="AO43" s="21">
        <f t="shared" si="27"/>
        <v>0</v>
      </c>
      <c r="AP43" s="21">
        <f t="shared" si="28"/>
        <v>0</v>
      </c>
      <c r="AQ43" s="21">
        <f t="shared" si="29"/>
        <v>0</v>
      </c>
      <c r="AR43" s="21">
        <f t="shared" si="30"/>
        <v>0</v>
      </c>
      <c r="AS43" s="21">
        <f t="shared" si="31"/>
        <v>0</v>
      </c>
      <c r="AT43" s="35"/>
      <c r="AU43" s="27">
        <f t="shared" si="32"/>
        <v>0</v>
      </c>
      <c r="AV43" s="27">
        <f t="shared" si="33"/>
        <v>0</v>
      </c>
      <c r="AW43" s="27">
        <f t="shared" si="34"/>
        <v>0</v>
      </c>
      <c r="AX43" s="27">
        <f t="shared" si="35"/>
        <v>0</v>
      </c>
      <c r="AY43" s="27">
        <f t="shared" si="36"/>
        <v>0</v>
      </c>
      <c r="AZ43" s="27">
        <f t="shared" si="37"/>
        <v>0</v>
      </c>
      <c r="BA43" s="27">
        <f t="shared" si="38"/>
        <v>0</v>
      </c>
      <c r="BB43" s="27">
        <f t="shared" si="39"/>
        <v>0</v>
      </c>
      <c r="BC43" s="27">
        <f t="shared" si="40"/>
        <v>0</v>
      </c>
      <c r="BD43" s="27">
        <f t="shared" si="41"/>
        <v>0</v>
      </c>
      <c r="BE43" s="27">
        <f t="shared" si="42"/>
        <v>0</v>
      </c>
      <c r="BF43" s="27">
        <f t="shared" si="43"/>
        <v>0</v>
      </c>
      <c r="BG43" s="27">
        <f t="shared" si="44"/>
        <v>0</v>
      </c>
      <c r="BH43" s="27">
        <f t="shared" si="45"/>
        <v>0</v>
      </c>
      <c r="BI43" s="27">
        <f t="shared" si="46"/>
        <v>0</v>
      </c>
      <c r="BJ43" s="27">
        <f t="shared" si="47"/>
        <v>0</v>
      </c>
      <c r="BK43" s="27">
        <f t="shared" si="48"/>
        <v>0</v>
      </c>
      <c r="BL43" s="27">
        <f t="shared" si="49"/>
        <v>0</v>
      </c>
      <c r="BM43" s="27">
        <f t="shared" si="50"/>
        <v>0</v>
      </c>
      <c r="BN43" s="27">
        <f t="shared" si="51"/>
        <v>0</v>
      </c>
      <c r="BO43" s="27">
        <f t="shared" si="52"/>
        <v>0</v>
      </c>
      <c r="BP43" s="27">
        <f t="shared" si="53"/>
        <v>0</v>
      </c>
      <c r="BQ43" s="27">
        <f t="shared" si="54"/>
        <v>0</v>
      </c>
      <c r="BR43" s="27">
        <f t="shared" si="55"/>
        <v>0</v>
      </c>
      <c r="BS43" s="27">
        <f t="shared" si="56"/>
        <v>0</v>
      </c>
      <c r="BT43" s="27">
        <f t="shared" si="57"/>
        <v>0</v>
      </c>
      <c r="BU43" s="27">
        <f t="shared" si="58"/>
        <v>0</v>
      </c>
    </row>
    <row r="44" spans="5:73">
      <c r="E44" t="e">
        <f>VLOOKUP($C44,'Event Inputs'!$D$4:'Event Inputs'!$H$899,2,FALSE)</f>
        <v>#N/A</v>
      </c>
      <c r="F44" t="e">
        <f>VLOOKUP($D44,'Event Inputs'!$D$4:'Event Inputs'!$H$899,3,FALSE)</f>
        <v>#N/A</v>
      </c>
      <c r="G44" t="str">
        <f t="shared" si="0"/>
        <v/>
      </c>
      <c r="L44" t="e">
        <f>VLOOKUP($J44,'Event Inputs'!$D$4:'Event Inputs'!$H$899,2,FALSE)</f>
        <v>#N/A</v>
      </c>
      <c r="M44" t="e">
        <f>VLOOKUP($K44,'Event Inputs'!$D$4:'Event Inputs'!$H$899,3,FALSE)</f>
        <v>#N/A</v>
      </c>
      <c r="N44" t="str">
        <f t="shared" si="1"/>
        <v/>
      </c>
      <c r="O44" s="18">
        <f>'Event Inputs'!A44</f>
        <v>0</v>
      </c>
      <c r="P44" s="15">
        <f t="shared" si="2"/>
        <v>0</v>
      </c>
      <c r="Q44" s="21">
        <f t="shared" si="3"/>
        <v>0</v>
      </c>
      <c r="R44" s="24">
        <f t="shared" si="4"/>
        <v>0</v>
      </c>
      <c r="S44" s="21">
        <f t="shared" si="5"/>
        <v>0</v>
      </c>
      <c r="T44" s="21">
        <f t="shared" si="6"/>
        <v>0</v>
      </c>
      <c r="U44" s="21">
        <f t="shared" si="7"/>
        <v>0</v>
      </c>
      <c r="V44" s="21">
        <f t="shared" si="8"/>
        <v>0</v>
      </c>
      <c r="W44" s="21">
        <f t="shared" si="9"/>
        <v>0</v>
      </c>
      <c r="X44" s="21">
        <f t="shared" si="10"/>
        <v>0</v>
      </c>
      <c r="Y44" s="21">
        <f t="shared" si="11"/>
        <v>0</v>
      </c>
      <c r="Z44" s="21">
        <f t="shared" si="12"/>
        <v>0</v>
      </c>
      <c r="AA44" s="21">
        <f t="shared" si="13"/>
        <v>0</v>
      </c>
      <c r="AB44" s="21">
        <f t="shared" si="14"/>
        <v>0</v>
      </c>
      <c r="AC44" s="21">
        <f t="shared" si="15"/>
        <v>0</v>
      </c>
      <c r="AD44" s="21">
        <f t="shared" si="16"/>
        <v>0</v>
      </c>
      <c r="AE44" s="21">
        <f t="shared" si="17"/>
        <v>0</v>
      </c>
      <c r="AF44" s="21">
        <f t="shared" si="18"/>
        <v>0</v>
      </c>
      <c r="AG44" s="21">
        <f t="shared" si="19"/>
        <v>0</v>
      </c>
      <c r="AH44" s="21">
        <f t="shared" si="20"/>
        <v>0</v>
      </c>
      <c r="AI44" s="21">
        <f t="shared" si="21"/>
        <v>0</v>
      </c>
      <c r="AJ44" s="21">
        <f t="shared" si="22"/>
        <v>0</v>
      </c>
      <c r="AK44" s="21">
        <f t="shared" si="23"/>
        <v>0</v>
      </c>
      <c r="AL44" s="21">
        <f t="shared" si="24"/>
        <v>0</v>
      </c>
      <c r="AM44" s="21">
        <f t="shared" si="25"/>
        <v>0</v>
      </c>
      <c r="AN44" s="21">
        <f t="shared" si="26"/>
        <v>0</v>
      </c>
      <c r="AO44" s="21">
        <f t="shared" si="27"/>
        <v>0</v>
      </c>
      <c r="AP44" s="21">
        <f t="shared" si="28"/>
        <v>0</v>
      </c>
      <c r="AQ44" s="21">
        <f t="shared" si="29"/>
        <v>0</v>
      </c>
      <c r="AR44" s="21">
        <f t="shared" si="30"/>
        <v>0</v>
      </c>
      <c r="AS44" s="21">
        <f t="shared" si="31"/>
        <v>0</v>
      </c>
      <c r="AT44" s="35"/>
      <c r="AU44" s="27">
        <f t="shared" si="32"/>
        <v>0</v>
      </c>
      <c r="AV44" s="27">
        <f t="shared" si="33"/>
        <v>0</v>
      </c>
      <c r="AW44" s="27">
        <f t="shared" si="34"/>
        <v>0</v>
      </c>
      <c r="AX44" s="27">
        <f t="shared" si="35"/>
        <v>0</v>
      </c>
      <c r="AY44" s="27">
        <f t="shared" si="36"/>
        <v>0</v>
      </c>
      <c r="AZ44" s="27">
        <f t="shared" si="37"/>
        <v>0</v>
      </c>
      <c r="BA44" s="27">
        <f t="shared" si="38"/>
        <v>0</v>
      </c>
      <c r="BB44" s="27">
        <f t="shared" si="39"/>
        <v>0</v>
      </c>
      <c r="BC44" s="27">
        <f t="shared" si="40"/>
        <v>0</v>
      </c>
      <c r="BD44" s="27">
        <f t="shared" si="41"/>
        <v>0</v>
      </c>
      <c r="BE44" s="27">
        <f t="shared" si="42"/>
        <v>0</v>
      </c>
      <c r="BF44" s="27">
        <f t="shared" si="43"/>
        <v>0</v>
      </c>
      <c r="BG44" s="27">
        <f t="shared" si="44"/>
        <v>0</v>
      </c>
      <c r="BH44" s="27">
        <f t="shared" si="45"/>
        <v>0</v>
      </c>
      <c r="BI44" s="27">
        <f t="shared" si="46"/>
        <v>0</v>
      </c>
      <c r="BJ44" s="27">
        <f t="shared" si="47"/>
        <v>0</v>
      </c>
      <c r="BK44" s="27">
        <f t="shared" si="48"/>
        <v>0</v>
      </c>
      <c r="BL44" s="27">
        <f t="shared" si="49"/>
        <v>0</v>
      </c>
      <c r="BM44" s="27">
        <f t="shared" si="50"/>
        <v>0</v>
      </c>
      <c r="BN44" s="27">
        <f t="shared" si="51"/>
        <v>0</v>
      </c>
      <c r="BO44" s="27">
        <f t="shared" si="52"/>
        <v>0</v>
      </c>
      <c r="BP44" s="27">
        <f t="shared" si="53"/>
        <v>0</v>
      </c>
      <c r="BQ44" s="27">
        <f t="shared" si="54"/>
        <v>0</v>
      </c>
      <c r="BR44" s="27">
        <f t="shared" si="55"/>
        <v>0</v>
      </c>
      <c r="BS44" s="27">
        <f t="shared" si="56"/>
        <v>0</v>
      </c>
      <c r="BT44" s="27">
        <f t="shared" si="57"/>
        <v>0</v>
      </c>
      <c r="BU44" s="27">
        <f t="shared" si="58"/>
        <v>0</v>
      </c>
    </row>
    <row r="45" spans="5:73">
      <c r="E45" t="e">
        <f>VLOOKUP($C45,'Event Inputs'!$D$4:'Event Inputs'!$H$899,2,FALSE)</f>
        <v>#N/A</v>
      </c>
      <c r="F45" t="e">
        <f>VLOOKUP($D45,'Event Inputs'!$D$4:'Event Inputs'!$H$899,3,FALSE)</f>
        <v>#N/A</v>
      </c>
      <c r="G45" t="str">
        <f t="shared" si="0"/>
        <v/>
      </c>
      <c r="L45" t="e">
        <f>VLOOKUP($J45,'Event Inputs'!$D$4:'Event Inputs'!$H$899,2,FALSE)</f>
        <v>#N/A</v>
      </c>
      <c r="M45" t="e">
        <f>VLOOKUP($K45,'Event Inputs'!$D$4:'Event Inputs'!$H$899,3,FALSE)</f>
        <v>#N/A</v>
      </c>
      <c r="N45" t="str">
        <f t="shared" si="1"/>
        <v/>
      </c>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5:73">
      <c r="E46" t="e">
        <f>VLOOKUP($C46,'Event Inputs'!$D$4:'Event Inputs'!$H$899,2,FALSE)</f>
        <v>#N/A</v>
      </c>
      <c r="F46" t="e">
        <f>VLOOKUP($D46,'Event Inputs'!$D$4:'Event Inputs'!$H$899,3,FALSE)</f>
        <v>#N/A</v>
      </c>
      <c r="G46" t="str">
        <f t="shared" si="0"/>
        <v/>
      </c>
      <c r="L46" t="e">
        <f>VLOOKUP($J46,'Event Inputs'!$D$4:'Event Inputs'!$H$899,2,FALSE)</f>
        <v>#N/A</v>
      </c>
      <c r="M46" t="e">
        <f>VLOOKUP($K46,'Event Inputs'!$D$4:'Event Inputs'!$H$899,3,FALSE)</f>
        <v>#N/A</v>
      </c>
      <c r="N46" t="str">
        <f t="shared" si="1"/>
        <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5:73">
      <c r="E47" t="e">
        <f>VLOOKUP($C47,'Event Inputs'!$D$4:'Event Inputs'!$H$899,2,FALSE)</f>
        <v>#N/A</v>
      </c>
      <c r="F47" t="e">
        <f>VLOOKUP($D47,'Event Inputs'!$D$4:'Event Inputs'!$H$899,3,FALSE)</f>
        <v>#N/A</v>
      </c>
      <c r="G47" t="str">
        <f t="shared" si="0"/>
        <v/>
      </c>
      <c r="L47" t="e">
        <f>VLOOKUP($J47,'Event Inputs'!$D$4:'Event Inputs'!$H$899,2,FALSE)</f>
        <v>#N/A</v>
      </c>
      <c r="M47" t="e">
        <f>VLOOKUP($K47,'Event Inputs'!$D$4:'Event Inputs'!$H$899,3,FALSE)</f>
        <v>#N/A</v>
      </c>
      <c r="N47" t="str">
        <f t="shared" si="1"/>
        <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5:73">
      <c r="E48" t="e">
        <f>VLOOKUP($C48,'Event Inputs'!$D$4:'Event Inputs'!$H$899,2,FALSE)</f>
        <v>#N/A</v>
      </c>
      <c r="F48" t="e">
        <f>VLOOKUP($D48,'Event Inputs'!$D$4:'Event Inputs'!$H$899,3,FALSE)</f>
        <v>#N/A</v>
      </c>
      <c r="G48" t="str">
        <f t="shared" si="0"/>
        <v/>
      </c>
      <c r="L48" t="e">
        <f>VLOOKUP($J48,'Event Inputs'!$D$4:'Event Inputs'!$H$899,2,FALSE)</f>
        <v>#N/A</v>
      </c>
      <c r="M48" t="e">
        <f>VLOOKUP($K48,'Event Inputs'!$D$4:'Event Inputs'!$H$899,3,FALSE)</f>
        <v>#N/A</v>
      </c>
      <c r="N48" t="str">
        <f t="shared" si="1"/>
        <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5:41">
      <c r="E49" t="e">
        <f>VLOOKUP($C49,'Event Inputs'!$D$4:'Event Inputs'!$H$899,2,FALSE)</f>
        <v>#N/A</v>
      </c>
      <c r="F49" t="e">
        <f>VLOOKUP($D49,'Event Inputs'!$D$4:'Event Inputs'!$H$899,3,FALSE)</f>
        <v>#N/A</v>
      </c>
      <c r="G49" t="str">
        <f t="shared" si="0"/>
        <v/>
      </c>
      <c r="L49" t="e">
        <f>VLOOKUP($J49,'Event Inputs'!$D$4:'Event Inputs'!$H$899,2,FALSE)</f>
        <v>#N/A</v>
      </c>
      <c r="M49" t="e">
        <f>VLOOKUP($K49,'Event Inputs'!$D$4:'Event Inputs'!$H$899,3,FALSE)</f>
        <v>#N/A</v>
      </c>
      <c r="N49" t="str">
        <f t="shared" si="1"/>
        <v/>
      </c>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5:41">
      <c r="E50" t="e">
        <f>VLOOKUP($C50,'Event Inputs'!$D$4:'Event Inputs'!$H$899,2,FALSE)</f>
        <v>#N/A</v>
      </c>
      <c r="F50" t="e">
        <f>VLOOKUP($D50,'Event Inputs'!$D$4:'Event Inputs'!$H$899,3,FALSE)</f>
        <v>#N/A</v>
      </c>
      <c r="G50" t="str">
        <f t="shared" si="0"/>
        <v/>
      </c>
      <c r="L50" t="e">
        <f>VLOOKUP($J50,'Event Inputs'!$D$4:'Event Inputs'!$H$899,2,FALSE)</f>
        <v>#N/A</v>
      </c>
      <c r="M50" t="e">
        <f>VLOOKUP($K50,'Event Inputs'!$D$4:'Event Inputs'!$H$899,3,FALSE)</f>
        <v>#N/A</v>
      </c>
      <c r="N50" t="str">
        <f t="shared" si="1"/>
        <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5:41">
      <c r="E51" t="e">
        <f>VLOOKUP($C51,'Event Inputs'!$D$4:'Event Inputs'!$H$899,2,FALSE)</f>
        <v>#N/A</v>
      </c>
      <c r="F51" t="e">
        <f>VLOOKUP($D51,'Event Inputs'!$D$4:'Event Inputs'!$H$899,3,FALSE)</f>
        <v>#N/A</v>
      </c>
      <c r="G51" t="str">
        <f t="shared" si="0"/>
        <v/>
      </c>
      <c r="L51" t="e">
        <f>VLOOKUP($J51,'Event Inputs'!$D$4:'Event Inputs'!$H$899,2,FALSE)</f>
        <v>#N/A</v>
      </c>
      <c r="M51" t="e">
        <f>VLOOKUP($K51,'Event Inputs'!$D$4:'Event Inputs'!$H$899,3,FALSE)</f>
        <v>#N/A</v>
      </c>
      <c r="N51" t="str">
        <f t="shared" si="1"/>
        <v/>
      </c>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5:41">
      <c r="E52" t="e">
        <f>VLOOKUP($C52,'Event Inputs'!$D$4:'Event Inputs'!$H$899,2,FALSE)</f>
        <v>#N/A</v>
      </c>
      <c r="F52" t="e">
        <f>VLOOKUP($D52,'Event Inputs'!$D$4:'Event Inputs'!$H$899,3,FALSE)</f>
        <v>#N/A</v>
      </c>
      <c r="G52" t="str">
        <f t="shared" si="0"/>
        <v/>
      </c>
      <c r="L52" t="e">
        <f>VLOOKUP($J52,'Event Inputs'!$D$4:'Event Inputs'!$H$899,2,FALSE)</f>
        <v>#N/A</v>
      </c>
      <c r="M52" t="e">
        <f>VLOOKUP($K52,'Event Inputs'!$D$4:'Event Inputs'!$H$899,3,FALSE)</f>
        <v>#N/A</v>
      </c>
      <c r="N52" t="str">
        <f t="shared" si="1"/>
        <v/>
      </c>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5:41">
      <c r="E53" t="e">
        <f>VLOOKUP($C53,'Event Inputs'!$D$4:'Event Inputs'!$H$899,2,FALSE)</f>
        <v>#N/A</v>
      </c>
      <c r="F53" t="e">
        <f>VLOOKUP($D53,'Event Inputs'!$D$4:'Event Inputs'!$H$899,3,FALSE)</f>
        <v>#N/A</v>
      </c>
      <c r="G53" t="str">
        <f t="shared" si="0"/>
        <v/>
      </c>
      <c r="L53" t="e">
        <f>VLOOKUP($J53,'Event Inputs'!$D$4:'Event Inputs'!$H$899,2,FALSE)</f>
        <v>#N/A</v>
      </c>
      <c r="M53" t="e">
        <f>VLOOKUP($K53,'Event Inputs'!$D$4:'Event Inputs'!$H$899,3,FALSE)</f>
        <v>#N/A</v>
      </c>
      <c r="N53" t="str">
        <f t="shared" si="1"/>
        <v/>
      </c>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5:41">
      <c r="E54" t="e">
        <f>VLOOKUP($C54,'Event Inputs'!$D$4:'Event Inputs'!$H$899,2,FALSE)</f>
        <v>#N/A</v>
      </c>
      <c r="F54" t="e">
        <f>VLOOKUP($D54,'Event Inputs'!$D$4:'Event Inputs'!$H$899,3,FALSE)</f>
        <v>#N/A</v>
      </c>
      <c r="G54" t="str">
        <f t="shared" si="0"/>
        <v/>
      </c>
      <c r="L54" t="e">
        <f>VLOOKUP($J54,'Event Inputs'!$D$4:'Event Inputs'!$H$899,2,FALSE)</f>
        <v>#N/A</v>
      </c>
      <c r="M54" t="e">
        <f>VLOOKUP($K54,'Event Inputs'!$D$4:'Event Inputs'!$H$899,3,FALSE)</f>
        <v>#N/A</v>
      </c>
      <c r="N54" t="str">
        <f t="shared" si="1"/>
        <v/>
      </c>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5:41">
      <c r="E55" t="e">
        <f>VLOOKUP($C55,'Event Inputs'!$D$4:'Event Inputs'!$H$899,2,FALSE)</f>
        <v>#N/A</v>
      </c>
      <c r="F55" t="e">
        <f>VLOOKUP($D55,'Event Inputs'!$D$4:'Event Inputs'!$H$899,3,FALSE)</f>
        <v>#N/A</v>
      </c>
      <c r="G55" t="str">
        <f t="shared" si="0"/>
        <v/>
      </c>
      <c r="L55" t="e">
        <f>VLOOKUP($J55,'Event Inputs'!$D$4:'Event Inputs'!$H$899,2,FALSE)</f>
        <v>#N/A</v>
      </c>
      <c r="M55" t="e">
        <f>VLOOKUP($K55,'Event Inputs'!$D$4:'Event Inputs'!$H$899,3,FALSE)</f>
        <v>#N/A</v>
      </c>
      <c r="N55" t="str">
        <f t="shared" si="1"/>
        <v/>
      </c>
    </row>
    <row r="56" spans="5:41">
      <c r="E56" t="e">
        <f>VLOOKUP($C56,'Event Inputs'!$D$4:'Event Inputs'!$H$899,2,FALSE)</f>
        <v>#N/A</v>
      </c>
      <c r="F56" t="e">
        <f>VLOOKUP($D56,'Event Inputs'!$D$4:'Event Inputs'!$H$899,3,FALSE)</f>
        <v>#N/A</v>
      </c>
      <c r="G56" t="str">
        <f t="shared" si="0"/>
        <v/>
      </c>
      <c r="L56" t="e">
        <f>VLOOKUP($J56,'Event Inputs'!$D$4:'Event Inputs'!$H$899,2,FALSE)</f>
        <v>#N/A</v>
      </c>
      <c r="M56" t="e">
        <f>VLOOKUP($K56,'Event Inputs'!$D$4:'Event Inputs'!$H$899,3,FALSE)</f>
        <v>#N/A</v>
      </c>
      <c r="N56" t="str">
        <f t="shared" si="1"/>
        <v/>
      </c>
    </row>
    <row r="57" spans="5:41">
      <c r="E57" t="e">
        <f>VLOOKUP($C57,'Event Inputs'!$D$4:'Event Inputs'!$H$899,2,FALSE)</f>
        <v>#N/A</v>
      </c>
      <c r="F57" t="e">
        <f>VLOOKUP($D57,'Event Inputs'!$D$4:'Event Inputs'!$H$899,3,FALSE)</f>
        <v>#N/A</v>
      </c>
      <c r="G57" t="str">
        <f t="shared" si="0"/>
        <v/>
      </c>
      <c r="L57" t="e">
        <f>VLOOKUP($J57,'Event Inputs'!$D$4:'Event Inputs'!$H$899,2,FALSE)</f>
        <v>#N/A</v>
      </c>
      <c r="M57" t="e">
        <f>VLOOKUP($K57,'Event Inputs'!$D$4:'Event Inputs'!$H$899,3,FALSE)</f>
        <v>#N/A</v>
      </c>
      <c r="N57" t="str">
        <f t="shared" si="1"/>
        <v/>
      </c>
    </row>
    <row r="58" spans="5:41">
      <c r="E58" t="e">
        <f>VLOOKUP($C58,'Event Inputs'!$D$4:'Event Inputs'!$H$899,2,FALSE)</f>
        <v>#N/A</v>
      </c>
      <c r="F58" t="e">
        <f>VLOOKUP($D58,'Event Inputs'!$D$4:'Event Inputs'!$H$899,3,FALSE)</f>
        <v>#N/A</v>
      </c>
      <c r="G58" t="str">
        <f t="shared" si="0"/>
        <v/>
      </c>
      <c r="L58" t="e">
        <f>VLOOKUP($J58,'Event Inputs'!$D$4:'Event Inputs'!$H$899,2,FALSE)</f>
        <v>#N/A</v>
      </c>
      <c r="M58" t="e">
        <f>VLOOKUP($K58,'Event Inputs'!$D$4:'Event Inputs'!$H$899,3,FALSE)</f>
        <v>#N/A</v>
      </c>
      <c r="N58" t="str">
        <f t="shared" si="1"/>
        <v/>
      </c>
    </row>
    <row r="59" spans="5:41">
      <c r="E59" t="e">
        <f>VLOOKUP($C59,'Event Inputs'!$D$4:'Event Inputs'!$H$899,2,FALSE)</f>
        <v>#N/A</v>
      </c>
      <c r="F59" t="e">
        <f>VLOOKUP($D59,'Event Inputs'!$D$4:'Event Inputs'!$H$899,3,FALSE)</f>
        <v>#N/A</v>
      </c>
      <c r="G59" t="str">
        <f t="shared" si="0"/>
        <v/>
      </c>
      <c r="L59" t="e">
        <f>VLOOKUP($J59,'Event Inputs'!$D$4:'Event Inputs'!$H$899,2,FALSE)</f>
        <v>#N/A</v>
      </c>
      <c r="M59" t="e">
        <f>VLOOKUP($K59,'Event Inputs'!$D$4:'Event Inputs'!$H$899,3,FALSE)</f>
        <v>#N/A</v>
      </c>
      <c r="N59" t="str">
        <f t="shared" si="1"/>
        <v/>
      </c>
    </row>
    <row r="60" spans="5:41">
      <c r="E60" t="e">
        <f>VLOOKUP($C60,'Event Inputs'!$D$4:'Event Inputs'!$H$899,2,FALSE)</f>
        <v>#N/A</v>
      </c>
      <c r="F60" t="e">
        <f>VLOOKUP($D60,'Event Inputs'!$D$4:'Event Inputs'!$H$899,3,FALSE)</f>
        <v>#N/A</v>
      </c>
      <c r="G60" t="str">
        <f t="shared" si="0"/>
        <v/>
      </c>
      <c r="L60" t="e">
        <f>VLOOKUP($J60,'Event Inputs'!$D$4:'Event Inputs'!$H$899,2,FALSE)</f>
        <v>#N/A</v>
      </c>
      <c r="M60" t="e">
        <f>VLOOKUP($K60,'Event Inputs'!$D$4:'Event Inputs'!$H$899,3,FALSE)</f>
        <v>#N/A</v>
      </c>
      <c r="N60" t="str">
        <f t="shared" si="1"/>
        <v/>
      </c>
    </row>
    <row r="61" spans="5:41">
      <c r="E61" t="e">
        <f>VLOOKUP($C61,'Event Inputs'!$D$4:'Event Inputs'!$H$899,2,FALSE)</f>
        <v>#N/A</v>
      </c>
      <c r="F61" t="e">
        <f>VLOOKUP($D61,'Event Inputs'!$D$4:'Event Inputs'!$H$899,3,FALSE)</f>
        <v>#N/A</v>
      </c>
      <c r="G61" t="str">
        <f t="shared" si="0"/>
        <v/>
      </c>
      <c r="L61" t="e">
        <f>VLOOKUP($J61,'Event Inputs'!$D$4:'Event Inputs'!$H$899,2,FALSE)</f>
        <v>#N/A</v>
      </c>
      <c r="M61" t="e">
        <f>VLOOKUP($K61,'Event Inputs'!$D$4:'Event Inputs'!$H$899,3,FALSE)</f>
        <v>#N/A</v>
      </c>
      <c r="N61" t="str">
        <f t="shared" si="1"/>
        <v/>
      </c>
    </row>
    <row r="62" spans="5:41">
      <c r="E62" t="e">
        <f>VLOOKUP($C62,'Event Inputs'!$D$4:'Event Inputs'!$H$899,2,FALSE)</f>
        <v>#N/A</v>
      </c>
      <c r="F62" t="e">
        <f>VLOOKUP($D62,'Event Inputs'!$D$4:'Event Inputs'!$H$899,3,FALSE)</f>
        <v>#N/A</v>
      </c>
      <c r="G62" t="str">
        <f t="shared" si="0"/>
        <v/>
      </c>
      <c r="L62" t="e">
        <f>VLOOKUP($J62,'Event Inputs'!$D$4:'Event Inputs'!$H$899,2,FALSE)</f>
        <v>#N/A</v>
      </c>
      <c r="M62" t="e">
        <f>VLOOKUP($K62,'Event Inputs'!$D$4:'Event Inputs'!$H$899,3,FALSE)</f>
        <v>#N/A</v>
      </c>
      <c r="N62" t="str">
        <f t="shared" si="1"/>
        <v/>
      </c>
    </row>
    <row r="63" spans="5:41">
      <c r="E63" t="e">
        <f>VLOOKUP($C63,'Event Inputs'!$D$4:'Event Inputs'!$H$899,2,FALSE)</f>
        <v>#N/A</v>
      </c>
      <c r="F63" t="e">
        <f>VLOOKUP($D63,'Event Inputs'!$D$4:'Event Inputs'!$H$899,3,FALSE)</f>
        <v>#N/A</v>
      </c>
      <c r="G63" t="str">
        <f t="shared" si="0"/>
        <v/>
      </c>
      <c r="L63" t="e">
        <f>VLOOKUP($J63,'Event Inputs'!$D$4:'Event Inputs'!$H$899,2,FALSE)</f>
        <v>#N/A</v>
      </c>
      <c r="M63" t="e">
        <f>VLOOKUP($K63,'Event Inputs'!$D$4:'Event Inputs'!$H$899,3,FALSE)</f>
        <v>#N/A</v>
      </c>
      <c r="N63" t="str">
        <f t="shared" si="1"/>
        <v/>
      </c>
    </row>
    <row r="64" spans="5:41">
      <c r="E64" t="e">
        <f>VLOOKUP($C64,'Event Inputs'!$D$4:'Event Inputs'!$H$899,2,FALSE)</f>
        <v>#N/A</v>
      </c>
      <c r="F64" t="e">
        <f>VLOOKUP($D64,'Event Inputs'!$D$4:'Event Inputs'!$H$899,3,FALSE)</f>
        <v>#N/A</v>
      </c>
      <c r="G64" t="str">
        <f t="shared" si="0"/>
        <v/>
      </c>
      <c r="L64" t="e">
        <f>VLOOKUP($J64,'Event Inputs'!$D$4:'Event Inputs'!$H$899,2,FALSE)</f>
        <v>#N/A</v>
      </c>
      <c r="M64" t="e">
        <f>VLOOKUP($K64,'Event Inputs'!$D$4:'Event Inputs'!$H$899,3,FALSE)</f>
        <v>#N/A</v>
      </c>
      <c r="N64" t="str">
        <f t="shared" si="1"/>
        <v/>
      </c>
    </row>
    <row r="65" spans="5:14">
      <c r="E65" t="e">
        <f>VLOOKUP($C65,'Event Inputs'!$D$4:'Event Inputs'!$H$899,2,FALSE)</f>
        <v>#N/A</v>
      </c>
      <c r="F65" t="e">
        <f>VLOOKUP($D65,'Event Inputs'!$D$4:'Event Inputs'!$H$899,3,FALSE)</f>
        <v>#N/A</v>
      </c>
      <c r="G65" t="str">
        <f t="shared" si="0"/>
        <v/>
      </c>
      <c r="L65" t="e">
        <f>VLOOKUP($J65,'Event Inputs'!$D$4:'Event Inputs'!$H$899,2,FALSE)</f>
        <v>#N/A</v>
      </c>
      <c r="M65" t="e">
        <f>VLOOKUP($K65,'Event Inputs'!$D$4:'Event Inputs'!$H$899,3,FALSE)</f>
        <v>#N/A</v>
      </c>
      <c r="N65" t="str">
        <f t="shared" si="1"/>
        <v/>
      </c>
    </row>
    <row r="66" spans="5:14">
      <c r="E66" t="e">
        <f>VLOOKUP($C66,'Event Inputs'!$D$4:'Event Inputs'!$H$899,2,FALSE)</f>
        <v>#N/A</v>
      </c>
      <c r="F66" t="e">
        <f>VLOOKUP($D66,'Event Inputs'!$D$4:'Event Inputs'!$H$899,3,FALSE)</f>
        <v>#N/A</v>
      </c>
      <c r="G66" t="str">
        <f t="shared" si="0"/>
        <v/>
      </c>
      <c r="L66" t="e">
        <f>VLOOKUP($J66,'Event Inputs'!$D$4:'Event Inputs'!$H$899,2,FALSE)</f>
        <v>#N/A</v>
      </c>
      <c r="M66" t="e">
        <f>VLOOKUP($K66,'Event Inputs'!$D$4:'Event Inputs'!$H$899,3,FALSE)</f>
        <v>#N/A</v>
      </c>
      <c r="N66" t="str">
        <f t="shared" si="1"/>
        <v/>
      </c>
    </row>
    <row r="67" spans="5:14">
      <c r="E67" t="e">
        <f>VLOOKUP($C67,'Event Inputs'!$D$4:'Event Inputs'!$H$899,2,FALSE)</f>
        <v>#N/A</v>
      </c>
      <c r="F67" t="e">
        <f>VLOOKUP($D67,'Event Inputs'!$D$4:'Event Inputs'!$H$899,3,FALSE)</f>
        <v>#N/A</v>
      </c>
      <c r="G67" t="str">
        <f t="shared" si="0"/>
        <v/>
      </c>
      <c r="L67" t="e">
        <f>VLOOKUP($J67,'Event Inputs'!$D$4:'Event Inputs'!$H$899,2,FALSE)</f>
        <v>#N/A</v>
      </c>
      <c r="M67" t="e">
        <f>VLOOKUP($K67,'Event Inputs'!$D$4:'Event Inputs'!$H$899,3,FALSE)</f>
        <v>#N/A</v>
      </c>
      <c r="N67" t="str">
        <f t="shared" si="1"/>
        <v/>
      </c>
    </row>
    <row r="68" spans="5:14">
      <c r="E68" t="e">
        <f>VLOOKUP($C68,'Event Inputs'!$D$4:'Event Inputs'!$H$899,2,FALSE)</f>
        <v>#N/A</v>
      </c>
      <c r="F68" t="e">
        <f>VLOOKUP($D68,'Event Inputs'!$D$4:'Event Inputs'!$H$899,3,FALSE)</f>
        <v>#N/A</v>
      </c>
      <c r="G68" t="str">
        <f t="shared" si="0"/>
        <v/>
      </c>
      <c r="L68" t="e">
        <f>VLOOKUP($J68,'Event Inputs'!$D$4:'Event Inputs'!$H$899,2,FALSE)</f>
        <v>#N/A</v>
      </c>
      <c r="M68" t="e">
        <f>VLOOKUP($K68,'Event Inputs'!$D$4:'Event Inputs'!$H$899,3,FALSE)</f>
        <v>#N/A</v>
      </c>
      <c r="N68" t="str">
        <f t="shared" si="1"/>
        <v/>
      </c>
    </row>
    <row r="69" spans="5:14">
      <c r="E69" t="e">
        <f>VLOOKUP($C69,'Event Inputs'!$D$4:'Event Inputs'!$H$899,2,FALSE)</f>
        <v>#N/A</v>
      </c>
      <c r="F69" t="e">
        <f>VLOOKUP($D69,'Event Inputs'!$D$4:'Event Inputs'!$H$899,3,FALSE)</f>
        <v>#N/A</v>
      </c>
      <c r="G69" t="str">
        <f t="shared" ref="G69:G99" si="59">LEFT(C69,2)</f>
        <v/>
      </c>
      <c r="L69" t="e">
        <f>VLOOKUP($J69,'Event Inputs'!$D$4:'Event Inputs'!$H$899,2,FALSE)</f>
        <v>#N/A</v>
      </c>
      <c r="M69" t="e">
        <f>VLOOKUP($K69,'Event Inputs'!$D$4:'Event Inputs'!$H$899,3,FALSE)</f>
        <v>#N/A</v>
      </c>
      <c r="N69" t="str">
        <f t="shared" ref="N69:N99" si="60">LEFT(J69,2)</f>
        <v/>
      </c>
    </row>
    <row r="70" spans="5:14">
      <c r="E70" t="e">
        <f>VLOOKUP($C70,'Event Inputs'!$D$4:'Event Inputs'!$H$899,2,FALSE)</f>
        <v>#N/A</v>
      </c>
      <c r="F70" t="e">
        <f>VLOOKUP($D70,'Event Inputs'!$D$4:'Event Inputs'!$H$899,3,FALSE)</f>
        <v>#N/A</v>
      </c>
      <c r="G70" t="str">
        <f t="shared" si="59"/>
        <v/>
      </c>
      <c r="L70" t="e">
        <f>VLOOKUP($J70,'Event Inputs'!$D$4:'Event Inputs'!$H$899,2,FALSE)</f>
        <v>#N/A</v>
      </c>
      <c r="M70" t="e">
        <f>VLOOKUP($K70,'Event Inputs'!$D$4:'Event Inputs'!$H$899,3,FALSE)</f>
        <v>#N/A</v>
      </c>
      <c r="N70" t="str">
        <f t="shared" si="60"/>
        <v/>
      </c>
    </row>
    <row r="71" spans="5:14">
      <c r="E71" t="e">
        <f>VLOOKUP($C71,'Event Inputs'!$D$4:'Event Inputs'!$H$899,2,FALSE)</f>
        <v>#N/A</v>
      </c>
      <c r="F71" t="e">
        <f>VLOOKUP($D71,'Event Inputs'!$D$4:'Event Inputs'!$H$899,3,FALSE)</f>
        <v>#N/A</v>
      </c>
      <c r="G71" t="str">
        <f t="shared" si="59"/>
        <v/>
      </c>
      <c r="L71" t="e">
        <f>VLOOKUP($J71,'Event Inputs'!$D$4:'Event Inputs'!$H$899,2,FALSE)</f>
        <v>#N/A</v>
      </c>
      <c r="M71" t="e">
        <f>VLOOKUP($K71,'Event Inputs'!$D$4:'Event Inputs'!$H$899,3,FALSE)</f>
        <v>#N/A</v>
      </c>
      <c r="N71" t="str">
        <f t="shared" si="60"/>
        <v/>
      </c>
    </row>
    <row r="72" spans="5:14">
      <c r="E72" t="e">
        <f>VLOOKUP($C72,'Event Inputs'!$D$4:'Event Inputs'!$H$899,2,FALSE)</f>
        <v>#N/A</v>
      </c>
      <c r="F72" t="e">
        <f>VLOOKUP($D72,'Event Inputs'!$D$4:'Event Inputs'!$H$899,3,FALSE)</f>
        <v>#N/A</v>
      </c>
      <c r="G72" t="str">
        <f t="shared" si="59"/>
        <v/>
      </c>
      <c r="L72" t="e">
        <f>VLOOKUP($J72,'Event Inputs'!$D$4:'Event Inputs'!$H$899,2,FALSE)</f>
        <v>#N/A</v>
      </c>
      <c r="M72" t="e">
        <f>VLOOKUP($K72,'Event Inputs'!$D$4:'Event Inputs'!$H$899,3,FALSE)</f>
        <v>#N/A</v>
      </c>
      <c r="N72" t="str">
        <f t="shared" si="60"/>
        <v/>
      </c>
    </row>
    <row r="73" spans="5:14">
      <c r="E73" t="e">
        <f>VLOOKUP($C73,'Event Inputs'!$D$4:'Event Inputs'!$H$899,2,FALSE)</f>
        <v>#N/A</v>
      </c>
      <c r="F73" t="e">
        <f>VLOOKUP($D73,'Event Inputs'!$D$4:'Event Inputs'!$H$899,3,FALSE)</f>
        <v>#N/A</v>
      </c>
      <c r="G73" t="str">
        <f t="shared" si="59"/>
        <v/>
      </c>
      <c r="L73" t="e">
        <f>VLOOKUP($J73,'Event Inputs'!$D$4:'Event Inputs'!$H$899,2,FALSE)</f>
        <v>#N/A</v>
      </c>
      <c r="M73" t="e">
        <f>VLOOKUP($K73,'Event Inputs'!$D$4:'Event Inputs'!$H$899,3,FALSE)</f>
        <v>#N/A</v>
      </c>
      <c r="N73" t="str">
        <f t="shared" si="60"/>
        <v/>
      </c>
    </row>
    <row r="74" spans="5:14">
      <c r="E74" t="e">
        <f>VLOOKUP($C74,'Event Inputs'!$D$4:'Event Inputs'!$H$899,2,FALSE)</f>
        <v>#N/A</v>
      </c>
      <c r="F74" t="e">
        <f>VLOOKUP($D74,'Event Inputs'!$D$4:'Event Inputs'!$H$899,3,FALSE)</f>
        <v>#N/A</v>
      </c>
      <c r="G74" t="str">
        <f t="shared" si="59"/>
        <v/>
      </c>
      <c r="L74" t="e">
        <f>VLOOKUP($J74,'Event Inputs'!$D$4:'Event Inputs'!$H$899,2,FALSE)</f>
        <v>#N/A</v>
      </c>
      <c r="M74" t="e">
        <f>VLOOKUP($K74,'Event Inputs'!$D$4:'Event Inputs'!$H$899,3,FALSE)</f>
        <v>#N/A</v>
      </c>
      <c r="N74" t="str">
        <f t="shared" si="60"/>
        <v/>
      </c>
    </row>
    <row r="75" spans="5:14">
      <c r="E75" t="e">
        <f>VLOOKUP($C75,'Event Inputs'!$D$4:'Event Inputs'!$H$899,2,FALSE)</f>
        <v>#N/A</v>
      </c>
      <c r="F75" t="e">
        <f>VLOOKUP($D75,'Event Inputs'!$D$4:'Event Inputs'!$H$899,3,FALSE)</f>
        <v>#N/A</v>
      </c>
      <c r="G75" t="str">
        <f t="shared" si="59"/>
        <v/>
      </c>
      <c r="L75" t="e">
        <f>VLOOKUP($J75,'Event Inputs'!$D$4:'Event Inputs'!$H$899,2,FALSE)</f>
        <v>#N/A</v>
      </c>
      <c r="M75" t="e">
        <f>VLOOKUP($K75,'Event Inputs'!$D$4:'Event Inputs'!$H$899,3,FALSE)</f>
        <v>#N/A</v>
      </c>
      <c r="N75" t="str">
        <f t="shared" si="60"/>
        <v/>
      </c>
    </row>
    <row r="76" spans="5:14">
      <c r="E76" t="e">
        <f>VLOOKUP($C76,'Event Inputs'!$D$4:'Event Inputs'!$H$899,2,FALSE)</f>
        <v>#N/A</v>
      </c>
      <c r="F76" t="e">
        <f>VLOOKUP($D76,'Event Inputs'!$D$4:'Event Inputs'!$H$899,3,FALSE)</f>
        <v>#N/A</v>
      </c>
      <c r="G76" t="str">
        <f t="shared" si="59"/>
        <v/>
      </c>
      <c r="L76" t="e">
        <f>VLOOKUP($J76,'Event Inputs'!$D$4:'Event Inputs'!$H$899,2,FALSE)</f>
        <v>#N/A</v>
      </c>
      <c r="M76" t="e">
        <f>VLOOKUP($K76,'Event Inputs'!$D$4:'Event Inputs'!$H$899,3,FALSE)</f>
        <v>#N/A</v>
      </c>
      <c r="N76" t="str">
        <f t="shared" si="60"/>
        <v/>
      </c>
    </row>
    <row r="77" spans="5:14">
      <c r="E77" t="e">
        <f>VLOOKUP($C77,'Event Inputs'!$D$4:'Event Inputs'!$H$899,2,FALSE)</f>
        <v>#N/A</v>
      </c>
      <c r="F77" t="e">
        <f>VLOOKUP($D77,'Event Inputs'!$D$4:'Event Inputs'!$H$899,3,FALSE)</f>
        <v>#N/A</v>
      </c>
      <c r="G77" t="str">
        <f t="shared" si="59"/>
        <v/>
      </c>
      <c r="L77" t="e">
        <f>VLOOKUP($J77,'Event Inputs'!$D$4:'Event Inputs'!$H$899,2,FALSE)</f>
        <v>#N/A</v>
      </c>
      <c r="M77" t="e">
        <f>VLOOKUP($K77,'Event Inputs'!$D$4:'Event Inputs'!$H$899,3,FALSE)</f>
        <v>#N/A</v>
      </c>
      <c r="N77" t="str">
        <f t="shared" si="60"/>
        <v/>
      </c>
    </row>
    <row r="78" spans="5:14">
      <c r="E78" t="e">
        <f>VLOOKUP($C78,'Event Inputs'!$D$4:'Event Inputs'!$H$899,2,FALSE)</f>
        <v>#N/A</v>
      </c>
      <c r="F78" t="e">
        <f>VLOOKUP($D78,'Event Inputs'!$D$4:'Event Inputs'!$H$899,3,FALSE)</f>
        <v>#N/A</v>
      </c>
      <c r="G78" t="str">
        <f t="shared" si="59"/>
        <v/>
      </c>
      <c r="L78" t="e">
        <f>VLOOKUP($J78,'Event Inputs'!$D$4:'Event Inputs'!$H$899,2,FALSE)</f>
        <v>#N/A</v>
      </c>
      <c r="M78" t="e">
        <f>VLOOKUP($K78,'Event Inputs'!$D$4:'Event Inputs'!$H$899,3,FALSE)</f>
        <v>#N/A</v>
      </c>
      <c r="N78" t="str">
        <f t="shared" si="60"/>
        <v/>
      </c>
    </row>
    <row r="79" spans="5:14">
      <c r="E79" t="e">
        <f>VLOOKUP($C79,'Event Inputs'!$D$4:'Event Inputs'!$H$899,2,FALSE)</f>
        <v>#N/A</v>
      </c>
      <c r="F79" t="e">
        <f>VLOOKUP($D79,'Event Inputs'!$D$4:'Event Inputs'!$H$899,3,FALSE)</f>
        <v>#N/A</v>
      </c>
      <c r="G79" t="str">
        <f t="shared" si="59"/>
        <v/>
      </c>
      <c r="L79" t="e">
        <f>VLOOKUP($J79,'Event Inputs'!$D$4:'Event Inputs'!$H$899,2,FALSE)</f>
        <v>#N/A</v>
      </c>
      <c r="M79" t="e">
        <f>VLOOKUP($K79,'Event Inputs'!$D$4:'Event Inputs'!$H$899,3,FALSE)</f>
        <v>#N/A</v>
      </c>
      <c r="N79" t="str">
        <f t="shared" si="60"/>
        <v/>
      </c>
    </row>
    <row r="80" spans="5:14">
      <c r="E80" t="e">
        <f>VLOOKUP($C80,'Event Inputs'!$D$4:'Event Inputs'!$H$899,2,FALSE)</f>
        <v>#N/A</v>
      </c>
      <c r="F80" t="e">
        <f>VLOOKUP($D80,'Event Inputs'!$D$4:'Event Inputs'!$H$899,3,FALSE)</f>
        <v>#N/A</v>
      </c>
      <c r="G80" t="str">
        <f t="shared" si="59"/>
        <v/>
      </c>
      <c r="L80" t="e">
        <f>VLOOKUP($J80,'Event Inputs'!$D$4:'Event Inputs'!$H$899,2,FALSE)</f>
        <v>#N/A</v>
      </c>
      <c r="M80" t="e">
        <f>VLOOKUP($K80,'Event Inputs'!$D$4:'Event Inputs'!$H$899,3,FALSE)</f>
        <v>#N/A</v>
      </c>
      <c r="N80" t="str">
        <f t="shared" si="60"/>
        <v/>
      </c>
    </row>
    <row r="81" spans="5:14">
      <c r="E81" t="e">
        <f>VLOOKUP($C81,'Event Inputs'!$D$4:'Event Inputs'!$H$899,2,FALSE)</f>
        <v>#N/A</v>
      </c>
      <c r="F81" t="e">
        <f>VLOOKUP($D81,'Event Inputs'!$D$4:'Event Inputs'!$H$899,3,FALSE)</f>
        <v>#N/A</v>
      </c>
      <c r="G81" t="str">
        <f t="shared" si="59"/>
        <v/>
      </c>
      <c r="L81" t="e">
        <f>VLOOKUP($J81,'Event Inputs'!$D$4:'Event Inputs'!$H$899,2,FALSE)</f>
        <v>#N/A</v>
      </c>
      <c r="M81" t="e">
        <f>VLOOKUP($K81,'Event Inputs'!$D$4:'Event Inputs'!$H$899,3,FALSE)</f>
        <v>#N/A</v>
      </c>
      <c r="N81" t="str">
        <f t="shared" si="60"/>
        <v/>
      </c>
    </row>
    <row r="82" spans="5:14">
      <c r="E82" t="e">
        <f>VLOOKUP($C82,'Event Inputs'!$D$4:'Event Inputs'!$H$899,2,FALSE)</f>
        <v>#N/A</v>
      </c>
      <c r="F82" t="e">
        <f>VLOOKUP($D82,'Event Inputs'!$D$4:'Event Inputs'!$H$899,3,FALSE)</f>
        <v>#N/A</v>
      </c>
      <c r="G82" t="str">
        <f t="shared" si="59"/>
        <v/>
      </c>
      <c r="L82" t="e">
        <f>VLOOKUP($J82,'Event Inputs'!$D$4:'Event Inputs'!$H$899,2,FALSE)</f>
        <v>#N/A</v>
      </c>
      <c r="M82" t="e">
        <f>VLOOKUP($K82,'Event Inputs'!$D$4:'Event Inputs'!$H$899,3,FALSE)</f>
        <v>#N/A</v>
      </c>
      <c r="N82" t="str">
        <f t="shared" si="60"/>
        <v/>
      </c>
    </row>
    <row r="83" spans="5:14">
      <c r="E83" t="e">
        <f>VLOOKUP($C83,'Event Inputs'!$D$4:'Event Inputs'!$H$899,2,FALSE)</f>
        <v>#N/A</v>
      </c>
      <c r="F83" t="e">
        <f>VLOOKUP($D83,'Event Inputs'!$D$4:'Event Inputs'!$H$899,3,FALSE)</f>
        <v>#N/A</v>
      </c>
      <c r="G83" t="str">
        <f t="shared" si="59"/>
        <v/>
      </c>
      <c r="L83" t="e">
        <f>VLOOKUP($J83,'Event Inputs'!$D$4:'Event Inputs'!$H$899,2,FALSE)</f>
        <v>#N/A</v>
      </c>
      <c r="M83" t="e">
        <f>VLOOKUP($K83,'Event Inputs'!$D$4:'Event Inputs'!$H$899,3,FALSE)</f>
        <v>#N/A</v>
      </c>
      <c r="N83" t="str">
        <f t="shared" si="60"/>
        <v/>
      </c>
    </row>
    <row r="84" spans="5:14">
      <c r="E84" t="e">
        <f>VLOOKUP($C84,'Event Inputs'!$D$4:'Event Inputs'!$H$899,2,FALSE)</f>
        <v>#N/A</v>
      </c>
      <c r="F84" t="e">
        <f>VLOOKUP($D84,'Event Inputs'!$D$4:'Event Inputs'!$H$899,3,FALSE)</f>
        <v>#N/A</v>
      </c>
      <c r="G84" t="str">
        <f t="shared" si="59"/>
        <v/>
      </c>
      <c r="L84" t="e">
        <f>VLOOKUP($J84,'Event Inputs'!$D$4:'Event Inputs'!$H$899,2,FALSE)</f>
        <v>#N/A</v>
      </c>
      <c r="M84" t="e">
        <f>VLOOKUP($K84,'Event Inputs'!$D$4:'Event Inputs'!$H$899,3,FALSE)</f>
        <v>#N/A</v>
      </c>
      <c r="N84" t="str">
        <f t="shared" si="60"/>
        <v/>
      </c>
    </row>
    <row r="85" spans="5:14">
      <c r="E85" t="e">
        <f>VLOOKUP($C85,'Event Inputs'!$D$4:'Event Inputs'!$H$899,2,FALSE)</f>
        <v>#N/A</v>
      </c>
      <c r="F85" t="e">
        <f>VLOOKUP($D85,'Event Inputs'!$D$4:'Event Inputs'!$H$899,3,FALSE)</f>
        <v>#N/A</v>
      </c>
      <c r="G85" t="str">
        <f t="shared" si="59"/>
        <v/>
      </c>
      <c r="L85" t="e">
        <f>VLOOKUP($J85,'Event Inputs'!$D$4:'Event Inputs'!$H$899,2,FALSE)</f>
        <v>#N/A</v>
      </c>
      <c r="M85" t="e">
        <f>VLOOKUP($K85,'Event Inputs'!$D$4:'Event Inputs'!$H$899,3,FALSE)</f>
        <v>#N/A</v>
      </c>
      <c r="N85" t="str">
        <f t="shared" si="60"/>
        <v/>
      </c>
    </row>
    <row r="86" spans="5:14">
      <c r="E86" t="e">
        <f>VLOOKUP($C86,'Event Inputs'!$D$4:'Event Inputs'!$H$899,2,FALSE)</f>
        <v>#N/A</v>
      </c>
      <c r="F86" t="e">
        <f>VLOOKUP($D86,'Event Inputs'!$D$4:'Event Inputs'!$H$899,3,FALSE)</f>
        <v>#N/A</v>
      </c>
      <c r="G86" t="str">
        <f t="shared" si="59"/>
        <v/>
      </c>
      <c r="L86" t="e">
        <f>VLOOKUP($J86,'Event Inputs'!$D$4:'Event Inputs'!$H$899,2,FALSE)</f>
        <v>#N/A</v>
      </c>
      <c r="M86" t="e">
        <f>VLOOKUP($K86,'Event Inputs'!$D$4:'Event Inputs'!$H$899,3,FALSE)</f>
        <v>#N/A</v>
      </c>
      <c r="N86" t="str">
        <f t="shared" si="60"/>
        <v/>
      </c>
    </row>
    <row r="87" spans="5:14">
      <c r="E87" t="e">
        <f>VLOOKUP($C87,'Event Inputs'!$D$4:'Event Inputs'!$H$899,2,FALSE)</f>
        <v>#N/A</v>
      </c>
      <c r="F87" t="e">
        <f>VLOOKUP($D87,'Event Inputs'!$D$4:'Event Inputs'!$H$899,3,FALSE)</f>
        <v>#N/A</v>
      </c>
      <c r="G87" t="str">
        <f t="shared" si="59"/>
        <v/>
      </c>
      <c r="L87" t="e">
        <f>VLOOKUP($J87,'Event Inputs'!$D$4:'Event Inputs'!$H$899,2,FALSE)</f>
        <v>#N/A</v>
      </c>
      <c r="M87" t="e">
        <f>VLOOKUP($K87,'Event Inputs'!$D$4:'Event Inputs'!$H$899,3,FALSE)</f>
        <v>#N/A</v>
      </c>
      <c r="N87" t="str">
        <f t="shared" si="60"/>
        <v/>
      </c>
    </row>
    <row r="88" spans="5:14">
      <c r="E88" t="e">
        <f>VLOOKUP($C88,'Event Inputs'!$D$4:'Event Inputs'!$H$899,2,FALSE)</f>
        <v>#N/A</v>
      </c>
      <c r="F88" t="e">
        <f>VLOOKUP($D88,'Event Inputs'!$D$4:'Event Inputs'!$H$899,3,FALSE)</f>
        <v>#N/A</v>
      </c>
      <c r="G88" t="str">
        <f t="shared" si="59"/>
        <v/>
      </c>
      <c r="L88" t="e">
        <f>VLOOKUP($J88,'Event Inputs'!$D$4:'Event Inputs'!$H$899,2,FALSE)</f>
        <v>#N/A</v>
      </c>
      <c r="M88" t="e">
        <f>VLOOKUP($K88,'Event Inputs'!$D$4:'Event Inputs'!$H$899,3,FALSE)</f>
        <v>#N/A</v>
      </c>
      <c r="N88" t="str">
        <f t="shared" si="60"/>
        <v/>
      </c>
    </row>
    <row r="89" spans="5:14">
      <c r="E89" t="e">
        <f>VLOOKUP($C89,'Event Inputs'!$D$4:'Event Inputs'!$H$899,2,FALSE)</f>
        <v>#N/A</v>
      </c>
      <c r="F89" t="e">
        <f>VLOOKUP($D89,'Event Inputs'!$D$4:'Event Inputs'!$H$899,3,FALSE)</f>
        <v>#N/A</v>
      </c>
      <c r="G89" t="str">
        <f t="shared" si="59"/>
        <v/>
      </c>
      <c r="L89" t="e">
        <f>VLOOKUP($J89,'Event Inputs'!$D$4:'Event Inputs'!$H$899,2,FALSE)</f>
        <v>#N/A</v>
      </c>
      <c r="M89" t="e">
        <f>VLOOKUP($K89,'Event Inputs'!$D$4:'Event Inputs'!$H$899,3,FALSE)</f>
        <v>#N/A</v>
      </c>
      <c r="N89" t="str">
        <f t="shared" si="60"/>
        <v/>
      </c>
    </row>
    <row r="90" spans="5:14">
      <c r="E90" t="e">
        <f>VLOOKUP($C90,'Event Inputs'!$D$4:'Event Inputs'!$H$899,2,FALSE)</f>
        <v>#N/A</v>
      </c>
      <c r="F90" t="e">
        <f>VLOOKUP($D90,'Event Inputs'!$D$4:'Event Inputs'!$H$899,3,FALSE)</f>
        <v>#N/A</v>
      </c>
      <c r="G90" t="str">
        <f t="shared" si="59"/>
        <v/>
      </c>
      <c r="L90" t="e">
        <f>VLOOKUP($J90,'Event Inputs'!$D$4:'Event Inputs'!$H$899,2,FALSE)</f>
        <v>#N/A</v>
      </c>
      <c r="M90" t="e">
        <f>VLOOKUP($K90,'Event Inputs'!$D$4:'Event Inputs'!$H$899,3,FALSE)</f>
        <v>#N/A</v>
      </c>
      <c r="N90" t="str">
        <f t="shared" si="60"/>
        <v/>
      </c>
    </row>
    <row r="91" spans="5:14">
      <c r="E91" t="e">
        <f>VLOOKUP($C91,'Event Inputs'!$D$4:'Event Inputs'!$H$899,2,FALSE)</f>
        <v>#N/A</v>
      </c>
      <c r="F91" t="e">
        <f>VLOOKUP($D91,'Event Inputs'!$D$4:'Event Inputs'!$H$899,3,FALSE)</f>
        <v>#N/A</v>
      </c>
      <c r="G91" t="str">
        <f t="shared" si="59"/>
        <v/>
      </c>
      <c r="L91" t="e">
        <f>VLOOKUP($J91,'Event Inputs'!$D$4:'Event Inputs'!$H$899,2,FALSE)</f>
        <v>#N/A</v>
      </c>
      <c r="M91" t="e">
        <f>VLOOKUP($K91,'Event Inputs'!$D$4:'Event Inputs'!$H$899,3,FALSE)</f>
        <v>#N/A</v>
      </c>
      <c r="N91" t="str">
        <f t="shared" si="60"/>
        <v/>
      </c>
    </row>
    <row r="92" spans="5:14">
      <c r="E92" t="e">
        <f>VLOOKUP($C92,'Event Inputs'!$D$4:'Event Inputs'!$H$899,2,FALSE)</f>
        <v>#N/A</v>
      </c>
      <c r="F92" t="e">
        <f>VLOOKUP($D92,'Event Inputs'!$D$4:'Event Inputs'!$H$899,3,FALSE)</f>
        <v>#N/A</v>
      </c>
      <c r="G92" t="str">
        <f t="shared" si="59"/>
        <v/>
      </c>
      <c r="L92" t="e">
        <f>VLOOKUP($J92,'Event Inputs'!$D$4:'Event Inputs'!$H$899,2,FALSE)</f>
        <v>#N/A</v>
      </c>
      <c r="M92" t="e">
        <f>VLOOKUP($K92,'Event Inputs'!$D$4:'Event Inputs'!$H$899,3,FALSE)</f>
        <v>#N/A</v>
      </c>
      <c r="N92" t="str">
        <f t="shared" si="60"/>
        <v/>
      </c>
    </row>
    <row r="93" spans="5:14">
      <c r="E93" t="e">
        <f>VLOOKUP($C93,'Event Inputs'!$D$4:'Event Inputs'!$H$899,2,FALSE)</f>
        <v>#N/A</v>
      </c>
      <c r="F93" t="e">
        <f>VLOOKUP($D93,'Event Inputs'!$D$4:'Event Inputs'!$H$899,3,FALSE)</f>
        <v>#N/A</v>
      </c>
      <c r="G93" t="str">
        <f t="shared" si="59"/>
        <v/>
      </c>
      <c r="L93" t="e">
        <f>VLOOKUP($J93,'Event Inputs'!$D$4:'Event Inputs'!$H$899,2,FALSE)</f>
        <v>#N/A</v>
      </c>
      <c r="M93" t="e">
        <f>VLOOKUP($K93,'Event Inputs'!$D$4:'Event Inputs'!$H$899,3,FALSE)</f>
        <v>#N/A</v>
      </c>
      <c r="N93" t="str">
        <f t="shared" si="60"/>
        <v/>
      </c>
    </row>
    <row r="94" spans="5:14">
      <c r="E94" t="e">
        <f>VLOOKUP($C94,'Event Inputs'!$D$4:'Event Inputs'!$H$899,2,FALSE)</f>
        <v>#N/A</v>
      </c>
      <c r="F94" t="e">
        <f>VLOOKUP($D94,'Event Inputs'!$D$4:'Event Inputs'!$H$899,3,FALSE)</f>
        <v>#N/A</v>
      </c>
      <c r="G94" t="str">
        <f t="shared" si="59"/>
        <v/>
      </c>
      <c r="L94" t="e">
        <f>VLOOKUP($J94,'Event Inputs'!$D$4:'Event Inputs'!$H$899,2,FALSE)</f>
        <v>#N/A</v>
      </c>
      <c r="M94" t="e">
        <f>VLOOKUP($K94,'Event Inputs'!$D$4:'Event Inputs'!$H$899,3,FALSE)</f>
        <v>#N/A</v>
      </c>
      <c r="N94" t="str">
        <f t="shared" si="60"/>
        <v/>
      </c>
    </row>
    <row r="95" spans="5:14">
      <c r="E95" t="e">
        <f>VLOOKUP($C95,'Event Inputs'!$D$4:'Event Inputs'!$H$899,2,FALSE)</f>
        <v>#N/A</v>
      </c>
      <c r="F95" t="e">
        <f>VLOOKUP($D95,'Event Inputs'!$D$4:'Event Inputs'!$H$899,3,FALSE)</f>
        <v>#N/A</v>
      </c>
      <c r="G95" t="str">
        <f t="shared" si="59"/>
        <v/>
      </c>
      <c r="L95" t="e">
        <f>VLOOKUP($J95,'Event Inputs'!$D$4:'Event Inputs'!$H$899,2,FALSE)</f>
        <v>#N/A</v>
      </c>
      <c r="M95" t="e">
        <f>VLOOKUP($K95,'Event Inputs'!$D$4:'Event Inputs'!$H$899,3,FALSE)</f>
        <v>#N/A</v>
      </c>
      <c r="N95" t="str">
        <f t="shared" si="60"/>
        <v/>
      </c>
    </row>
    <row r="96" spans="5:14">
      <c r="E96" t="e">
        <f>VLOOKUP($C96,'Event Inputs'!$D$4:'Event Inputs'!$H$899,2,FALSE)</f>
        <v>#N/A</v>
      </c>
      <c r="F96" t="e">
        <f>VLOOKUP($D96,'Event Inputs'!$D$4:'Event Inputs'!$H$899,3,FALSE)</f>
        <v>#N/A</v>
      </c>
      <c r="G96" t="str">
        <f t="shared" si="59"/>
        <v/>
      </c>
      <c r="L96" t="e">
        <f>VLOOKUP($J96,'Event Inputs'!$D$4:'Event Inputs'!$H$899,2,FALSE)</f>
        <v>#N/A</v>
      </c>
      <c r="M96" t="e">
        <f>VLOOKUP($K96,'Event Inputs'!$D$4:'Event Inputs'!$H$899,3,FALSE)</f>
        <v>#N/A</v>
      </c>
      <c r="N96" t="str">
        <f t="shared" si="60"/>
        <v/>
      </c>
    </row>
    <row r="97" spans="5:14">
      <c r="E97" t="e">
        <f>VLOOKUP($C97,'Event Inputs'!$D$4:'Event Inputs'!$H$899,2,FALSE)</f>
        <v>#N/A</v>
      </c>
      <c r="F97" t="e">
        <f>VLOOKUP($D97,'Event Inputs'!$D$4:'Event Inputs'!$H$899,3,FALSE)</f>
        <v>#N/A</v>
      </c>
      <c r="G97" t="str">
        <f t="shared" si="59"/>
        <v/>
      </c>
      <c r="L97" t="e">
        <f>VLOOKUP($J97,'Event Inputs'!$D$4:'Event Inputs'!$H$899,2,FALSE)</f>
        <v>#N/A</v>
      </c>
      <c r="M97" t="e">
        <f>VLOOKUP($K97,'Event Inputs'!$D$4:'Event Inputs'!$H$899,3,FALSE)</f>
        <v>#N/A</v>
      </c>
      <c r="N97" t="str">
        <f t="shared" si="60"/>
        <v/>
      </c>
    </row>
    <row r="98" spans="5:14">
      <c r="E98" t="e">
        <f>VLOOKUP($C98,'Event Inputs'!$D$4:'Event Inputs'!$H$899,2,FALSE)</f>
        <v>#N/A</v>
      </c>
      <c r="F98" t="e">
        <f>VLOOKUP($D98,'Event Inputs'!$D$4:'Event Inputs'!$H$899,3,FALSE)</f>
        <v>#N/A</v>
      </c>
      <c r="G98" t="str">
        <f t="shared" si="59"/>
        <v/>
      </c>
      <c r="L98" t="e">
        <f>VLOOKUP($J98,'Event Inputs'!$D$4:'Event Inputs'!$H$899,2,FALSE)</f>
        <v>#N/A</v>
      </c>
      <c r="M98" t="e">
        <f>VLOOKUP($K98,'Event Inputs'!$D$4:'Event Inputs'!$H$899,3,FALSE)</f>
        <v>#N/A</v>
      </c>
      <c r="N98" t="str">
        <f t="shared" si="60"/>
        <v/>
      </c>
    </row>
    <row r="99" spans="5:14">
      <c r="E99" t="e">
        <f>VLOOKUP($C99,'Event Inputs'!$D$4:'Event Inputs'!$H$899,2,FALSE)</f>
        <v>#N/A</v>
      </c>
      <c r="F99" t="e">
        <f>VLOOKUP($D99,'Event Inputs'!$D$4:'Event Inputs'!$H$899,3,FALSE)</f>
        <v>#N/A</v>
      </c>
      <c r="G99" t="str">
        <f t="shared" si="59"/>
        <v/>
      </c>
      <c r="L99" t="e">
        <f>VLOOKUP($J99,'Event Inputs'!$D$4:'Event Inputs'!$H$899,2,FALSE)</f>
        <v>#N/A</v>
      </c>
      <c r="M99" t="e">
        <f>VLOOKUP($K99,'Event Inputs'!$D$4:'Event Inputs'!$H$899,3,FALSE)</f>
        <v>#N/A</v>
      </c>
      <c r="N99" t="str">
        <f t="shared" si="60"/>
        <v/>
      </c>
    </row>
  </sheetData>
  <mergeCells count="2">
    <mergeCell ref="A1:G1"/>
    <mergeCell ref="H1:N1"/>
  </mergeCells>
  <phoneticPr fontId="10" type="noConversion"/>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2"/>
  <dimension ref="A1"/>
  <sheetViews>
    <sheetView workbookViewId="0">
      <selection activeCell="E15" sqref="E15"/>
    </sheetView>
  </sheetViews>
  <sheetFormatPr defaultRowHeight="14.5"/>
  <sheetData>
    <row r="1" spans="1:1">
      <c r="A1" t="s">
        <v>80</v>
      </c>
    </row>
  </sheetData>
  <sheetProtection sheet="1" objects="1" scenarios="1"/>
  <pageMargins left="0.7" right="0.7"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3"/>
  <dimension ref="A4:B19"/>
  <sheetViews>
    <sheetView workbookViewId="0">
      <selection activeCell="A4" sqref="A4:B21"/>
    </sheetView>
  </sheetViews>
  <sheetFormatPr defaultRowHeight="14.5"/>
  <cols>
    <col min="1" max="1" width="9.1796875" style="53"/>
    <col min="2" max="2" width="122.54296875" customWidth="1"/>
  </cols>
  <sheetData>
    <row r="4" spans="1:2">
      <c r="B4" s="44" t="s">
        <v>74</v>
      </c>
    </row>
    <row r="6" spans="1:2" ht="29">
      <c r="A6" s="53">
        <v>1</v>
      </c>
      <c r="B6" s="45" t="s">
        <v>70</v>
      </c>
    </row>
    <row r="7" spans="1:2" ht="43.5">
      <c r="A7" s="53">
        <v>2</v>
      </c>
      <c r="B7" s="45" t="s">
        <v>75</v>
      </c>
    </row>
    <row r="8" spans="1:2" ht="47.25" customHeight="1">
      <c r="A8" s="53">
        <v>3</v>
      </c>
      <c r="B8" s="45" t="s">
        <v>81</v>
      </c>
    </row>
    <row r="9" spans="1:2" ht="43.5">
      <c r="A9" s="53">
        <v>4</v>
      </c>
      <c r="B9" s="45" t="s">
        <v>77</v>
      </c>
    </row>
    <row r="10" spans="1:2">
      <c r="A10" s="53">
        <v>5</v>
      </c>
      <c r="B10" s="45" t="s">
        <v>76</v>
      </c>
    </row>
    <row r="11" spans="1:2">
      <c r="A11" s="53">
        <v>6</v>
      </c>
      <c r="B11" s="45" t="s">
        <v>78</v>
      </c>
    </row>
    <row r="12" spans="1:2">
      <c r="A12" s="53">
        <v>7</v>
      </c>
      <c r="B12" s="45" t="s">
        <v>88</v>
      </c>
    </row>
    <row r="13" spans="1:2">
      <c r="A13" s="53">
        <v>8</v>
      </c>
      <c r="B13" s="45" t="s">
        <v>87</v>
      </c>
    </row>
    <row r="14" spans="1:2">
      <c r="B14" s="54"/>
    </row>
    <row r="15" spans="1:2">
      <c r="B15" s="45"/>
    </row>
    <row r="16" spans="1:2">
      <c r="B16" s="45"/>
    </row>
    <row r="19" spans="2:2">
      <c r="B19" s="44"/>
    </row>
  </sheetData>
  <pageMargins left="0.7" right="0.7" top="0.75" bottom="0.75" header="0.3" footer="0.3"/>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99"/>
  <sheetViews>
    <sheetView zoomScaleNormal="100" workbookViewId="0">
      <selection activeCell="C4" sqref="C4"/>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19.26953125" style="65" customWidth="1"/>
    <col min="6" max="6" width="5.7265625" style="71" customWidth="1"/>
    <col min="7" max="7" width="20.54296875" style="65"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65" customWidth="1"/>
    <col min="15" max="16" width="9.1796875" style="65" customWidth="1"/>
    <col min="17" max="16384" width="9.1796875" style="65"/>
  </cols>
  <sheetData>
    <row r="1" spans="1:24" ht="23.5">
      <c r="A1" s="188" t="s">
        <v>16</v>
      </c>
      <c r="B1" s="189"/>
      <c r="C1" s="189"/>
      <c r="D1" s="189"/>
      <c r="E1" s="189"/>
      <c r="F1" s="189"/>
      <c r="G1" s="189"/>
      <c r="H1" s="190" t="s">
        <v>17</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80" t="s">
        <v>2</v>
      </c>
      <c r="B3" s="97" t="s">
        <v>3</v>
      </c>
      <c r="C3" s="81" t="s">
        <v>4</v>
      </c>
      <c r="D3" s="81" t="s">
        <v>62</v>
      </c>
      <c r="E3" s="80" t="s">
        <v>5</v>
      </c>
      <c r="F3" s="81" t="s">
        <v>82</v>
      </c>
      <c r="G3" s="80" t="s">
        <v>8</v>
      </c>
      <c r="H3" s="98" t="s">
        <v>2</v>
      </c>
      <c r="I3" s="97" t="s">
        <v>3</v>
      </c>
      <c r="J3" s="81" t="s">
        <v>4</v>
      </c>
      <c r="K3" s="81" t="s">
        <v>62</v>
      </c>
      <c r="L3" s="80" t="s">
        <v>5</v>
      </c>
      <c r="M3" s="81" t="s">
        <v>82</v>
      </c>
      <c r="N3" s="80"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c r="D4" s="58"/>
      <c r="E4" s="65" t="str">
        <f>IF(C4&lt;&gt; "",VLOOKUP($C4,'Event Inputs'!$D$4:'Event Inputs'!$H$899,2,FALSE),"")</f>
        <v/>
      </c>
      <c r="F4" s="71" t="str">
        <f>IF(C4&lt;&gt; "",VLOOKUP($C4,'Event Inputs'!$D$4:'Event Inputs'!$H$899,5,FALSE),"")</f>
        <v/>
      </c>
      <c r="G4" s="65" t="str">
        <f>IF(C4&lt;&gt; "",VLOOKUP($C4,'Event Inputs'!$D$4:'Event Inputs'!$H$899,4,FALSE),"")</f>
        <v/>
      </c>
      <c r="H4" s="122">
        <f>IF(K4="",1,IF(K4=K3,H3,1))</f>
        <v>1</v>
      </c>
      <c r="I4" s="123">
        <f>IF(H4=H3,I3,IF(H4=H5,IF( H4=H6,(10+8+6)/3,IF(H4=H5,(10+8)/2)),10))</f>
        <v>10</v>
      </c>
      <c r="J4" s="58"/>
      <c r="K4" s="58"/>
      <c r="L4" s="65" t="str">
        <f>IF(J4&lt;&gt; "",VLOOKUP($J4,'Event Inputs'!$D$4:'Event Inputs'!$H$899,2,FALSE),"")</f>
        <v/>
      </c>
      <c r="M4" s="71" t="str">
        <f>IF(J4&lt;&gt; "",VLOOKUP($J4,'Event Inputs'!$D$4:'Event Inputs'!$H$899,5,FALSE),"")</f>
        <v/>
      </c>
      <c r="N4" s="65" t="str">
        <f>IF(J4&lt;&gt;"",VLOOKUP($J4,'Event Inputs'!$D$4:'Event Inputs'!$H$899,4,FALSE),"")</f>
        <v/>
      </c>
      <c r="O4" s="88" t="str">
        <f>'Event Inputs'!A4</f>
        <v>PT</v>
      </c>
      <c r="P4" s="89">
        <f>Q4+R4</f>
        <v>0</v>
      </c>
      <c r="Q4" s="90">
        <f>SUMIF($G$4:$G$21,O4,$B$4:$B$21)</f>
        <v>0</v>
      </c>
      <c r="R4" s="90">
        <f>SUMIF($N$4:$N$21,O4,$I$4:$I$21)</f>
        <v>0</v>
      </c>
      <c r="S4" s="91">
        <f>COUNTIFS($A$4:$A$21,1,$G$4:$G$21,$O4)*$U$1</f>
        <v>0</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c r="D5" s="59"/>
      <c r="E5" s="65" t="str">
        <f>IF(C5&lt;&gt; "",VLOOKUP($C5,'Event Inputs'!$D$4:'Event Inputs'!$H$899,2,FALSE),"")</f>
        <v/>
      </c>
      <c r="F5" s="71" t="str">
        <f>IF(C5&lt;&gt; "",VLOOKUP($C5,'Event Inputs'!$D$4:'Event Inputs'!$H$899,5,FALSE),"")</f>
        <v/>
      </c>
      <c r="G5" s="65" t="str">
        <f>IF(C5&lt;&gt; "",VLOOKUP($C5,'Event Inputs'!$D$4:'Event Inputs'!$H$899,4,FALSE),"")</f>
        <v/>
      </c>
      <c r="H5" s="122">
        <f>IF(K5="",2,IF(K5=K4,H4,2))</f>
        <v>2</v>
      </c>
      <c r="I5" s="123">
        <f>IF(H5=H4,I4,IF(H5=H6,IF( H5=H7,(8+6+5)/3,IF(H5=H6,(8+6)/2)),8))</f>
        <v>8</v>
      </c>
      <c r="J5" s="58"/>
      <c r="K5" s="58"/>
      <c r="L5" s="65" t="str">
        <f>IF(J5&lt;&gt; "",VLOOKUP($J5,'Event Inputs'!$D$4:'Event Inputs'!$H$899,2,FALSE),"")</f>
        <v/>
      </c>
      <c r="M5" s="71" t="str">
        <f>IF(J5&lt;&gt; "",VLOOKUP($J5,'Event Inputs'!$D$4:'Event Inputs'!$H$899,5,FALSE),"")</f>
        <v/>
      </c>
      <c r="N5" s="65" t="str">
        <f>IF(J5&lt;&gt;"",VLOOKUP($J5,'Event Inputs'!$D$4:'Event Inputs'!$H$899,4,FALSE),"")</f>
        <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c r="D6" s="58"/>
      <c r="E6" s="65" t="str">
        <f>IF(C6&lt;&gt; "",VLOOKUP($C6,'Event Inputs'!$D$4:'Event Inputs'!$H$899,2,FALSE),"")</f>
        <v/>
      </c>
      <c r="F6" s="71" t="str">
        <f>IF(C6&lt;&gt; "",VLOOKUP($C6,'Event Inputs'!$D$4:'Event Inputs'!$H$899,5,FALSE),"")</f>
        <v/>
      </c>
      <c r="G6" s="65" t="str">
        <f>IF(C6&lt;&gt; "",VLOOKUP($C6,'Event Inputs'!$D$4:'Event Inputs'!$H$899,4,FALSE),"")</f>
        <v/>
      </c>
      <c r="H6" s="122">
        <f>IF(K6="",3,IF(K6=K5,H5,3))</f>
        <v>3</v>
      </c>
      <c r="I6" s="123">
        <f>IF(H6=H5,I5,IF(H6=H7,IF( H6=H8,(6+5+4)/3,IF(H6=H7,(6+5)/2)),6))</f>
        <v>6</v>
      </c>
      <c r="J6" s="58"/>
      <c r="K6" s="58"/>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0</v>
      </c>
      <c r="Q6" s="90">
        <f t="shared" si="1"/>
        <v>0</v>
      </c>
      <c r="R6" s="90">
        <f t="shared" si="2"/>
        <v>0</v>
      </c>
      <c r="S6" s="91">
        <f t="shared" si="3"/>
        <v>0</v>
      </c>
      <c r="T6" s="91">
        <f t="shared" si="4"/>
        <v>0</v>
      </c>
      <c r="U6" s="91">
        <f t="shared" si="5"/>
        <v>0</v>
      </c>
      <c r="V6" s="91">
        <f t="shared" si="6"/>
        <v>0</v>
      </c>
      <c r="W6" s="91">
        <f t="shared" si="7"/>
        <v>0</v>
      </c>
      <c r="X6" s="91">
        <f t="shared" si="8"/>
        <v>0</v>
      </c>
    </row>
    <row r="7" spans="1:24">
      <c r="A7" s="122">
        <f>IF(D7="",4,IF(D7=D6,A6,4))</f>
        <v>4</v>
      </c>
      <c r="B7" s="123">
        <f>IF(A7=A6,B6,IF(A7=A8,IF( A7=A9,(5+4+3)/3,IF(A7=A8,(5+4)/2)),5))</f>
        <v>5</v>
      </c>
      <c r="C7" s="58"/>
      <c r="D7" s="58"/>
      <c r="E7" s="65" t="str">
        <f>IF(C7&lt;&gt; "",VLOOKUP($C7,'Event Inputs'!$D$4:'Event Inputs'!$H$899,2,FALSE),"")</f>
        <v/>
      </c>
      <c r="F7" s="71" t="str">
        <f>IF(C7&lt;&gt; "",VLOOKUP($C7,'Event Inputs'!$D$4:'Event Inputs'!$H$899,5,FALSE),"")</f>
        <v/>
      </c>
      <c r="G7" s="65" t="str">
        <f>IF(C7&lt;&gt; "",VLOOKUP($C7,'Event Inputs'!$D$4:'Event Inputs'!$H$899,4,FALSE),"")</f>
        <v/>
      </c>
      <c r="H7" s="122">
        <f>IF(K7="",4,IF(K7=K6,H6,4))</f>
        <v>4</v>
      </c>
      <c r="I7" s="123">
        <f>IF(H7=H6,I6,IF(H7=H8,IF( H7=H9,(5+4+3)/3,IF(H7=H8,(5+4)/2)),5))</f>
        <v>5</v>
      </c>
      <c r="J7" s="58"/>
      <c r="K7" s="58"/>
      <c r="L7" s="65" t="str">
        <f>IF(J7&lt;&gt; "",VLOOKUP($J7,'Event Inputs'!$D$4:'Event Inputs'!$H$899,2,FALSE),"")</f>
        <v/>
      </c>
      <c r="M7" s="71" t="str">
        <f>IF(J7&lt;&gt; "",VLOOKUP($J7,'Event Inputs'!$D$4:'Event Inputs'!$H$899,5,FALSE),"")</f>
        <v/>
      </c>
      <c r="N7" s="65" t="str">
        <f>IF(J7&lt;&gt;"",VLOOKUP($J7,'Event Inputs'!$D$4:'Event Inputs'!$H$899,4,FALSE),"")</f>
        <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c r="D8" s="58"/>
      <c r="E8" s="65" t="str">
        <f>IF(C8&lt;&gt; "",VLOOKUP($C8,'Event Inputs'!$D$4:'Event Inputs'!$H$899,2,FALSE),"")</f>
        <v/>
      </c>
      <c r="F8" s="71" t="str">
        <f>IF(C8&lt;&gt; "",VLOOKUP($C8,'Event Inputs'!$D$4:'Event Inputs'!$H$899,5,FALSE),"")</f>
        <v/>
      </c>
      <c r="G8" s="65" t="str">
        <f>IF(C8&lt;&gt; "",VLOOKUP($C8,'Event Inputs'!$D$4:'Event Inputs'!$H$899,4,FALSE),"")</f>
        <v/>
      </c>
      <c r="H8" s="122">
        <f>IF(K8="",5,IF(K8=K7,H7,5))</f>
        <v>5</v>
      </c>
      <c r="I8" s="123">
        <f>IF(H8=H7,I7,IF(H8=H9,IF( H8=H10,(4+3+2)/3,IF(H8=H9,(4+3)/2)),4))</f>
        <v>4</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c r="D9" s="59"/>
      <c r="E9" s="65" t="str">
        <f>IF(C9&lt;&gt; "",VLOOKUP($C9,'Event Inputs'!$D$4:'Event Inputs'!$H$899,2,FALSE),"")</f>
        <v/>
      </c>
      <c r="F9" s="71" t="str">
        <f>IF(C9&lt;&gt; "",VLOOKUP($C9,'Event Inputs'!$D$4:'Event Inputs'!$H$899,5,FALSE),"")</f>
        <v/>
      </c>
      <c r="G9" s="65" t="str">
        <f>IF(C9&lt;&gt; "",VLOOKUP($C9,'Event Inputs'!$D$4:'Event Inputs'!$H$899,4,FALSE),"")</f>
        <v/>
      </c>
      <c r="H9" s="122">
        <f>IF(K9="",6,IF(K9=K8,H8,6))</f>
        <v>6</v>
      </c>
      <c r="I9" s="123">
        <f>IF(H9=H8,I8,IF(H9=H10,IF( H9=H11,(3+2+1)/3,IF(H9=H10,(3+2)/2)),3))</f>
        <v>3</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c r="D10" s="59"/>
      <c r="E10" s="65" t="str">
        <f>IF(C10&lt;&gt; "",VLOOKUP($C10,'Event Inputs'!$D$4:'Event Inputs'!$H$899,2,FALSE),"")</f>
        <v/>
      </c>
      <c r="F10" s="71" t="str">
        <f>IF(C10&lt;&gt; "",VLOOKUP($C10,'Event Inputs'!$D$4:'Event Inputs'!$H$899,5,FALSE),"")</f>
        <v/>
      </c>
      <c r="G10" s="65" t="str">
        <f>IF(C10&lt;&gt; "",VLOOKUP($C10,'Event Inputs'!$D$4:'Event Inputs'!$H$899,4,FALSE),"")</f>
        <v/>
      </c>
      <c r="H10" s="122">
        <f>IF(K10="",7,IF(K10=K9,H9,7))</f>
        <v>7</v>
      </c>
      <c r="I10" s="123">
        <f>IF(H10=H9,I9,IF(H10=H11,IF( H10=H12,(2+1+0)/3,IF(H10=H11,(2+1)/2)),2))</f>
        <v>2</v>
      </c>
      <c r="J10" s="58"/>
      <c r="K10" s="59"/>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c r="D11" s="58"/>
      <c r="E11" s="65" t="str">
        <f>IF(C11&lt;&gt; "",VLOOKUP($C11,'Event Inputs'!$D$4:'Event Inputs'!$H$899,2,FALSE),"")</f>
        <v/>
      </c>
      <c r="F11" s="71" t="str">
        <f>IF(C11&lt;&gt; "",VLOOKUP($C11,'Event Inputs'!$D$4:'Event Inputs'!$H$899,5,FALSE),"")</f>
        <v/>
      </c>
      <c r="G11" s="65" t="str">
        <f>IF(C11&lt;&gt; "",VLOOKUP($C11,'Event Inputs'!$D$4:'Event Inputs'!$H$899,4,FALSE),"")</f>
        <v/>
      </c>
      <c r="H11" s="122">
        <f>IF(K11="",8,IF(K11=K10,H10,8))</f>
        <v>8</v>
      </c>
      <c r="I11" s="123">
        <f>IF(H11=H10,I10,IF(H11=H12,IF( H11=H13,(1+0+0)/3,IF(H11=H12,(1+0)/2)),1))</f>
        <v>1</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c r="D12" s="58"/>
      <c r="E12" s="65" t="str">
        <f>IF(C12&lt;&gt; "",VLOOKUP($C12,'Event Inputs'!$D$4:'Event Inputs'!$H$899,2,FALSE),"")</f>
        <v/>
      </c>
      <c r="F12" s="71" t="str">
        <f>IF(C12&lt;&gt; "",VLOOKUP($C12,'Event Inputs'!$D$4:'Event Inputs'!$H$899,5,FALSE),"")</f>
        <v/>
      </c>
      <c r="G12" s="65" t="str">
        <f>IF(C12&lt;&gt; "",VLOOKUP($C12,'Event Inputs'!$D$4:'Event Inputs'!$H$899,4,FALSE),"")</f>
        <v/>
      </c>
      <c r="H12" s="122">
        <f>IF(K12="",9,IF(K12=K11,H11,9))</f>
        <v>9</v>
      </c>
      <c r="I12" s="123" t="str">
        <f>IF(H12=H11,I11,IF(H12=H13,IF( H12=H14,(0+0+0)/3,IF(H12=H13,(0+0)/2)),""))</f>
        <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c r="D13" s="59"/>
      <c r="E13" s="65" t="str">
        <f>IF(C13&lt;&gt; "",VLOOKUP($C13,'Event Inputs'!$D$4:'Event Inputs'!$H$899,2,FALSE),"")</f>
        <v/>
      </c>
      <c r="F13" s="71" t="str">
        <f>IF(C13&lt;&gt; "",VLOOKUP($C13,'Event Inputs'!$D$4:'Event Inputs'!$H$899,5,FALSE),"")</f>
        <v/>
      </c>
      <c r="G13" s="65" t="str">
        <f>IF(C13&lt;&gt; "",VLOOKUP($C13,'Event Inputs'!$D$4:'Event Inputs'!$H$899,4,FALSE),"")</f>
        <v/>
      </c>
      <c r="H13" s="122">
        <f>IF(K13="",10,IF(K13=K12,H12,10))</f>
        <v>10</v>
      </c>
      <c r="I13" s="123" t="str">
        <f>IF(H13=H12,I12,IF(H13=H14,IF( H13=H15,(0+0+0)/3,IF(H13=H14,(0+0)/2)),""))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c r="D14" s="58"/>
      <c r="E14" s="65" t="str">
        <f>IF(C14&lt;&gt; "",VLOOKUP($C14,'Event Inputs'!$D$4:'Event Inputs'!$H$899,2,FALSE),"")</f>
        <v/>
      </c>
      <c r="F14" s="71" t="str">
        <f>IF(C14&lt;&gt; "",VLOOKUP($C14,'Event Inputs'!$D$4:'Event Inputs'!$H$899,5,FALSE),"")</f>
        <v/>
      </c>
      <c r="G14" s="65" t="str">
        <f>IF(C14&lt;&gt; "",VLOOKUP($C14,'Event Inputs'!$D$4:'Event Inputs'!$H$899,4,FALSE),"")</f>
        <v/>
      </c>
      <c r="H14" s="122">
        <f>IF(K14="",11,IF(K14=K13,H13,11))</f>
        <v>11</v>
      </c>
      <c r="I14" s="123"/>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c r="D15" s="58"/>
      <c r="E15" s="65" t="str">
        <f>IF(C15&lt;&gt; "",VLOOKUP($C15,'Event Inputs'!$D$4:'Event Inputs'!$H$899,2,FALSE),"")</f>
        <v/>
      </c>
      <c r="F15" s="71" t="str">
        <f>IF(C15&lt;&gt; "",VLOOKUP($C15,'Event Inputs'!$D$4:'Event Inputs'!$H$899,5,FALSE),"")</f>
        <v/>
      </c>
      <c r="G15" s="65" t="str">
        <f>IF(C15&lt;&gt; "",VLOOKUP($C15,'Event Inputs'!$D$4:'Event Inputs'!$H$899,4,FALSE),"")</f>
        <v/>
      </c>
      <c r="H15" s="122">
        <f>IF(K15="",12,IF(K15=K14,H14,12))</f>
        <v>12</v>
      </c>
      <c r="I15" s="123"/>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c r="D16" s="58"/>
      <c r="E16" s="65" t="str">
        <f>IF(C16&lt;&gt; "",VLOOKUP($C16,'Event Inputs'!$D$4:'Event Inputs'!$H$899,2,FALSE),"")</f>
        <v/>
      </c>
      <c r="F16" s="71" t="str">
        <f>IF(C16&lt;&gt; "",VLOOKUP($C16,'Event Inputs'!$D$4:'Event Inputs'!$H$899,5,FALSE),"")</f>
        <v/>
      </c>
      <c r="G16" s="65" t="str">
        <f>IF(C16&lt;&gt; "",VLOOKUP($C16,'Event Inputs'!$D$4:'Event Inputs'!$H$899,4,FALSE),"")</f>
        <v/>
      </c>
      <c r="H16" s="122">
        <f>IF(K16="",13,IF(K16=K15,H15,13))</f>
        <v>13</v>
      </c>
      <c r="I16" s="123"/>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f>IF(K17="",14,IF(K17=K16,H16,14))</f>
        <v>14</v>
      </c>
      <c r="I17" s="123"/>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c r="D18" s="58"/>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8"/>
      <c r="E19" s="65" t="str">
        <f>IF(C19&lt;&gt; "",VLOOKUP($C19,'Event Inputs'!$D$4:'Event Inputs'!$H$899,2,FALSE),"")</f>
        <v/>
      </c>
      <c r="F19" s="71" t="str">
        <f>IF(C19&lt;&gt; "",VLOOKUP($C19,'Event Inputs'!$D$4:'Event Inputs'!$H$899,5,FALSE),"")</f>
        <v/>
      </c>
      <c r="G19" s="65" t="str">
        <f>IF(C19&lt;&gt; "",VLOOKUP($C19,'Event Inputs'!$D$4:'Event Inputs'!$H$899,4,FALSE),"")</f>
        <v/>
      </c>
      <c r="H19" s="122">
        <f>IF(K19="",16,IF(K19=K18,H18,16))</f>
        <v>16</v>
      </c>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8"/>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8"/>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c r="D22" s="58"/>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c r="D23" s="58"/>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65" t="str">
        <f t="shared" ref="N85:N99" si="9">LEFT(J85,2)</f>
        <v/>
      </c>
    </row>
    <row r="86" spans="6:14">
      <c r="N86" s="65" t="str">
        <f t="shared" si="9"/>
        <v/>
      </c>
    </row>
    <row r="87" spans="6:14">
      <c r="N87" s="65" t="str">
        <f t="shared" si="9"/>
        <v/>
      </c>
    </row>
    <row r="88" spans="6:14">
      <c r="N88" s="65" t="str">
        <f t="shared" si="9"/>
        <v/>
      </c>
    </row>
    <row r="89" spans="6:14">
      <c r="N89" s="65" t="str">
        <f t="shared" si="9"/>
        <v/>
      </c>
    </row>
    <row r="90" spans="6:14">
      <c r="N90" s="65" t="str">
        <f t="shared" si="9"/>
        <v/>
      </c>
    </row>
    <row r="91" spans="6:14">
      <c r="N91" s="65" t="str">
        <f t="shared" si="9"/>
        <v/>
      </c>
    </row>
    <row r="92" spans="6:14">
      <c r="N92" s="65" t="str">
        <f t="shared" si="9"/>
        <v/>
      </c>
    </row>
    <row r="93" spans="6:14">
      <c r="N93" s="65" t="str">
        <f t="shared" si="9"/>
        <v/>
      </c>
    </row>
    <row r="94" spans="6:14">
      <c r="N94" s="65" t="str">
        <f t="shared" si="9"/>
        <v/>
      </c>
    </row>
    <row r="95" spans="6:14">
      <c r="N95" s="65" t="str">
        <f t="shared" si="9"/>
        <v/>
      </c>
    </row>
    <row r="96" spans="6:14">
      <c r="N96" s="65" t="str">
        <f t="shared" si="9"/>
        <v/>
      </c>
    </row>
    <row r="97" spans="14:14">
      <c r="N97" s="65" t="str">
        <f t="shared" si="9"/>
        <v/>
      </c>
    </row>
    <row r="98" spans="14:14">
      <c r="N98" s="65" t="str">
        <f t="shared" si="9"/>
        <v/>
      </c>
    </row>
    <row r="99" spans="14:14">
      <c r="N99" s="65" t="str">
        <f t="shared" si="9"/>
        <v/>
      </c>
    </row>
  </sheetData>
  <sheetProtection sheet="1" objects="1" scenarios="1"/>
  <sortState xmlns:xlrd2="http://schemas.microsoft.com/office/spreadsheetml/2017/richdata2" ref="J4:K15">
    <sortCondition ref="K4:K15"/>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X99"/>
  <sheetViews>
    <sheetView zoomScaleNormal="100" workbookViewId="0">
      <selection sqref="A1:G1"/>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4.1796875" style="65" customWidth="1"/>
    <col min="6" max="6" width="5.7265625" style="71" customWidth="1"/>
    <col min="7" max="7" width="20.54296875" style="65"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65" customWidth="1"/>
    <col min="15" max="16" width="9.1796875" style="65" customWidth="1"/>
    <col min="17" max="16384" width="9.1796875" style="65"/>
  </cols>
  <sheetData>
    <row r="1" spans="1:24" ht="23.5">
      <c r="A1" s="188" t="s">
        <v>18</v>
      </c>
      <c r="B1" s="189"/>
      <c r="C1" s="189"/>
      <c r="D1" s="189"/>
      <c r="E1" s="189"/>
      <c r="F1" s="189"/>
      <c r="G1" s="189"/>
      <c r="H1" s="190" t="s">
        <v>19</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80" t="s">
        <v>2</v>
      </c>
      <c r="B3" s="97" t="s">
        <v>3</v>
      </c>
      <c r="C3" s="81" t="s">
        <v>4</v>
      </c>
      <c r="D3" s="81" t="s">
        <v>62</v>
      </c>
      <c r="E3" s="80" t="s">
        <v>5</v>
      </c>
      <c r="F3" s="81" t="s">
        <v>82</v>
      </c>
      <c r="G3" s="80" t="s">
        <v>8</v>
      </c>
      <c r="H3" s="98" t="s">
        <v>2</v>
      </c>
      <c r="I3" s="97" t="s">
        <v>3</v>
      </c>
      <c r="J3" s="81" t="s">
        <v>4</v>
      </c>
      <c r="K3" s="81" t="s">
        <v>62</v>
      </c>
      <c r="L3" s="80" t="s">
        <v>5</v>
      </c>
      <c r="M3" s="81" t="s">
        <v>82</v>
      </c>
      <c r="N3" s="80"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c r="D4" s="58"/>
      <c r="E4" s="65" t="str">
        <f>IF(C4&lt;&gt; "",VLOOKUP($C4,'Event Inputs'!$D$4:'Event Inputs'!$H$899,2,FALSE),"")</f>
        <v/>
      </c>
      <c r="F4" s="71" t="str">
        <f>IF(C4&lt;&gt; "",VLOOKUP($C4,'Event Inputs'!$D$4:'Event Inputs'!$H$899,5,FALSE),"")</f>
        <v/>
      </c>
      <c r="G4" s="65" t="str">
        <f>IF(C4&lt;&gt; "",VLOOKUP($C4,'Event Inputs'!$D$4:'Event Inputs'!$H$899,4,FALSE),"")</f>
        <v/>
      </c>
      <c r="H4" s="122">
        <f>IF(K4="",1,IF(K4=K3,H3,1))</f>
        <v>1</v>
      </c>
      <c r="I4" s="123">
        <f>IF(H4=H3,I3,IF(H4=H5,IF( H4=H6,(10+8+6)/3,IF(H4=H5,(10+8)/2)),10))</f>
        <v>10</v>
      </c>
      <c r="J4" s="58"/>
      <c r="K4" s="58"/>
      <c r="L4" s="65" t="str">
        <f>IF(J4&lt;&gt; "",VLOOKUP($J4,'Event Inputs'!$D$4:'Event Inputs'!$H$899,2,FALSE),"")</f>
        <v/>
      </c>
      <c r="M4" s="71" t="str">
        <f>IF(J4&lt;&gt; "",VLOOKUP($J4,'Event Inputs'!$D$4:'Event Inputs'!$H$899,5,FALSE),"")</f>
        <v/>
      </c>
      <c r="N4" s="65" t="str">
        <f>IF(J4&lt;&gt;"",VLOOKUP($J4,'Event Inputs'!$D$4:'Event Inputs'!$H$899,4,FALSE),"")</f>
        <v/>
      </c>
      <c r="O4" s="88" t="str">
        <f>'Event Inputs'!A4</f>
        <v>PT</v>
      </c>
      <c r="P4" s="89">
        <f>Q4+R4</f>
        <v>0</v>
      </c>
      <c r="Q4" s="90">
        <f>SUMIF($G$4:$G$21,O4,$B$4:$B$21)</f>
        <v>0</v>
      </c>
      <c r="R4" s="90">
        <f>SUMIF($N$4:$N$21,O4,$I$4:$I$21)</f>
        <v>0</v>
      </c>
      <c r="S4" s="91">
        <f>COUNTIFS($A$4:$A$21,1,$G$4:$G$21,$O4)*$U$1</f>
        <v>0</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c r="D5" s="58"/>
      <c r="E5" s="65" t="str">
        <f>IF(C5&lt;&gt; "",VLOOKUP($C5,'Event Inputs'!$D$4:'Event Inputs'!$H$899,2,FALSE),"")</f>
        <v/>
      </c>
      <c r="F5" s="71" t="str">
        <f>IF(C5&lt;&gt; "",VLOOKUP($C5,'Event Inputs'!$D$4:'Event Inputs'!$H$899,5,FALSE),"")</f>
        <v/>
      </c>
      <c r="G5" s="65" t="str">
        <f>IF(C5&lt;&gt; "",VLOOKUP($C5,'Event Inputs'!$D$4:'Event Inputs'!$H$899,4,FALSE),"")</f>
        <v/>
      </c>
      <c r="H5" s="122">
        <f>IF(K5="",2,IF(K5=K4,H4,2))</f>
        <v>2</v>
      </c>
      <c r="I5" s="123">
        <f>IF(H5=H4,I4,IF(H5=H6,IF( H5=H7,(8+6+5)/3,IF(H5=H6,(8+6)/2)),8))</f>
        <v>8</v>
      </c>
      <c r="J5" s="58"/>
      <c r="K5" s="58"/>
      <c r="L5" s="65" t="str">
        <f>IF(J5&lt;&gt; "",VLOOKUP($J5,'Event Inputs'!$D$4:'Event Inputs'!$H$899,2,FALSE),"")</f>
        <v/>
      </c>
      <c r="M5" s="71" t="str">
        <f>IF(J5&lt;&gt; "",VLOOKUP($J5,'Event Inputs'!$D$4:'Event Inputs'!$H$899,5,FALSE),"")</f>
        <v/>
      </c>
      <c r="N5" s="65" t="str">
        <f>IF(J5&lt;&gt;"",VLOOKUP($J5,'Event Inputs'!$D$4:'Event Inputs'!$H$899,4,FALSE),"")</f>
        <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c r="D6" s="58"/>
      <c r="E6" s="65" t="str">
        <f>IF(C6&lt;&gt; "",VLOOKUP($C6,'Event Inputs'!$D$4:'Event Inputs'!$H$899,2,FALSE),"")</f>
        <v/>
      </c>
      <c r="F6" s="71" t="str">
        <f>IF(C6&lt;&gt; "",VLOOKUP($C6,'Event Inputs'!$D$4:'Event Inputs'!$H$899,5,FALSE),"")</f>
        <v/>
      </c>
      <c r="G6" s="65" t="str">
        <f>IF(C6&lt;&gt; "",VLOOKUP($C6,'Event Inputs'!$D$4:'Event Inputs'!$H$899,4,FALSE),"")</f>
        <v/>
      </c>
      <c r="H6" s="122">
        <f>IF(K6="",3,IF(K6=K5,H5,3))</f>
        <v>3</v>
      </c>
      <c r="I6" s="123">
        <f>IF(H6=H5,I5,IF(H6=H7,IF( H6=H8,(6+5+4)/3,IF(H6=H7,(6+5)/2)),6))</f>
        <v>6</v>
      </c>
      <c r="J6" s="58"/>
      <c r="K6" s="58"/>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0</v>
      </c>
      <c r="Q6" s="90">
        <f t="shared" si="1"/>
        <v>0</v>
      </c>
      <c r="R6" s="90">
        <f t="shared" si="2"/>
        <v>0</v>
      </c>
      <c r="S6" s="91">
        <f t="shared" si="3"/>
        <v>0</v>
      </c>
      <c r="T6" s="91">
        <f t="shared" si="4"/>
        <v>0</v>
      </c>
      <c r="U6" s="91">
        <f t="shared" si="5"/>
        <v>0</v>
      </c>
      <c r="V6" s="91">
        <f t="shared" si="6"/>
        <v>0</v>
      </c>
      <c r="W6" s="91">
        <f t="shared" si="7"/>
        <v>0</v>
      </c>
      <c r="X6" s="91">
        <f t="shared" si="8"/>
        <v>0</v>
      </c>
    </row>
    <row r="7" spans="1:24">
      <c r="A7" s="122">
        <f>IF(D7="",4,IF(D7=D6,A6,4))</f>
        <v>4</v>
      </c>
      <c r="B7" s="123">
        <f>IF(A7=A6,B6,IF(A7=A8,IF( A7=A9,(5+4+3)/3,IF(A7=A8,(5+4)/2)),5))</f>
        <v>5</v>
      </c>
      <c r="C7" s="58"/>
      <c r="D7" s="59"/>
      <c r="E7" s="65" t="str">
        <f>IF(C7&lt;&gt; "",VLOOKUP($C7,'Event Inputs'!$D$4:'Event Inputs'!$H$899,2,FALSE),"")</f>
        <v/>
      </c>
      <c r="F7" s="71" t="str">
        <f>IF(C7&lt;&gt; "",VLOOKUP($C7,'Event Inputs'!$D$4:'Event Inputs'!$H$899,5,FALSE),"")</f>
        <v/>
      </c>
      <c r="G7" s="65" t="str">
        <f>IF(C7&lt;&gt; "",VLOOKUP($C7,'Event Inputs'!$D$4:'Event Inputs'!$H$899,4,FALSE),"")</f>
        <v/>
      </c>
      <c r="H7" s="122">
        <f>IF(K7="",4,IF(K7=K6,H6,4))</f>
        <v>4</v>
      </c>
      <c r="I7" s="123">
        <f>IF(H7=H6,I6,IF(H7=H8,IF( H7=H9,(5+4+3)/3,IF(H7=H8,(5+4)/2)),5))</f>
        <v>5</v>
      </c>
      <c r="J7" s="58"/>
      <c r="K7" s="58"/>
      <c r="L7" s="65" t="str">
        <f>IF(J7&lt;&gt; "",VLOOKUP($J7,'Event Inputs'!$D$4:'Event Inputs'!$H$899,2,FALSE),"")</f>
        <v/>
      </c>
      <c r="M7" s="71" t="str">
        <f>IF(J7&lt;&gt; "",VLOOKUP($J7,'Event Inputs'!$D$4:'Event Inputs'!$H$899,5,FALSE),"")</f>
        <v/>
      </c>
      <c r="N7" s="65" t="str">
        <f>IF(J7&lt;&gt;"",VLOOKUP($J7,'Event Inputs'!$D$4:'Event Inputs'!$H$899,4,FALSE),"")</f>
        <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c r="D8" s="58"/>
      <c r="E8" s="65" t="str">
        <f>IF(C8&lt;&gt; "",VLOOKUP($C8,'Event Inputs'!$D$4:'Event Inputs'!$H$899,2,FALSE),"")</f>
        <v/>
      </c>
      <c r="F8" s="71" t="str">
        <f>IF(C8&lt;&gt; "",VLOOKUP($C8,'Event Inputs'!$D$4:'Event Inputs'!$H$899,5,FALSE),"")</f>
        <v/>
      </c>
      <c r="G8" s="65" t="str">
        <f>IF(C8&lt;&gt; "",VLOOKUP($C8,'Event Inputs'!$D$4:'Event Inputs'!$H$899,4,FALSE),"")</f>
        <v/>
      </c>
      <c r="H8" s="122">
        <f>IF(K8="",5,IF(K8=K7,H7,5))</f>
        <v>5</v>
      </c>
      <c r="I8" s="123">
        <f>IF(H8=H7,I7,IF(H8=H9,IF( H8=H10,(4+3+2)/3,IF(H8=H9,(4+3)/2)),4))</f>
        <v>4</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c r="D9" s="58"/>
      <c r="E9" s="65" t="str">
        <f>IF(C9&lt;&gt; "",VLOOKUP($C9,'Event Inputs'!$D$4:'Event Inputs'!$H$899,2,FALSE),"")</f>
        <v/>
      </c>
      <c r="F9" s="71" t="str">
        <f>IF(C9&lt;&gt; "",VLOOKUP($C9,'Event Inputs'!$D$4:'Event Inputs'!$H$899,5,FALSE),"")</f>
        <v/>
      </c>
      <c r="G9" s="65" t="str">
        <f>IF(C9&lt;&gt; "",VLOOKUP($C9,'Event Inputs'!$D$4:'Event Inputs'!$H$899,4,FALSE),"")</f>
        <v/>
      </c>
      <c r="H9" s="122">
        <f>IF(K9="",6,IF(K9=K8,H8,6))</f>
        <v>6</v>
      </c>
      <c r="I9" s="123">
        <f>IF(H9=H8,I8,IF(H9=H10,IF( H9=H11,(3+2+1)/3,IF(H9=H10,(3+2)/2)),3))</f>
        <v>3</v>
      </c>
      <c r="J9" s="58"/>
      <c r="K9" s="59"/>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c r="D10" s="58"/>
      <c r="E10" s="65" t="str">
        <f>IF(C10&lt;&gt; "",VLOOKUP($C10,'Event Inputs'!$D$4:'Event Inputs'!$H$899,2,FALSE),"")</f>
        <v/>
      </c>
      <c r="F10" s="71" t="str">
        <f>IF(C10&lt;&gt; "",VLOOKUP($C10,'Event Inputs'!$D$4:'Event Inputs'!$H$899,5,FALSE),"")</f>
        <v/>
      </c>
      <c r="G10" s="65" t="str">
        <f>IF(C10&lt;&gt; "",VLOOKUP($C10,'Event Inputs'!$D$4:'Event Inputs'!$H$899,4,FALSE),"")</f>
        <v/>
      </c>
      <c r="H10" s="122">
        <f>IF(K10="",7,IF(K10=K9,H9,7))</f>
        <v>7</v>
      </c>
      <c r="I10" s="123">
        <f>IF(H10=H9,I9,IF(H10=H11,IF( H10=H12,(2+1+0)/3,IF(H10=H11,(2+1)/2)),2))</f>
        <v>2</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c r="D11" s="58"/>
      <c r="E11" s="65" t="str">
        <f>IF(C11&lt;&gt; "",VLOOKUP($C11,'Event Inputs'!$D$4:'Event Inputs'!$H$899,2,FALSE),"")</f>
        <v/>
      </c>
      <c r="F11" s="71" t="str">
        <f>IF(C11&lt;&gt; "",VLOOKUP($C11,'Event Inputs'!$D$4:'Event Inputs'!$H$899,5,FALSE),"")</f>
        <v/>
      </c>
      <c r="G11" s="65" t="str">
        <f>IF(C11&lt;&gt; "",VLOOKUP($C11,'Event Inputs'!$D$4:'Event Inputs'!$H$899,4,FALSE),"")</f>
        <v/>
      </c>
      <c r="H11" s="122">
        <f>IF(K11="",8,IF(K11=K10,H10,8))</f>
        <v>8</v>
      </c>
      <c r="I11" s="123">
        <f>IF(H11=H10,I10,IF(H11=H12,IF( H11=H13,(1+0+0)/3,IF(H11=H12,(1+0)/2)),1))</f>
        <v>1</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c r="D12" s="59"/>
      <c r="E12" s="65" t="str">
        <f>IF(C12&lt;&gt; "",VLOOKUP($C12,'Event Inputs'!$D$4:'Event Inputs'!$H$899,2,FALSE),"")</f>
        <v/>
      </c>
      <c r="F12" s="71" t="str">
        <f>IF(C12&lt;&gt; "",VLOOKUP($C12,'Event Inputs'!$D$4:'Event Inputs'!$H$899,5,FALSE),"")</f>
        <v/>
      </c>
      <c r="G12" s="65" t="str">
        <f>IF(C12&lt;&gt; "",VLOOKUP($C12,'Event Inputs'!$D$4:'Event Inputs'!$H$899,4,FALSE),"")</f>
        <v/>
      </c>
      <c r="H12" s="122">
        <f>IF(K12="",9,IF(K12=K11,H11,9))</f>
        <v>9</v>
      </c>
      <c r="I12" s="123" t="str">
        <f>IF(H12=H11,I11,IF(H12=H13,IF( H12=H14,(0+0+0)/3,IF(H12=H13,(0+0)/2)),""))</f>
        <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c r="D13" s="58"/>
      <c r="E13" s="65" t="str">
        <f>IF(C13&lt;&gt; "",VLOOKUP($C13,'Event Inputs'!$D$4:'Event Inputs'!$H$899,2,FALSE),"")</f>
        <v/>
      </c>
      <c r="F13" s="71" t="str">
        <f>IF(C13&lt;&gt; "",VLOOKUP($C13,'Event Inputs'!$D$4:'Event Inputs'!$H$899,5,FALSE),"")</f>
        <v/>
      </c>
      <c r="G13" s="65" t="str">
        <f>IF(C13&lt;&gt; "",VLOOKUP($C13,'Event Inputs'!$D$4:'Event Inputs'!$H$899,4,FALSE),"")</f>
        <v/>
      </c>
      <c r="H13" s="122">
        <f>IF(K13="",10,IF(K13=K12,H12,10))</f>
        <v>10</v>
      </c>
      <c r="I13" s="123" t="str">
        <f>IF(H13=H12,I12,IF(H13=H14,IF( H13=H15,(0+0+0)/3,IF(H13=H14,(0+0)/2)),""))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c r="D14" s="58"/>
      <c r="E14" s="65" t="str">
        <f>IF(C14&lt;&gt; "",VLOOKUP($C14,'Event Inputs'!$D$4:'Event Inputs'!$H$899,2,FALSE),"")</f>
        <v/>
      </c>
      <c r="F14" s="71" t="str">
        <f>IF(C14&lt;&gt; "",VLOOKUP($C14,'Event Inputs'!$D$4:'Event Inputs'!$H$899,5,FALSE),"")</f>
        <v/>
      </c>
      <c r="G14" s="65" t="str">
        <f>IF(C14&lt;&gt; "",VLOOKUP($C14,'Event Inputs'!$D$4:'Event Inputs'!$H$899,4,FALSE),"")</f>
        <v/>
      </c>
      <c r="H14" s="122">
        <f>IF(K14="",11,IF(K14=K13,H13,11))</f>
        <v>11</v>
      </c>
      <c r="I14" s="123"/>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c r="D15" s="58"/>
      <c r="E15" s="65" t="str">
        <f>IF(C15&lt;&gt; "",VLOOKUP($C15,'Event Inputs'!$D$4:'Event Inputs'!$H$899,2,FALSE),"")</f>
        <v/>
      </c>
      <c r="F15" s="71" t="str">
        <f>IF(C15&lt;&gt; "",VLOOKUP($C15,'Event Inputs'!$D$4:'Event Inputs'!$H$899,5,FALSE),"")</f>
        <v/>
      </c>
      <c r="G15" s="65" t="str">
        <f>IF(C15&lt;&gt; "",VLOOKUP($C15,'Event Inputs'!$D$4:'Event Inputs'!$H$899,4,FALSE),"")</f>
        <v/>
      </c>
      <c r="H15" s="122">
        <f>IF(K15="",12,IF(K15=K14,H14,12))</f>
        <v>12</v>
      </c>
      <c r="I15" s="123"/>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c r="D16" s="58"/>
      <c r="E16" s="65" t="str">
        <f>IF(C16&lt;&gt; "",VLOOKUP($C16,'Event Inputs'!$D$4:'Event Inputs'!$H$899,2,FALSE),"")</f>
        <v/>
      </c>
      <c r="F16" s="71" t="str">
        <f>IF(C16&lt;&gt; "",VLOOKUP($C16,'Event Inputs'!$D$4:'Event Inputs'!$H$899,5,FALSE),"")</f>
        <v/>
      </c>
      <c r="G16" s="65" t="str">
        <f>IF(C16&lt;&gt; "",VLOOKUP($C16,'Event Inputs'!$D$4:'Event Inputs'!$H$899,4,FALSE),"")</f>
        <v/>
      </c>
      <c r="H16" s="122">
        <f>IF(K16="",13,IF(K16=K15,H15,13))</f>
        <v>13</v>
      </c>
      <c r="I16" s="123"/>
      <c r="J16" s="58"/>
      <c r="K16" s="59"/>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f>IF(K17="",14,IF(K17=K16,H16,14))</f>
        <v>14</v>
      </c>
      <c r="I17" s="123"/>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c r="D18" s="58"/>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8"/>
      <c r="E19" s="65" t="str">
        <f>IF(C19&lt;&gt; "",VLOOKUP($C19,'Event Inputs'!$D$4:'Event Inputs'!$H$899,2,FALSE),"")</f>
        <v/>
      </c>
      <c r="F19" s="71" t="str">
        <f>IF(C19&lt;&gt; "",VLOOKUP($C19,'Event Inputs'!$D$4:'Event Inputs'!$H$899,5,FALSE),"")</f>
        <v/>
      </c>
      <c r="G19" s="65" t="str">
        <f>IF(C19&lt;&gt; "",VLOOKUP($C19,'Event Inputs'!$D$4:'Event Inputs'!$H$899,4,FALSE),"")</f>
        <v/>
      </c>
      <c r="H19" s="122">
        <f>IF(K19="",16,IF(K19=K18,H18,16))</f>
        <v>16</v>
      </c>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8"/>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8"/>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c r="D22" s="58"/>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c r="D23" s="58"/>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9"/>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9"/>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65" t="str">
        <f t="shared" ref="N85:N99" si="9">LEFT(J85,2)</f>
        <v/>
      </c>
    </row>
    <row r="86" spans="6:14">
      <c r="N86" s="65" t="str">
        <f t="shared" si="9"/>
        <v/>
      </c>
    </row>
    <row r="87" spans="6:14">
      <c r="N87" s="65" t="str">
        <f t="shared" si="9"/>
        <v/>
      </c>
    </row>
    <row r="88" spans="6:14">
      <c r="N88" s="65" t="str">
        <f t="shared" si="9"/>
        <v/>
      </c>
    </row>
    <row r="89" spans="6:14">
      <c r="N89" s="65" t="str">
        <f t="shared" si="9"/>
        <v/>
      </c>
    </row>
    <row r="90" spans="6:14">
      <c r="N90" s="65" t="str">
        <f t="shared" si="9"/>
        <v/>
      </c>
    </row>
    <row r="91" spans="6:14">
      <c r="N91" s="65" t="str">
        <f t="shared" si="9"/>
        <v/>
      </c>
    </row>
    <row r="92" spans="6:14">
      <c r="N92" s="65" t="str">
        <f t="shared" si="9"/>
        <v/>
      </c>
    </row>
    <row r="93" spans="6:14">
      <c r="N93" s="65" t="str">
        <f t="shared" si="9"/>
        <v/>
      </c>
    </row>
    <row r="94" spans="6:14">
      <c r="N94" s="65" t="str">
        <f t="shared" si="9"/>
        <v/>
      </c>
    </row>
    <row r="95" spans="6:14">
      <c r="N95" s="65" t="str">
        <f t="shared" si="9"/>
        <v/>
      </c>
    </row>
    <row r="96" spans="6:14">
      <c r="N96" s="65" t="str">
        <f t="shared" si="9"/>
        <v/>
      </c>
    </row>
    <row r="97" spans="14:14">
      <c r="N97" s="65" t="str">
        <f t="shared" si="9"/>
        <v/>
      </c>
    </row>
    <row r="98" spans="14:14">
      <c r="N98" s="65" t="str">
        <f t="shared" si="9"/>
        <v/>
      </c>
    </row>
    <row r="99" spans="14:14">
      <c r="N99" s="65" t="str">
        <f t="shared" si="9"/>
        <v/>
      </c>
    </row>
  </sheetData>
  <sheetProtection sheet="1" objects="1" scenarios="1"/>
  <sortState xmlns:xlrd2="http://schemas.microsoft.com/office/spreadsheetml/2017/richdata2" ref="J4:K22">
    <sortCondition ref="K4:K22"/>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3"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Y84"/>
  <sheetViews>
    <sheetView zoomScaleNormal="100" workbookViewId="0">
      <selection sqref="A1:G1"/>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0.7265625" style="65" customWidth="1"/>
    <col min="6" max="6" width="5.7265625" style="71" customWidth="1"/>
    <col min="7" max="7" width="20.54296875" style="65"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65" customWidth="1"/>
    <col min="15" max="17" width="9.1796875" style="65" customWidth="1"/>
    <col min="18" max="16384" width="9.1796875" style="65"/>
  </cols>
  <sheetData>
    <row r="1" spans="1:25" ht="23.5">
      <c r="A1" s="188" t="s">
        <v>20</v>
      </c>
      <c r="B1" s="189"/>
      <c r="C1" s="189"/>
      <c r="D1" s="189"/>
      <c r="E1" s="189"/>
      <c r="F1" s="189"/>
      <c r="G1" s="189"/>
      <c r="H1" s="190" t="s">
        <v>61</v>
      </c>
      <c r="I1" s="191"/>
      <c r="J1" s="191"/>
      <c r="K1" s="191"/>
      <c r="L1" s="191"/>
      <c r="M1" s="95"/>
      <c r="N1" s="96"/>
      <c r="O1" s="72"/>
      <c r="P1" s="72"/>
      <c r="Q1" s="73"/>
      <c r="T1" s="74" t="s">
        <v>69</v>
      </c>
      <c r="U1" s="74"/>
      <c r="V1" s="74">
        <v>1</v>
      </c>
    </row>
    <row r="2" spans="1:25">
      <c r="O2" s="75" t="s">
        <v>8</v>
      </c>
      <c r="P2" s="75" t="s">
        <v>8</v>
      </c>
      <c r="Q2" s="76" t="s">
        <v>8</v>
      </c>
      <c r="R2" s="77" t="s">
        <v>13</v>
      </c>
      <c r="S2" s="78" t="s">
        <v>14</v>
      </c>
      <c r="T2" s="79" t="s">
        <v>13</v>
      </c>
      <c r="U2" s="79" t="s">
        <v>13</v>
      </c>
      <c r="V2" s="79" t="s">
        <v>13</v>
      </c>
      <c r="W2" s="79" t="s">
        <v>14</v>
      </c>
      <c r="X2" s="79" t="s">
        <v>14</v>
      </c>
      <c r="Y2" s="79" t="s">
        <v>14</v>
      </c>
    </row>
    <row r="3" spans="1:25">
      <c r="A3" s="80" t="s">
        <v>2</v>
      </c>
      <c r="B3" s="97" t="s">
        <v>3</v>
      </c>
      <c r="C3" s="81" t="s">
        <v>4</v>
      </c>
      <c r="D3" s="81" t="s">
        <v>62</v>
      </c>
      <c r="E3" s="80" t="s">
        <v>5</v>
      </c>
      <c r="F3" s="81" t="s">
        <v>82</v>
      </c>
      <c r="G3" s="80" t="s">
        <v>8</v>
      </c>
      <c r="H3" s="80" t="s">
        <v>2</v>
      </c>
      <c r="I3" s="97" t="s">
        <v>3</v>
      </c>
      <c r="J3" s="81" t="s">
        <v>4</v>
      </c>
      <c r="K3" s="81" t="s">
        <v>62</v>
      </c>
      <c r="L3" s="80" t="s">
        <v>5</v>
      </c>
      <c r="M3" s="81" t="s">
        <v>82</v>
      </c>
      <c r="N3" s="80" t="s">
        <v>8</v>
      </c>
      <c r="O3" s="82" t="s">
        <v>4</v>
      </c>
      <c r="P3" s="82" t="s">
        <v>4</v>
      </c>
      <c r="Q3" s="83" t="s">
        <v>11</v>
      </c>
      <c r="R3" s="84" t="s">
        <v>11</v>
      </c>
      <c r="S3" s="85" t="s">
        <v>11</v>
      </c>
      <c r="T3" s="86" t="s">
        <v>66</v>
      </c>
      <c r="U3" s="87" t="s">
        <v>67</v>
      </c>
      <c r="V3" s="87" t="s">
        <v>68</v>
      </c>
      <c r="W3" s="87" t="s">
        <v>66</v>
      </c>
      <c r="X3" s="87" t="s">
        <v>67</v>
      </c>
      <c r="Y3" s="87" t="s">
        <v>68</v>
      </c>
    </row>
    <row r="4" spans="1:25">
      <c r="A4" s="122">
        <f>IF(D4="",1,IF(D4=D3,A3,1))</f>
        <v>1</v>
      </c>
      <c r="B4" s="123">
        <f>IF(A4=A3,B3,IF(A4=A5,IF( A4=A6,(10+8+6)/3,IF(A4=A5,(10+8)/2)),10))</f>
        <v>10</v>
      </c>
      <c r="C4" s="58"/>
      <c r="D4" s="58"/>
      <c r="E4" s="65" t="str">
        <f>IF(C4&lt;&gt; "",VLOOKUP($C4,'Event Inputs'!$D$4:'Event Inputs'!$H$899,2,FALSE),"")</f>
        <v/>
      </c>
      <c r="F4" s="71" t="str">
        <f>IF(C4&lt;&gt; "",VLOOKUP($C4,'Event Inputs'!$D$4:'Event Inputs'!$H$899,5,FALSE),"")</f>
        <v/>
      </c>
      <c r="G4" s="65" t="str">
        <f>IF(C4&lt;&gt; "",VLOOKUP($C4,'Event Inputs'!$D$4:'Event Inputs'!$H$899,4,FALSE),"")</f>
        <v/>
      </c>
      <c r="H4" s="122">
        <f>IF(K4="",1,IF(K4=K3,H3,1))</f>
        <v>1</v>
      </c>
      <c r="I4" s="123">
        <f>IF(H4=H3,I3,IF(H4=H5,IF( H4=H6,(10+8+6)/3,IF(H4=H5,(10+8)/2)),10))</f>
        <v>10</v>
      </c>
      <c r="J4" s="58"/>
      <c r="K4" s="58"/>
      <c r="L4" s="65" t="str">
        <f>IF(J4&lt;&gt; "",VLOOKUP($J4,'Event Inputs'!$D$4:'Event Inputs'!$H$899,2,FALSE),"")</f>
        <v/>
      </c>
      <c r="M4" s="71" t="str">
        <f>IF(J4&lt;&gt; "",VLOOKUP($J4,'Event Inputs'!$D$4:'Event Inputs'!$H$899,5,FALSE),"")</f>
        <v/>
      </c>
      <c r="N4" s="65" t="str">
        <f>IF(J4&lt;&gt;"",VLOOKUP($J4,'Event Inputs'!$D$4:'Event Inputs'!$H$899,4,FALSE),"")</f>
        <v/>
      </c>
      <c r="O4" s="88" t="str">
        <f>'Event Inputs'!A4</f>
        <v>PT</v>
      </c>
      <c r="P4" s="88" t="str">
        <f>'Event Inputs'!A4</f>
        <v>PT</v>
      </c>
      <c r="Q4" s="89">
        <f>SUMIF($G$4:$G$21,O4,$B$4:$B$21)</f>
        <v>0</v>
      </c>
      <c r="R4" s="90">
        <f>SUMIF($N$4:$N$21,O4,$I$4:$I$21)</f>
        <v>0</v>
      </c>
      <c r="S4" s="90">
        <f>COUNTIFS($A$4:$A$21,1,$G$4:$G$21,$O4)*$U$1</f>
        <v>0</v>
      </c>
      <c r="T4" s="91">
        <f>COUNTIFS($A$4:$A$21,2,$G$4:$G$21,$O4)*$U$1</f>
        <v>0</v>
      </c>
      <c r="U4" s="91">
        <f>COUNTIFS($A$4:$A$21,3,$G$4:$G$21,$O4)*$U$1</f>
        <v>0</v>
      </c>
      <c r="V4" s="91">
        <f>COUNTIFS($H$4:$H$21,1,$N$4:$N$21,$O4)*$U$1</f>
        <v>0</v>
      </c>
      <c r="W4" s="91">
        <f>COUNTIFS($H$4:$H$21,2,$N$4:$N$21,$O4)*$U$1</f>
        <v>0</v>
      </c>
      <c r="X4" s="91">
        <f>COUNTIFS($H$4:$H$21,3,$N$4:$N$21,$O4)*$U$1</f>
        <v>0</v>
      </c>
      <c r="Y4" s="91">
        <f>COUNTIFS($H$4:$H$11,3,$O$4:$O$11,$P4)*$V$1</f>
        <v>0</v>
      </c>
    </row>
    <row r="5" spans="1:25">
      <c r="A5" s="122">
        <f>IF(D5="",2,IF(D5=D4,A4,2))</f>
        <v>2</v>
      </c>
      <c r="B5" s="123">
        <f>IF(A5=A4,B4,IF(A5=A6,IF( A5=A7,(8+6+5)/3,IF(A5=A6,(8+6)/2)),8))</f>
        <v>8</v>
      </c>
      <c r="C5" s="58"/>
      <c r="D5" s="58"/>
      <c r="E5" s="65" t="str">
        <f>IF(C5&lt;&gt; "",VLOOKUP($C5,'Event Inputs'!$D$4:'Event Inputs'!$H$899,2,FALSE),"")</f>
        <v/>
      </c>
      <c r="F5" s="71" t="str">
        <f>IF(C5&lt;&gt; "",VLOOKUP($C5,'Event Inputs'!$D$4:'Event Inputs'!$H$899,5,FALSE),"")</f>
        <v/>
      </c>
      <c r="G5" s="65" t="str">
        <f>IF(C5&lt;&gt; "",VLOOKUP($C5,'Event Inputs'!$D$4:'Event Inputs'!$H$899,4,FALSE),"")</f>
        <v/>
      </c>
      <c r="H5" s="122">
        <f>IF(K5="",2,IF(K5=K4,H4,2))</f>
        <v>2</v>
      </c>
      <c r="I5" s="123">
        <f>IF(H5=H4,I4,IF(H5=H6,IF( H5=H7,(8+6+5)/3,IF(H5=H6,(8+6)/2)),8))</f>
        <v>8</v>
      </c>
      <c r="J5" s="58"/>
      <c r="K5" s="58"/>
      <c r="L5" s="65" t="str">
        <f>IF(J5&lt;&gt; "",VLOOKUP($J5,'Event Inputs'!$D$4:'Event Inputs'!$H$899,2,FALSE),"")</f>
        <v/>
      </c>
      <c r="M5" s="71" t="str">
        <f>IF(J5&lt;&gt; "",VLOOKUP($J5,'Event Inputs'!$D$4:'Event Inputs'!$H$899,5,FALSE),"")</f>
        <v/>
      </c>
      <c r="N5" s="65" t="str">
        <f>IF(J5&lt;&gt;"",VLOOKUP($J5,'Event Inputs'!$D$4:'Event Inputs'!$H$899,4,FALSE),"")</f>
        <v/>
      </c>
      <c r="O5" s="88" t="str">
        <f>'Event Inputs'!A5</f>
        <v>BU</v>
      </c>
      <c r="P5" s="88" t="str">
        <f>'Event Inputs'!A5</f>
        <v>BU</v>
      </c>
      <c r="Q5" s="89">
        <f t="shared" ref="Q5:Q44" si="0">SUMIF($G$4:$G$21,O5,$B$4:$B$21)</f>
        <v>0</v>
      </c>
      <c r="R5" s="90">
        <f t="shared" ref="R5:R44" si="1">SUMIF($N$4:$N$21,O5,$I$4:$I$21)</f>
        <v>0</v>
      </c>
      <c r="S5" s="90">
        <f t="shared" ref="S5:S44" si="2">COUNTIFS($A$4:$A$21,1,$G$4:$G$21,$O5)*$U$1</f>
        <v>0</v>
      </c>
      <c r="T5" s="91">
        <f t="shared" ref="T5:T44" si="3">COUNTIFS($A$4:$A$21,2,$G$4:$G$21,$O5)*$U$1</f>
        <v>0</v>
      </c>
      <c r="U5" s="91">
        <f t="shared" ref="U5:U44" si="4">COUNTIFS($A$4:$A$21,3,$G$4:$G$21,$O5)*$U$1</f>
        <v>0</v>
      </c>
      <c r="V5" s="91">
        <f t="shared" ref="V5:V44" si="5">COUNTIFS($H$4:$H$21,1,$N$4:$N$21,$O5)*$U$1</f>
        <v>0</v>
      </c>
      <c r="W5" s="91">
        <f t="shared" ref="W5:W44" si="6">COUNTIFS($H$4:$H$21,2,$N$4:$N$21,$O5)*$U$1</f>
        <v>0</v>
      </c>
      <c r="X5" s="91">
        <f t="shared" ref="X5:X44" si="7">COUNTIFS($H$4:$H$21,3,$N$4:$N$21,$O5)*$U$1</f>
        <v>0</v>
      </c>
      <c r="Y5" s="91">
        <f t="shared" ref="Y5:Y44" si="8">COUNTIFS($H$4:$H$11,3,$O$4:$O$11,$P5)*$V$1</f>
        <v>0</v>
      </c>
    </row>
    <row r="6" spans="1:25">
      <c r="A6" s="122">
        <f>IF(D6="",3,IF(D6=D5,A5,3))</f>
        <v>3</v>
      </c>
      <c r="B6" s="123">
        <f>IF(A6=A5,B5,IF(A6=A7,IF( A6=A8,(6+5+4)/3,IF(A6=A7,(6+5)/2)),6))</f>
        <v>6</v>
      </c>
      <c r="C6" s="58"/>
      <c r="D6" s="59"/>
      <c r="E6" s="65" t="str">
        <f>IF(C6&lt;&gt; "",VLOOKUP($C6,'Event Inputs'!$D$4:'Event Inputs'!$H$899,2,FALSE),"")</f>
        <v/>
      </c>
      <c r="F6" s="71" t="str">
        <f>IF(C6&lt;&gt; "",VLOOKUP($C6,'Event Inputs'!$D$4:'Event Inputs'!$H$899,5,FALSE),"")</f>
        <v/>
      </c>
      <c r="G6" s="65" t="str">
        <f>IF(C6&lt;&gt; "",VLOOKUP($C6,'Event Inputs'!$D$4:'Event Inputs'!$H$899,4,FALSE),"")</f>
        <v/>
      </c>
      <c r="H6" s="122">
        <f>IF(K6="",3,IF(K6=K5,H5,3))</f>
        <v>3</v>
      </c>
      <c r="I6" s="123">
        <f>IF(H6=H5,I5,IF(H6=H7,IF( H6=H8,(6+5+4)/3,IF(H6=H7,(6+5)/2)),6))</f>
        <v>6</v>
      </c>
      <c r="J6" s="58"/>
      <c r="K6" s="58"/>
      <c r="L6" s="65" t="str">
        <f>IF(J6&lt;&gt; "",VLOOKUP($J6,'Event Inputs'!$D$4:'Event Inputs'!$H$899,2,FALSE),"")</f>
        <v/>
      </c>
      <c r="M6" s="71" t="str">
        <f>IF(J6&lt;&gt; "",VLOOKUP($J6,'Event Inputs'!$D$4:'Event Inputs'!$H$899,5,FALSE),"")</f>
        <v/>
      </c>
      <c r="N6" s="65" t="str">
        <f>IF(J6&lt;&gt;"",VLOOKUP($J6,'Event Inputs'!$D$4:'Event Inputs'!$H$899,4,FALSE),"")</f>
        <v/>
      </c>
      <c r="O6" s="88" t="str">
        <f>'Event Inputs'!A6</f>
        <v>GY</v>
      </c>
      <c r="P6" s="88" t="str">
        <f>'Event Inputs'!A6</f>
        <v>GY</v>
      </c>
      <c r="Q6" s="89">
        <f t="shared" si="0"/>
        <v>0</v>
      </c>
      <c r="R6" s="90">
        <f t="shared" si="1"/>
        <v>0</v>
      </c>
      <c r="S6" s="90">
        <f t="shared" si="2"/>
        <v>0</v>
      </c>
      <c r="T6" s="91">
        <f t="shared" si="3"/>
        <v>0</v>
      </c>
      <c r="U6" s="91">
        <f t="shared" si="4"/>
        <v>0</v>
      </c>
      <c r="V6" s="91">
        <f t="shared" si="5"/>
        <v>0</v>
      </c>
      <c r="W6" s="91">
        <f t="shared" si="6"/>
        <v>0</v>
      </c>
      <c r="X6" s="91">
        <f t="shared" si="7"/>
        <v>0</v>
      </c>
      <c r="Y6" s="91">
        <f t="shared" si="8"/>
        <v>1</v>
      </c>
    </row>
    <row r="7" spans="1:25">
      <c r="A7" s="122">
        <f>IF(D7="",4,IF(D7=D6,A6,4))</f>
        <v>4</v>
      </c>
      <c r="B7" s="123">
        <f>IF(A7=A6,B6,IF(A7=A8,IF( A7=A9,(5+4+3)/3,IF(A7=A8,(5+4)/2)),5))</f>
        <v>5</v>
      </c>
      <c r="C7" s="58"/>
      <c r="D7" s="58"/>
      <c r="E7" s="65" t="str">
        <f>IF(C7&lt;&gt; "",VLOOKUP($C7,'Event Inputs'!$D$4:'Event Inputs'!$H$899,2,FALSE),"")</f>
        <v/>
      </c>
      <c r="F7" s="71" t="str">
        <f>IF(C7&lt;&gt; "",VLOOKUP($C7,'Event Inputs'!$D$4:'Event Inputs'!$H$899,5,FALSE),"")</f>
        <v/>
      </c>
      <c r="G7" s="65" t="str">
        <f>IF(C7&lt;&gt; "",VLOOKUP($C7,'Event Inputs'!$D$4:'Event Inputs'!$H$899,4,FALSE),"")</f>
        <v/>
      </c>
      <c r="H7" s="122">
        <f>IF(K7="",4,IF(K7=K6,H6,4))</f>
        <v>4</v>
      </c>
      <c r="I7" s="123">
        <f>IF(H7=H6,I6,IF(H7=H8,IF( H7=H9,(5+4+3)/3,IF(H7=H8,(5+4)/2)),5))</f>
        <v>5</v>
      </c>
      <c r="J7" s="58"/>
      <c r="K7" s="58"/>
      <c r="L7" s="65" t="str">
        <f>IF(J7&lt;&gt; "",VLOOKUP($J7,'Event Inputs'!$D$4:'Event Inputs'!$H$899,2,FALSE),"")</f>
        <v/>
      </c>
      <c r="M7" s="71" t="str">
        <f>IF(J7&lt;&gt; "",VLOOKUP($J7,'Event Inputs'!$D$4:'Event Inputs'!$H$899,5,FALSE),"")</f>
        <v/>
      </c>
      <c r="N7" s="65" t="str">
        <f>IF(J7&lt;&gt;"",VLOOKUP($J7,'Event Inputs'!$D$4:'Event Inputs'!$H$899,4,FALSE),"")</f>
        <v/>
      </c>
      <c r="O7" s="88" t="str">
        <f>'Event Inputs'!A7</f>
        <v>HB</v>
      </c>
      <c r="P7" s="88" t="str">
        <f>'Event Inputs'!A7</f>
        <v>HB</v>
      </c>
      <c r="Q7" s="89">
        <f t="shared" si="0"/>
        <v>0</v>
      </c>
      <c r="R7" s="90">
        <f t="shared" si="1"/>
        <v>0</v>
      </c>
      <c r="S7" s="90">
        <f t="shared" si="2"/>
        <v>0</v>
      </c>
      <c r="T7" s="91">
        <f t="shared" si="3"/>
        <v>0</v>
      </c>
      <c r="U7" s="91">
        <f t="shared" si="4"/>
        <v>0</v>
      </c>
      <c r="V7" s="91">
        <f t="shared" si="5"/>
        <v>0</v>
      </c>
      <c r="W7" s="91">
        <f t="shared" si="6"/>
        <v>0</v>
      </c>
      <c r="X7" s="91">
        <f t="shared" si="7"/>
        <v>0</v>
      </c>
      <c r="Y7" s="91">
        <f t="shared" si="8"/>
        <v>0</v>
      </c>
    </row>
    <row r="8" spans="1:25">
      <c r="A8" s="122">
        <f>IF(D8="",5,IF(D8=D7,A7,5))</f>
        <v>5</v>
      </c>
      <c r="B8" s="123">
        <f>IF(A8=A7,B7,IF(A8=A9,IF( A8=A10,(4+3+2)/3,IF(A8=A9,(4+3)/2)),4))</f>
        <v>4</v>
      </c>
      <c r="C8" s="58"/>
      <c r="D8" s="58"/>
      <c r="E8" s="65" t="str">
        <f>IF(C8&lt;&gt; "",VLOOKUP($C8,'Event Inputs'!$D$4:'Event Inputs'!$H$899,2,FALSE),"")</f>
        <v/>
      </c>
      <c r="F8" s="71" t="str">
        <f>IF(C8&lt;&gt; "",VLOOKUP($C8,'Event Inputs'!$D$4:'Event Inputs'!$H$899,5,FALSE),"")</f>
        <v/>
      </c>
      <c r="G8" s="65" t="str">
        <f>IF(C8&lt;&gt; "",VLOOKUP($C8,'Event Inputs'!$D$4:'Event Inputs'!$H$899,4,FALSE),"")</f>
        <v/>
      </c>
      <c r="H8" s="122">
        <f>IF(K8="",5,IF(K8=K7,H7,5))</f>
        <v>5</v>
      </c>
      <c r="I8" s="123">
        <f>IF(H8=H7,I7,IF(H8=H9,IF( H8=H10,(4+3+2)/3,IF(H8=H9,(4+3)/2)),4))</f>
        <v>4</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8" t="str">
        <f>'Event Inputs'!A8</f>
        <v>PZ</v>
      </c>
      <c r="Q8" s="89">
        <f t="shared" si="0"/>
        <v>0</v>
      </c>
      <c r="R8" s="90">
        <f t="shared" si="1"/>
        <v>0</v>
      </c>
      <c r="S8" s="90">
        <f t="shared" si="2"/>
        <v>0</v>
      </c>
      <c r="T8" s="91">
        <f t="shared" si="3"/>
        <v>0</v>
      </c>
      <c r="U8" s="91">
        <f t="shared" si="4"/>
        <v>0</v>
      </c>
      <c r="V8" s="91">
        <f t="shared" si="5"/>
        <v>0</v>
      </c>
      <c r="W8" s="91">
        <f t="shared" si="6"/>
        <v>0</v>
      </c>
      <c r="X8" s="91">
        <f t="shared" si="7"/>
        <v>0</v>
      </c>
      <c r="Y8" s="91">
        <f t="shared" si="8"/>
        <v>0</v>
      </c>
    </row>
    <row r="9" spans="1:25">
      <c r="A9" s="122">
        <f>IF(D9="",6,IF(D9=D8,A8,6))</f>
        <v>6</v>
      </c>
      <c r="B9" s="123">
        <f>IF(A9=A8,B8,IF(A9=A10,IF( A9=A11,(3+2+1)/3,IF(A9=A10,(3+2)/2)),3))</f>
        <v>3</v>
      </c>
      <c r="C9" s="58"/>
      <c r="D9" s="59"/>
      <c r="E9" s="65" t="str">
        <f>IF(C9&lt;&gt; "",VLOOKUP($C9,'Event Inputs'!$D$4:'Event Inputs'!$H$899,2,FALSE),"")</f>
        <v/>
      </c>
      <c r="F9" s="71" t="str">
        <f>IF(C9&lt;&gt; "",VLOOKUP($C9,'Event Inputs'!$D$4:'Event Inputs'!$H$899,5,FALSE),"")</f>
        <v/>
      </c>
      <c r="G9" s="65" t="str">
        <f>IF(C9&lt;&gt; "",VLOOKUP($C9,'Event Inputs'!$D$4:'Event Inputs'!$H$899,4,FALSE),"")</f>
        <v/>
      </c>
      <c r="H9" s="122">
        <f>IF(K9="",6,IF(K9=K8,H8,6))</f>
        <v>6</v>
      </c>
      <c r="I9" s="123">
        <f>IF(H9=H8,I8,IF(H9=H10,IF( H9=H11,(3+2+1)/3,IF(H9=H10,(3+2)/2)),3))</f>
        <v>3</v>
      </c>
      <c r="J9" s="58"/>
      <c r="K9" s="59"/>
      <c r="L9" s="65" t="str">
        <f>IF(J9&lt;&gt; "",VLOOKUP($J9,'Event Inputs'!$D$4:'Event Inputs'!$H$899,2,FALSE),"")</f>
        <v/>
      </c>
      <c r="M9" s="71" t="str">
        <f>IF(J9&lt;&gt; "",VLOOKUP($J9,'Event Inputs'!$D$4:'Event Inputs'!$H$899,5,FALSE),"")</f>
        <v/>
      </c>
      <c r="N9" s="65" t="str">
        <f>IF(J9&lt;&gt;"",VLOOKUP($J9,'Event Inputs'!$D$4:'Event Inputs'!$H$899,4,FALSE),"")</f>
        <v/>
      </c>
      <c r="O9" s="88" t="str">
        <f>'Event Inputs'!A9</f>
        <v>SI</v>
      </c>
      <c r="P9" s="88" t="str">
        <f>'Event Inputs'!A9</f>
        <v>SI</v>
      </c>
      <c r="Q9" s="89">
        <f t="shared" si="0"/>
        <v>0</v>
      </c>
      <c r="R9" s="90">
        <f t="shared" si="1"/>
        <v>0</v>
      </c>
      <c r="S9" s="90">
        <f t="shared" si="2"/>
        <v>0</v>
      </c>
      <c r="T9" s="91">
        <f t="shared" si="3"/>
        <v>0</v>
      </c>
      <c r="U9" s="91">
        <f t="shared" si="4"/>
        <v>0</v>
      </c>
      <c r="V9" s="91">
        <f t="shared" si="5"/>
        <v>0</v>
      </c>
      <c r="W9" s="91">
        <f t="shared" si="6"/>
        <v>0</v>
      </c>
      <c r="X9" s="91">
        <f t="shared" si="7"/>
        <v>0</v>
      </c>
      <c r="Y9" s="91">
        <f t="shared" si="8"/>
        <v>0</v>
      </c>
    </row>
    <row r="10" spans="1:25">
      <c r="A10" s="122">
        <f>IF(D10="",7,IF(D10=D9,A9,7))</f>
        <v>7</v>
      </c>
      <c r="B10" s="123">
        <f>IF(A10=A9,B9,IF(A10=A11,IF( A10=A12,(2+1+0)/3,IF(A10=A11,(2+1)/2)),2))</f>
        <v>2</v>
      </c>
      <c r="C10" s="58"/>
      <c r="D10" s="59"/>
      <c r="E10" s="65" t="str">
        <f>IF(C10&lt;&gt; "",VLOOKUP($C10,'Event Inputs'!$D$4:'Event Inputs'!$H$899,2,FALSE),"")</f>
        <v/>
      </c>
      <c r="F10" s="71" t="str">
        <f>IF(C10&lt;&gt; "",VLOOKUP($C10,'Event Inputs'!$D$4:'Event Inputs'!$H$899,5,FALSE),"")</f>
        <v/>
      </c>
      <c r="G10" s="65" t="str">
        <f>IF(C10&lt;&gt; "",VLOOKUP($C10,'Event Inputs'!$D$4:'Event Inputs'!$H$899,4,FALSE),"")</f>
        <v/>
      </c>
      <c r="H10" s="122">
        <f>IF(K10="",7,IF(K10=K9,H9,7))</f>
        <v>7</v>
      </c>
      <c r="I10" s="123">
        <f>IF(H10=H9,I9,IF(H10=H11,IF( H10=H12,(2+1+0)/3,IF(H10=H11,(2+1)/2)),2))</f>
        <v>2</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8" t="str">
        <f>'Event Inputs'!A10</f>
        <v>NQ</v>
      </c>
      <c r="Q10" s="89">
        <f t="shared" si="0"/>
        <v>0</v>
      </c>
      <c r="R10" s="90">
        <f t="shared" si="1"/>
        <v>0</v>
      </c>
      <c r="S10" s="90">
        <f t="shared" si="2"/>
        <v>0</v>
      </c>
      <c r="T10" s="91">
        <f t="shared" si="3"/>
        <v>0</v>
      </c>
      <c r="U10" s="91">
        <f t="shared" si="4"/>
        <v>0</v>
      </c>
      <c r="V10" s="91">
        <f t="shared" si="5"/>
        <v>0</v>
      </c>
      <c r="W10" s="91">
        <f t="shared" si="6"/>
        <v>0</v>
      </c>
      <c r="X10" s="91">
        <f t="shared" si="7"/>
        <v>0</v>
      </c>
      <c r="Y10" s="91">
        <f t="shared" si="8"/>
        <v>0</v>
      </c>
    </row>
    <row r="11" spans="1:25">
      <c r="A11" s="122">
        <f>IF(D11="",8,IF(D11=D10,A10,8))</f>
        <v>8</v>
      </c>
      <c r="B11" s="123">
        <f>IF(A11=A10,B10,IF(A11=A12,IF( A11=A13,(1+0+0)/3,IF(A11=A12,(1+0)/2)),1))</f>
        <v>1</v>
      </c>
      <c r="C11" s="58"/>
      <c r="D11" s="58"/>
      <c r="E11" s="65" t="str">
        <f>IF(C11&lt;&gt; "",VLOOKUP($C11,'Event Inputs'!$D$4:'Event Inputs'!$H$899,2,FALSE),"")</f>
        <v/>
      </c>
      <c r="F11" s="71" t="str">
        <f>IF(C11&lt;&gt; "",VLOOKUP($C11,'Event Inputs'!$D$4:'Event Inputs'!$H$899,5,FALSE),"")</f>
        <v/>
      </c>
      <c r="G11" s="65" t="str">
        <f>IF(C11&lt;&gt; "",VLOOKUP($C11,'Event Inputs'!$D$4:'Event Inputs'!$H$899,4,FALSE),"")</f>
        <v/>
      </c>
      <c r="H11" s="122">
        <f>IF(K11="",8,IF(K11=K10,H10,8))</f>
        <v>8</v>
      </c>
      <c r="I11" s="123">
        <f>IF(H11=H10,I10,IF(H11=H12,IF( H11=H13,(1+0+0)/3,IF(H11=H12,(1+0)/2)),1))</f>
        <v>1</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8" t="str">
        <f>'Event Inputs'!A11</f>
        <v>HY</v>
      </c>
      <c r="Q11" s="89">
        <f t="shared" si="0"/>
        <v>0</v>
      </c>
      <c r="R11" s="90">
        <f t="shared" si="1"/>
        <v>0</v>
      </c>
      <c r="S11" s="90">
        <f t="shared" si="2"/>
        <v>0</v>
      </c>
      <c r="T11" s="91">
        <f t="shared" si="3"/>
        <v>0</v>
      </c>
      <c r="U11" s="91">
        <f t="shared" si="4"/>
        <v>0</v>
      </c>
      <c r="V11" s="91">
        <f t="shared" si="5"/>
        <v>0</v>
      </c>
      <c r="W11" s="91">
        <f t="shared" si="6"/>
        <v>0</v>
      </c>
      <c r="X11" s="91">
        <f t="shared" si="7"/>
        <v>0</v>
      </c>
      <c r="Y11" s="91">
        <f t="shared" si="8"/>
        <v>0</v>
      </c>
    </row>
    <row r="12" spans="1:25">
      <c r="A12" s="122">
        <f>IF(D12="",9,IF(D12=D11,A11,9))</f>
        <v>9</v>
      </c>
      <c r="B12" s="123" t="str">
        <f>IF(A12=A11,B11,IF(A12=A13,IF( A12=A14,(0+0+0)/3,IF(A12=A13,(0+0)/2)),""))</f>
        <v/>
      </c>
      <c r="C12" s="58"/>
      <c r="D12" s="58"/>
      <c r="E12" s="65" t="str">
        <f>IF(C12&lt;&gt; "",VLOOKUP($C12,'Event Inputs'!$D$4:'Event Inputs'!$H$899,2,FALSE),"")</f>
        <v/>
      </c>
      <c r="F12" s="71" t="str">
        <f>IF(C12&lt;&gt; "",VLOOKUP($C12,'Event Inputs'!$D$4:'Event Inputs'!$H$899,5,FALSE),"")</f>
        <v/>
      </c>
      <c r="G12" s="65" t="str">
        <f>IF(C12&lt;&gt; "",VLOOKUP($C12,'Event Inputs'!$D$4:'Event Inputs'!$H$899,4,FALSE),"")</f>
        <v/>
      </c>
      <c r="H12" s="122">
        <f>IF(K12="",9,IF(K12=K11,H11,9))</f>
        <v>9</v>
      </c>
      <c r="I12" s="123" t="str">
        <f>IF(H12=H11,I11,IF(H12=H13,IF( H12=H14,(0+0+0)/3,IF(H12=H13,(0+0)/2)),""))</f>
        <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8">
        <f>'Event Inputs'!A12</f>
        <v>0</v>
      </c>
      <c r="Q12" s="89">
        <f t="shared" si="0"/>
        <v>0</v>
      </c>
      <c r="R12" s="90">
        <f t="shared" si="1"/>
        <v>0</v>
      </c>
      <c r="S12" s="90">
        <f t="shared" si="2"/>
        <v>0</v>
      </c>
      <c r="T12" s="91">
        <f t="shared" si="3"/>
        <v>0</v>
      </c>
      <c r="U12" s="91">
        <f t="shared" si="4"/>
        <v>0</v>
      </c>
      <c r="V12" s="91">
        <f t="shared" si="5"/>
        <v>0</v>
      </c>
      <c r="W12" s="91">
        <f t="shared" si="6"/>
        <v>0</v>
      </c>
      <c r="X12" s="91">
        <f t="shared" si="7"/>
        <v>0</v>
      </c>
      <c r="Y12" s="91">
        <f t="shared" si="8"/>
        <v>0</v>
      </c>
    </row>
    <row r="13" spans="1:25">
      <c r="A13" s="122">
        <f>IF(D13="",10,IF(D13=D12,A12,10))</f>
        <v>10</v>
      </c>
      <c r="B13" s="123" t="str">
        <f>IF(A13=A12,B12,IF(A13=A14,IF( A13=A15,(0+0+0)/3,IF(A13=A14,(0+0)/2)),""))</f>
        <v/>
      </c>
      <c r="C13" s="58"/>
      <c r="D13" s="58"/>
      <c r="E13" s="65" t="str">
        <f>IF(C13&lt;&gt; "",VLOOKUP($C13,'Event Inputs'!$D$4:'Event Inputs'!$H$899,2,FALSE),"")</f>
        <v/>
      </c>
      <c r="F13" s="71" t="str">
        <f>IF(C13&lt;&gt; "",VLOOKUP($C13,'Event Inputs'!$D$4:'Event Inputs'!$H$899,5,FALSE),"")</f>
        <v/>
      </c>
      <c r="G13" s="65" t="str">
        <f>IF(C13&lt;&gt; "",VLOOKUP($C13,'Event Inputs'!$D$4:'Event Inputs'!$H$899,4,FALSE),"")</f>
        <v/>
      </c>
      <c r="H13" s="122">
        <f>IF(K13="",10,IF(K13=K12,H12,10))</f>
        <v>10</v>
      </c>
      <c r="I13" s="123" t="str">
        <f>IF(H13=H12,I12,IF(H13=H14,IF( H13=H15,(0+0+0)/3,IF(H13=H14,(0+0)/2)),""))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8">
        <f>'Event Inputs'!A13</f>
        <v>0</v>
      </c>
      <c r="Q13" s="89">
        <f t="shared" si="0"/>
        <v>0</v>
      </c>
      <c r="R13" s="90">
        <f t="shared" si="1"/>
        <v>0</v>
      </c>
      <c r="S13" s="90">
        <f t="shared" si="2"/>
        <v>0</v>
      </c>
      <c r="T13" s="91">
        <f t="shared" si="3"/>
        <v>0</v>
      </c>
      <c r="U13" s="91">
        <f t="shared" si="4"/>
        <v>0</v>
      </c>
      <c r="V13" s="91">
        <f t="shared" si="5"/>
        <v>0</v>
      </c>
      <c r="W13" s="91">
        <f t="shared" si="6"/>
        <v>0</v>
      </c>
      <c r="X13" s="91">
        <f t="shared" si="7"/>
        <v>0</v>
      </c>
      <c r="Y13" s="91">
        <f t="shared" si="8"/>
        <v>0</v>
      </c>
    </row>
    <row r="14" spans="1:25">
      <c r="A14" s="122">
        <f>IF(D14="",11,IF(D14=D13,A13,11))</f>
        <v>11</v>
      </c>
      <c r="B14" s="123"/>
      <c r="C14" s="58"/>
      <c r="D14" s="58"/>
      <c r="E14" s="65" t="str">
        <f>IF(C14&lt;&gt; "",VLOOKUP($C14,'Event Inputs'!$D$4:'Event Inputs'!$H$899,2,FALSE),"")</f>
        <v/>
      </c>
      <c r="F14" s="71" t="str">
        <f>IF(C14&lt;&gt; "",VLOOKUP($C14,'Event Inputs'!$D$4:'Event Inputs'!$H$899,5,FALSE),"")</f>
        <v/>
      </c>
      <c r="G14" s="65" t="str">
        <f>IF(C14&lt;&gt; "",VLOOKUP($C14,'Event Inputs'!$D$4:'Event Inputs'!$H$899,4,FALSE),"")</f>
        <v/>
      </c>
      <c r="H14" s="122">
        <f>IF(K14="",11,IF(K14=K13,H13,11))</f>
        <v>11</v>
      </c>
      <c r="I14" s="123"/>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8">
        <f>'Event Inputs'!A14</f>
        <v>0</v>
      </c>
      <c r="Q14" s="89">
        <f t="shared" si="0"/>
        <v>0</v>
      </c>
      <c r="R14" s="90">
        <f t="shared" si="1"/>
        <v>0</v>
      </c>
      <c r="S14" s="90">
        <f t="shared" si="2"/>
        <v>0</v>
      </c>
      <c r="T14" s="91">
        <f t="shared" si="3"/>
        <v>0</v>
      </c>
      <c r="U14" s="91">
        <f t="shared" si="4"/>
        <v>0</v>
      </c>
      <c r="V14" s="91">
        <f t="shared" si="5"/>
        <v>0</v>
      </c>
      <c r="W14" s="91">
        <f t="shared" si="6"/>
        <v>0</v>
      </c>
      <c r="X14" s="91">
        <f t="shared" si="7"/>
        <v>0</v>
      </c>
      <c r="Y14" s="91">
        <f t="shared" si="8"/>
        <v>0</v>
      </c>
    </row>
    <row r="15" spans="1:25">
      <c r="A15" s="122">
        <f>IF(D15="",12,IF(D15=D14,A14,12))</f>
        <v>12</v>
      </c>
      <c r="B15" s="123"/>
      <c r="C15" s="58"/>
      <c r="D15" s="58"/>
      <c r="E15" s="65" t="str">
        <f>IF(C15&lt;&gt; "",VLOOKUP($C15,'Event Inputs'!$D$4:'Event Inputs'!$H$899,2,FALSE),"")</f>
        <v/>
      </c>
      <c r="F15" s="71" t="str">
        <f>IF(C15&lt;&gt; "",VLOOKUP($C15,'Event Inputs'!$D$4:'Event Inputs'!$H$899,5,FALSE),"")</f>
        <v/>
      </c>
      <c r="G15" s="65" t="str">
        <f>IF(C15&lt;&gt; "",VLOOKUP($C15,'Event Inputs'!$D$4:'Event Inputs'!$H$899,4,FALSE),"")</f>
        <v/>
      </c>
      <c r="H15" s="122">
        <f>IF(K15="",12,IF(K15=K14,H14,12))</f>
        <v>12</v>
      </c>
      <c r="I15" s="123"/>
      <c r="J15" s="58"/>
      <c r="K15" s="59"/>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8">
        <f>'Event Inputs'!A15</f>
        <v>0</v>
      </c>
      <c r="Q15" s="89">
        <f t="shared" si="0"/>
        <v>0</v>
      </c>
      <c r="R15" s="90">
        <f t="shared" si="1"/>
        <v>0</v>
      </c>
      <c r="S15" s="90">
        <f t="shared" si="2"/>
        <v>0</v>
      </c>
      <c r="T15" s="91">
        <f t="shared" si="3"/>
        <v>0</v>
      </c>
      <c r="U15" s="91">
        <f t="shared" si="4"/>
        <v>0</v>
      </c>
      <c r="V15" s="91">
        <f t="shared" si="5"/>
        <v>0</v>
      </c>
      <c r="W15" s="91">
        <f t="shared" si="6"/>
        <v>0</v>
      </c>
      <c r="X15" s="91">
        <f t="shared" si="7"/>
        <v>0</v>
      </c>
      <c r="Y15" s="91">
        <f t="shared" si="8"/>
        <v>0</v>
      </c>
    </row>
    <row r="16" spans="1:25">
      <c r="A16" s="122">
        <f>IF(D16="",13,IF(D16=D15,A15,13))</f>
        <v>13</v>
      </c>
      <c r="B16" s="123"/>
      <c r="C16" s="58"/>
      <c r="D16" s="58"/>
      <c r="E16" s="65" t="str">
        <f>IF(C16&lt;&gt; "",VLOOKUP($C16,'Event Inputs'!$D$4:'Event Inputs'!$H$899,2,FALSE),"")</f>
        <v/>
      </c>
      <c r="F16" s="71" t="str">
        <f>IF(C16&lt;&gt; "",VLOOKUP($C16,'Event Inputs'!$D$4:'Event Inputs'!$H$899,5,FALSE),"")</f>
        <v/>
      </c>
      <c r="G16" s="65" t="str">
        <f>IF(C16&lt;&gt; "",VLOOKUP($C16,'Event Inputs'!$D$4:'Event Inputs'!$H$899,4,FALSE),"")</f>
        <v/>
      </c>
      <c r="H16" s="122">
        <f>IF(K16="",13,IF(K16=K15,H15,13))</f>
        <v>13</v>
      </c>
      <c r="I16" s="123"/>
      <c r="J16" s="58"/>
      <c r="K16" s="59"/>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8">
        <f>'Event Inputs'!A16</f>
        <v>0</v>
      </c>
      <c r="Q16" s="89">
        <f t="shared" si="0"/>
        <v>0</v>
      </c>
      <c r="R16" s="90">
        <f t="shared" si="1"/>
        <v>0</v>
      </c>
      <c r="S16" s="90">
        <f t="shared" si="2"/>
        <v>0</v>
      </c>
      <c r="T16" s="91">
        <f t="shared" si="3"/>
        <v>0</v>
      </c>
      <c r="U16" s="91">
        <f t="shared" si="4"/>
        <v>0</v>
      </c>
      <c r="V16" s="91">
        <f t="shared" si="5"/>
        <v>0</v>
      </c>
      <c r="W16" s="91">
        <f t="shared" si="6"/>
        <v>0</v>
      </c>
      <c r="X16" s="91">
        <f t="shared" si="7"/>
        <v>0</v>
      </c>
      <c r="Y16" s="91">
        <f t="shared" si="8"/>
        <v>0</v>
      </c>
    </row>
    <row r="17" spans="1:25">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f>IF(K17="",14,IF(K17=K16,H16,14))</f>
        <v>14</v>
      </c>
      <c r="I17" s="123"/>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8">
        <f>'Event Inputs'!A17</f>
        <v>0</v>
      </c>
      <c r="Q17" s="89">
        <f t="shared" si="0"/>
        <v>0</v>
      </c>
      <c r="R17" s="90">
        <f t="shared" si="1"/>
        <v>0</v>
      </c>
      <c r="S17" s="90">
        <f t="shared" si="2"/>
        <v>0</v>
      </c>
      <c r="T17" s="91">
        <f t="shared" si="3"/>
        <v>0</v>
      </c>
      <c r="U17" s="91">
        <f t="shared" si="4"/>
        <v>0</v>
      </c>
      <c r="V17" s="91">
        <f t="shared" si="5"/>
        <v>0</v>
      </c>
      <c r="W17" s="91">
        <f t="shared" si="6"/>
        <v>0</v>
      </c>
      <c r="X17" s="91">
        <f t="shared" si="7"/>
        <v>0</v>
      </c>
      <c r="Y17" s="91">
        <f t="shared" si="8"/>
        <v>0</v>
      </c>
    </row>
    <row r="18" spans="1:25">
      <c r="A18" s="122">
        <f>IF(D18="",15,IF(D18=D17,A17,15))</f>
        <v>15</v>
      </c>
      <c r="B18" s="123"/>
      <c r="C18" s="58"/>
      <c r="D18" s="58"/>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58"/>
      <c r="K18" s="59"/>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8">
        <f>'Event Inputs'!A18</f>
        <v>0</v>
      </c>
      <c r="Q18" s="89">
        <f t="shared" si="0"/>
        <v>0</v>
      </c>
      <c r="R18" s="90">
        <f t="shared" si="1"/>
        <v>0</v>
      </c>
      <c r="S18" s="90">
        <f t="shared" si="2"/>
        <v>0</v>
      </c>
      <c r="T18" s="91">
        <f t="shared" si="3"/>
        <v>0</v>
      </c>
      <c r="U18" s="91">
        <f t="shared" si="4"/>
        <v>0</v>
      </c>
      <c r="V18" s="91">
        <f t="shared" si="5"/>
        <v>0</v>
      </c>
      <c r="W18" s="91">
        <f t="shared" si="6"/>
        <v>0</v>
      </c>
      <c r="X18" s="91">
        <f t="shared" si="7"/>
        <v>0</v>
      </c>
      <c r="Y18" s="91">
        <f t="shared" si="8"/>
        <v>0</v>
      </c>
    </row>
    <row r="19" spans="1:25">
      <c r="A19" s="122">
        <f>IF(D19="",16,IF(D19=D18,A18,16))</f>
        <v>16</v>
      </c>
      <c r="B19" s="123"/>
      <c r="C19" s="58"/>
      <c r="D19" s="59"/>
      <c r="E19" s="65" t="str">
        <f>IF(C19&lt;&gt; "",VLOOKUP($C19,'Event Inputs'!$D$4:'Event Inputs'!$H$899,2,FALSE),"")</f>
        <v/>
      </c>
      <c r="F19" s="71" t="str">
        <f>IF(C19&lt;&gt; "",VLOOKUP($C19,'Event Inputs'!$D$4:'Event Inputs'!$H$899,5,FALSE),"")</f>
        <v/>
      </c>
      <c r="G19" s="65" t="str">
        <f>IF(C19&lt;&gt; "",VLOOKUP($C19,'Event Inputs'!$D$4:'Event Inputs'!$H$899,4,FALSE),"")</f>
        <v/>
      </c>
      <c r="H19" s="122">
        <f>IF(K19="",16,IF(K19=K18,H18,16))</f>
        <v>16</v>
      </c>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8">
        <f>'Event Inputs'!A19</f>
        <v>0</v>
      </c>
      <c r="Q19" s="89">
        <f t="shared" si="0"/>
        <v>0</v>
      </c>
      <c r="R19" s="90">
        <f t="shared" si="1"/>
        <v>0</v>
      </c>
      <c r="S19" s="90">
        <f t="shared" si="2"/>
        <v>0</v>
      </c>
      <c r="T19" s="91">
        <f t="shared" si="3"/>
        <v>0</v>
      </c>
      <c r="U19" s="91">
        <f t="shared" si="4"/>
        <v>0</v>
      </c>
      <c r="V19" s="91">
        <f t="shared" si="5"/>
        <v>0</v>
      </c>
      <c r="W19" s="91">
        <f t="shared" si="6"/>
        <v>0</v>
      </c>
      <c r="X19" s="91">
        <f t="shared" si="7"/>
        <v>0</v>
      </c>
      <c r="Y19" s="91">
        <f t="shared" si="8"/>
        <v>0</v>
      </c>
    </row>
    <row r="20" spans="1:25">
      <c r="A20" s="122">
        <f>IF(D20="",17,IF(D20=D19,A19,17))</f>
        <v>17</v>
      </c>
      <c r="B20" s="123"/>
      <c r="C20" s="58"/>
      <c r="D20" s="58"/>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8">
        <f>'Event Inputs'!A20</f>
        <v>0</v>
      </c>
      <c r="Q20" s="89">
        <f t="shared" si="0"/>
        <v>0</v>
      </c>
      <c r="R20" s="90">
        <f t="shared" si="1"/>
        <v>0</v>
      </c>
      <c r="S20" s="90">
        <f t="shared" si="2"/>
        <v>0</v>
      </c>
      <c r="T20" s="91">
        <f t="shared" si="3"/>
        <v>0</v>
      </c>
      <c r="U20" s="91">
        <f t="shared" si="4"/>
        <v>0</v>
      </c>
      <c r="V20" s="91">
        <f t="shared" si="5"/>
        <v>0</v>
      </c>
      <c r="W20" s="91">
        <f t="shared" si="6"/>
        <v>0</v>
      </c>
      <c r="X20" s="91">
        <f t="shared" si="7"/>
        <v>0</v>
      </c>
      <c r="Y20" s="91">
        <f t="shared" si="8"/>
        <v>0</v>
      </c>
    </row>
    <row r="21" spans="1:25">
      <c r="A21" s="122">
        <f>IF(D21="",18,IF(D21=D20,A20,18))</f>
        <v>18</v>
      </c>
      <c r="B21" s="123"/>
      <c r="C21" s="58"/>
      <c r="D21" s="58"/>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8">
        <f>'Event Inputs'!A21</f>
        <v>0</v>
      </c>
      <c r="Q21" s="89">
        <f t="shared" si="0"/>
        <v>0</v>
      </c>
      <c r="R21" s="90">
        <f t="shared" si="1"/>
        <v>0</v>
      </c>
      <c r="S21" s="90">
        <f t="shared" si="2"/>
        <v>0</v>
      </c>
      <c r="T21" s="91">
        <f t="shared" si="3"/>
        <v>0</v>
      </c>
      <c r="U21" s="91">
        <f t="shared" si="4"/>
        <v>0</v>
      </c>
      <c r="V21" s="91">
        <f t="shared" si="5"/>
        <v>0</v>
      </c>
      <c r="W21" s="91">
        <f t="shared" si="6"/>
        <v>0</v>
      </c>
      <c r="X21" s="91">
        <f t="shared" si="7"/>
        <v>0</v>
      </c>
      <c r="Y21" s="91">
        <f t="shared" si="8"/>
        <v>0</v>
      </c>
    </row>
    <row r="22" spans="1:25">
      <c r="A22" s="103" t="str">
        <f>IF(D22="","",IF(D22=D21,A21,""))</f>
        <v/>
      </c>
      <c r="B22" s="99"/>
      <c r="C22" s="58"/>
      <c r="D22" s="58"/>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8">
        <f>'Event Inputs'!A22</f>
        <v>0</v>
      </c>
      <c r="Q22" s="89">
        <f t="shared" si="0"/>
        <v>0</v>
      </c>
      <c r="R22" s="90">
        <f t="shared" si="1"/>
        <v>0</v>
      </c>
      <c r="S22" s="90">
        <f t="shared" si="2"/>
        <v>0</v>
      </c>
      <c r="T22" s="91">
        <f t="shared" si="3"/>
        <v>0</v>
      </c>
      <c r="U22" s="91">
        <f t="shared" si="4"/>
        <v>0</v>
      </c>
      <c r="V22" s="91">
        <f t="shared" si="5"/>
        <v>0</v>
      </c>
      <c r="W22" s="91">
        <f t="shared" si="6"/>
        <v>0</v>
      </c>
      <c r="X22" s="91">
        <f t="shared" si="7"/>
        <v>0</v>
      </c>
      <c r="Y22" s="91">
        <f t="shared" si="8"/>
        <v>0</v>
      </c>
    </row>
    <row r="23" spans="1:25">
      <c r="A23" s="103" t="str">
        <f>IF(D23="","",IF(D23=D22,A22,""))</f>
        <v/>
      </c>
      <c r="B23" s="58"/>
      <c r="C23" s="58"/>
      <c r="D23" s="58"/>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8">
        <f>'Event Inputs'!A23</f>
        <v>0</v>
      </c>
      <c r="Q23" s="89">
        <f t="shared" si="0"/>
        <v>0</v>
      </c>
      <c r="R23" s="90">
        <f t="shared" si="1"/>
        <v>0</v>
      </c>
      <c r="S23" s="90">
        <f t="shared" si="2"/>
        <v>0</v>
      </c>
      <c r="T23" s="91">
        <f t="shared" si="3"/>
        <v>0</v>
      </c>
      <c r="U23" s="91">
        <f t="shared" si="4"/>
        <v>0</v>
      </c>
      <c r="V23" s="91">
        <f t="shared" si="5"/>
        <v>0</v>
      </c>
      <c r="W23" s="91">
        <f t="shared" si="6"/>
        <v>0</v>
      </c>
      <c r="X23" s="91">
        <f t="shared" si="7"/>
        <v>0</v>
      </c>
      <c r="Y23" s="91">
        <f t="shared" si="8"/>
        <v>0</v>
      </c>
    </row>
    <row r="24" spans="1:25">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9"/>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8">
        <f>'Event Inputs'!A24</f>
        <v>0</v>
      </c>
      <c r="Q24" s="89">
        <f t="shared" si="0"/>
        <v>0</v>
      </c>
      <c r="R24" s="90">
        <f t="shared" si="1"/>
        <v>0</v>
      </c>
      <c r="S24" s="90">
        <f t="shared" si="2"/>
        <v>0</v>
      </c>
      <c r="T24" s="91">
        <f t="shared" si="3"/>
        <v>0</v>
      </c>
      <c r="U24" s="91">
        <f t="shared" si="4"/>
        <v>0</v>
      </c>
      <c r="V24" s="91">
        <f t="shared" si="5"/>
        <v>0</v>
      </c>
      <c r="W24" s="91">
        <f t="shared" si="6"/>
        <v>0</v>
      </c>
      <c r="X24" s="91">
        <f t="shared" si="7"/>
        <v>0</v>
      </c>
      <c r="Y24" s="91">
        <f t="shared" si="8"/>
        <v>0</v>
      </c>
    </row>
    <row r="25" spans="1:25">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8">
        <f>'Event Inputs'!A25</f>
        <v>0</v>
      </c>
      <c r="Q25" s="89">
        <f t="shared" si="0"/>
        <v>0</v>
      </c>
      <c r="R25" s="90">
        <f t="shared" si="1"/>
        <v>0</v>
      </c>
      <c r="S25" s="90">
        <f t="shared" si="2"/>
        <v>0</v>
      </c>
      <c r="T25" s="91">
        <f t="shared" si="3"/>
        <v>0</v>
      </c>
      <c r="U25" s="91">
        <f t="shared" si="4"/>
        <v>0</v>
      </c>
      <c r="V25" s="91">
        <f t="shared" si="5"/>
        <v>0</v>
      </c>
      <c r="W25" s="91">
        <f t="shared" si="6"/>
        <v>0</v>
      </c>
      <c r="X25" s="91">
        <f t="shared" si="7"/>
        <v>0</v>
      </c>
      <c r="Y25" s="91">
        <f t="shared" si="8"/>
        <v>0</v>
      </c>
    </row>
    <row r="26" spans="1:25">
      <c r="A26" s="57"/>
      <c r="B26" s="58"/>
      <c r="C26" s="58"/>
      <c r="D26" s="59"/>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8">
        <f>'Event Inputs'!A26</f>
        <v>0</v>
      </c>
      <c r="Q26" s="89">
        <f t="shared" si="0"/>
        <v>0</v>
      </c>
      <c r="R26" s="90">
        <f t="shared" si="1"/>
        <v>0</v>
      </c>
      <c r="S26" s="90">
        <f t="shared" si="2"/>
        <v>0</v>
      </c>
      <c r="T26" s="91">
        <f t="shared" si="3"/>
        <v>0</v>
      </c>
      <c r="U26" s="91">
        <f t="shared" si="4"/>
        <v>0</v>
      </c>
      <c r="V26" s="91">
        <f t="shared" si="5"/>
        <v>0</v>
      </c>
      <c r="W26" s="91">
        <f t="shared" si="6"/>
        <v>0</v>
      </c>
      <c r="X26" s="91">
        <f t="shared" si="7"/>
        <v>0</v>
      </c>
      <c r="Y26" s="91">
        <f t="shared" si="8"/>
        <v>0</v>
      </c>
    </row>
    <row r="27" spans="1:25">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8">
        <f>'Event Inputs'!A27</f>
        <v>0</v>
      </c>
      <c r="Q27" s="89">
        <f t="shared" si="0"/>
        <v>0</v>
      </c>
      <c r="R27" s="90">
        <f t="shared" si="1"/>
        <v>0</v>
      </c>
      <c r="S27" s="90">
        <f t="shared" si="2"/>
        <v>0</v>
      </c>
      <c r="T27" s="91">
        <f t="shared" si="3"/>
        <v>0</v>
      </c>
      <c r="U27" s="91">
        <f t="shared" si="4"/>
        <v>0</v>
      </c>
      <c r="V27" s="91">
        <f t="shared" si="5"/>
        <v>0</v>
      </c>
      <c r="W27" s="91">
        <f t="shared" si="6"/>
        <v>0</v>
      </c>
      <c r="X27" s="91">
        <f t="shared" si="7"/>
        <v>0</v>
      </c>
      <c r="Y27" s="91">
        <f t="shared" si="8"/>
        <v>0</v>
      </c>
    </row>
    <row r="28" spans="1:25">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8">
        <f>'Event Inputs'!A28</f>
        <v>0</v>
      </c>
      <c r="Q28" s="89">
        <f t="shared" si="0"/>
        <v>0</v>
      </c>
      <c r="R28" s="90">
        <f t="shared" si="1"/>
        <v>0</v>
      </c>
      <c r="S28" s="90">
        <f t="shared" si="2"/>
        <v>0</v>
      </c>
      <c r="T28" s="91">
        <f t="shared" si="3"/>
        <v>0</v>
      </c>
      <c r="U28" s="91">
        <f t="shared" si="4"/>
        <v>0</v>
      </c>
      <c r="V28" s="91">
        <f t="shared" si="5"/>
        <v>0</v>
      </c>
      <c r="W28" s="91">
        <f t="shared" si="6"/>
        <v>0</v>
      </c>
      <c r="X28" s="91">
        <f t="shared" si="7"/>
        <v>0</v>
      </c>
      <c r="Y28" s="91">
        <f t="shared" si="8"/>
        <v>0</v>
      </c>
    </row>
    <row r="29" spans="1:25">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8">
        <f>'Event Inputs'!A29</f>
        <v>0</v>
      </c>
      <c r="Q29" s="89">
        <f t="shared" si="0"/>
        <v>0</v>
      </c>
      <c r="R29" s="90">
        <f t="shared" si="1"/>
        <v>0</v>
      </c>
      <c r="S29" s="90">
        <f t="shared" si="2"/>
        <v>0</v>
      </c>
      <c r="T29" s="91">
        <f t="shared" si="3"/>
        <v>0</v>
      </c>
      <c r="U29" s="91">
        <f t="shared" si="4"/>
        <v>0</v>
      </c>
      <c r="V29" s="91">
        <f t="shared" si="5"/>
        <v>0</v>
      </c>
      <c r="W29" s="91">
        <f t="shared" si="6"/>
        <v>0</v>
      </c>
      <c r="X29" s="91">
        <f t="shared" si="7"/>
        <v>0</v>
      </c>
      <c r="Y29" s="91">
        <f t="shared" si="8"/>
        <v>0</v>
      </c>
    </row>
    <row r="30" spans="1:25">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8">
        <f>'Event Inputs'!A30</f>
        <v>0</v>
      </c>
      <c r="Q30" s="89">
        <f t="shared" si="0"/>
        <v>0</v>
      </c>
      <c r="R30" s="90">
        <f t="shared" si="1"/>
        <v>0</v>
      </c>
      <c r="S30" s="90">
        <f t="shared" si="2"/>
        <v>0</v>
      </c>
      <c r="T30" s="91">
        <f t="shared" si="3"/>
        <v>0</v>
      </c>
      <c r="U30" s="91">
        <f t="shared" si="4"/>
        <v>0</v>
      </c>
      <c r="V30" s="91">
        <f t="shared" si="5"/>
        <v>0</v>
      </c>
      <c r="W30" s="91">
        <f t="shared" si="6"/>
        <v>0</v>
      </c>
      <c r="X30" s="91">
        <f t="shared" si="7"/>
        <v>0</v>
      </c>
      <c r="Y30" s="91">
        <f t="shared" si="8"/>
        <v>0</v>
      </c>
    </row>
    <row r="31" spans="1:25">
      <c r="A31" s="57"/>
      <c r="B31" s="58"/>
      <c r="C31" s="58"/>
      <c r="D31" s="59"/>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8">
        <f>'Event Inputs'!A31</f>
        <v>0</v>
      </c>
      <c r="Q31" s="89">
        <f t="shared" si="0"/>
        <v>0</v>
      </c>
      <c r="R31" s="90">
        <f t="shared" si="1"/>
        <v>0</v>
      </c>
      <c r="S31" s="90">
        <f t="shared" si="2"/>
        <v>0</v>
      </c>
      <c r="T31" s="91">
        <f t="shared" si="3"/>
        <v>0</v>
      </c>
      <c r="U31" s="91">
        <f t="shared" si="4"/>
        <v>0</v>
      </c>
      <c r="V31" s="91">
        <f t="shared" si="5"/>
        <v>0</v>
      </c>
      <c r="W31" s="91">
        <f t="shared" si="6"/>
        <v>0</v>
      </c>
      <c r="X31" s="91">
        <f t="shared" si="7"/>
        <v>0</v>
      </c>
      <c r="Y31" s="91">
        <f t="shared" si="8"/>
        <v>0</v>
      </c>
    </row>
    <row r="32" spans="1:25">
      <c r="A32" s="57"/>
      <c r="B32" s="58"/>
      <c r="C32" s="58"/>
      <c r="D32" s="59"/>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8">
        <f>'Event Inputs'!A32</f>
        <v>0</v>
      </c>
      <c r="Q32" s="89">
        <f t="shared" si="0"/>
        <v>0</v>
      </c>
      <c r="R32" s="90">
        <f t="shared" si="1"/>
        <v>0</v>
      </c>
      <c r="S32" s="90">
        <f t="shared" si="2"/>
        <v>0</v>
      </c>
      <c r="T32" s="91">
        <f t="shared" si="3"/>
        <v>0</v>
      </c>
      <c r="U32" s="91">
        <f t="shared" si="4"/>
        <v>0</v>
      </c>
      <c r="V32" s="91">
        <f t="shared" si="5"/>
        <v>0</v>
      </c>
      <c r="W32" s="91">
        <f t="shared" si="6"/>
        <v>0</v>
      </c>
      <c r="X32" s="91">
        <f t="shared" si="7"/>
        <v>0</v>
      </c>
      <c r="Y32" s="91">
        <f t="shared" si="8"/>
        <v>0</v>
      </c>
    </row>
    <row r="33" spans="1:25">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8">
        <f>'Event Inputs'!A33</f>
        <v>0</v>
      </c>
      <c r="Q33" s="89">
        <f t="shared" si="0"/>
        <v>0</v>
      </c>
      <c r="R33" s="90">
        <f t="shared" si="1"/>
        <v>0</v>
      </c>
      <c r="S33" s="90">
        <f t="shared" si="2"/>
        <v>0</v>
      </c>
      <c r="T33" s="91">
        <f t="shared" si="3"/>
        <v>0</v>
      </c>
      <c r="U33" s="91">
        <f t="shared" si="4"/>
        <v>0</v>
      </c>
      <c r="V33" s="91">
        <f t="shared" si="5"/>
        <v>0</v>
      </c>
      <c r="W33" s="91">
        <f t="shared" si="6"/>
        <v>0</v>
      </c>
      <c r="X33" s="91">
        <f t="shared" si="7"/>
        <v>0</v>
      </c>
      <c r="Y33" s="91">
        <f t="shared" si="8"/>
        <v>0</v>
      </c>
    </row>
    <row r="34" spans="1:25">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8">
        <f>'Event Inputs'!A34</f>
        <v>0</v>
      </c>
      <c r="Q34" s="89">
        <f t="shared" si="0"/>
        <v>0</v>
      </c>
      <c r="R34" s="90">
        <f t="shared" si="1"/>
        <v>0</v>
      </c>
      <c r="S34" s="90">
        <f t="shared" si="2"/>
        <v>0</v>
      </c>
      <c r="T34" s="91">
        <f t="shared" si="3"/>
        <v>0</v>
      </c>
      <c r="U34" s="91">
        <f t="shared" si="4"/>
        <v>0</v>
      </c>
      <c r="V34" s="91">
        <f t="shared" si="5"/>
        <v>0</v>
      </c>
      <c r="W34" s="91">
        <f t="shared" si="6"/>
        <v>0</v>
      </c>
      <c r="X34" s="91">
        <f t="shared" si="7"/>
        <v>0</v>
      </c>
      <c r="Y34" s="91">
        <f t="shared" si="8"/>
        <v>0</v>
      </c>
    </row>
    <row r="35" spans="1:25">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8">
        <f>'Event Inputs'!A35</f>
        <v>0</v>
      </c>
      <c r="Q35" s="89">
        <f t="shared" si="0"/>
        <v>0</v>
      </c>
      <c r="R35" s="90">
        <f t="shared" si="1"/>
        <v>0</v>
      </c>
      <c r="S35" s="90">
        <f t="shared" si="2"/>
        <v>0</v>
      </c>
      <c r="T35" s="91">
        <f t="shared" si="3"/>
        <v>0</v>
      </c>
      <c r="U35" s="91">
        <f t="shared" si="4"/>
        <v>0</v>
      </c>
      <c r="V35" s="91">
        <f t="shared" si="5"/>
        <v>0</v>
      </c>
      <c r="W35" s="91">
        <f t="shared" si="6"/>
        <v>0</v>
      </c>
      <c r="X35" s="91">
        <f t="shared" si="7"/>
        <v>0</v>
      </c>
      <c r="Y35" s="91">
        <f t="shared" si="8"/>
        <v>0</v>
      </c>
    </row>
    <row r="36" spans="1:25">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8">
        <f>'Event Inputs'!A36</f>
        <v>0</v>
      </c>
      <c r="Q36" s="89">
        <f t="shared" si="0"/>
        <v>0</v>
      </c>
      <c r="R36" s="90">
        <f t="shared" si="1"/>
        <v>0</v>
      </c>
      <c r="S36" s="90">
        <f t="shared" si="2"/>
        <v>0</v>
      </c>
      <c r="T36" s="91">
        <f t="shared" si="3"/>
        <v>0</v>
      </c>
      <c r="U36" s="91">
        <f t="shared" si="4"/>
        <v>0</v>
      </c>
      <c r="V36" s="91">
        <f t="shared" si="5"/>
        <v>0</v>
      </c>
      <c r="W36" s="91">
        <f t="shared" si="6"/>
        <v>0</v>
      </c>
      <c r="X36" s="91">
        <f t="shared" si="7"/>
        <v>0</v>
      </c>
      <c r="Y36" s="91">
        <f t="shared" si="8"/>
        <v>0</v>
      </c>
    </row>
    <row r="37" spans="1:25">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8">
        <f>'Event Inputs'!A37</f>
        <v>0</v>
      </c>
      <c r="Q37" s="89">
        <f t="shared" si="0"/>
        <v>0</v>
      </c>
      <c r="R37" s="90">
        <f t="shared" si="1"/>
        <v>0</v>
      </c>
      <c r="S37" s="90">
        <f t="shared" si="2"/>
        <v>0</v>
      </c>
      <c r="T37" s="91">
        <f t="shared" si="3"/>
        <v>0</v>
      </c>
      <c r="U37" s="91">
        <f t="shared" si="4"/>
        <v>0</v>
      </c>
      <c r="V37" s="91">
        <f t="shared" si="5"/>
        <v>0</v>
      </c>
      <c r="W37" s="91">
        <f t="shared" si="6"/>
        <v>0</v>
      </c>
      <c r="X37" s="91">
        <f t="shared" si="7"/>
        <v>0</v>
      </c>
      <c r="Y37" s="91">
        <f t="shared" si="8"/>
        <v>0</v>
      </c>
    </row>
    <row r="38" spans="1:25">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8">
        <f>'Event Inputs'!A38</f>
        <v>0</v>
      </c>
      <c r="Q38" s="89">
        <f t="shared" si="0"/>
        <v>0</v>
      </c>
      <c r="R38" s="90">
        <f t="shared" si="1"/>
        <v>0</v>
      </c>
      <c r="S38" s="90">
        <f t="shared" si="2"/>
        <v>0</v>
      </c>
      <c r="T38" s="91">
        <f t="shared" si="3"/>
        <v>0</v>
      </c>
      <c r="U38" s="91">
        <f t="shared" si="4"/>
        <v>0</v>
      </c>
      <c r="V38" s="91">
        <f t="shared" si="5"/>
        <v>0</v>
      </c>
      <c r="W38" s="91">
        <f t="shared" si="6"/>
        <v>0</v>
      </c>
      <c r="X38" s="91">
        <f t="shared" si="7"/>
        <v>0</v>
      </c>
      <c r="Y38" s="91">
        <f t="shared" si="8"/>
        <v>0</v>
      </c>
    </row>
    <row r="39" spans="1:25">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8">
        <f>'Event Inputs'!A39</f>
        <v>0</v>
      </c>
      <c r="Q39" s="89">
        <f t="shared" si="0"/>
        <v>0</v>
      </c>
      <c r="R39" s="90">
        <f t="shared" si="1"/>
        <v>0</v>
      </c>
      <c r="S39" s="90">
        <f t="shared" si="2"/>
        <v>0</v>
      </c>
      <c r="T39" s="91">
        <f t="shared" si="3"/>
        <v>0</v>
      </c>
      <c r="U39" s="91">
        <f t="shared" si="4"/>
        <v>0</v>
      </c>
      <c r="V39" s="91">
        <f t="shared" si="5"/>
        <v>0</v>
      </c>
      <c r="W39" s="91">
        <f t="shared" si="6"/>
        <v>0</v>
      </c>
      <c r="X39" s="91">
        <f t="shared" si="7"/>
        <v>0</v>
      </c>
      <c r="Y39" s="91">
        <f t="shared" si="8"/>
        <v>0</v>
      </c>
    </row>
    <row r="40" spans="1:25">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8">
        <f>'Event Inputs'!A40</f>
        <v>0</v>
      </c>
      <c r="Q40" s="89">
        <f t="shared" si="0"/>
        <v>0</v>
      </c>
      <c r="R40" s="90">
        <f t="shared" si="1"/>
        <v>0</v>
      </c>
      <c r="S40" s="90">
        <f t="shared" si="2"/>
        <v>0</v>
      </c>
      <c r="T40" s="91">
        <f t="shared" si="3"/>
        <v>0</v>
      </c>
      <c r="U40" s="91">
        <f t="shared" si="4"/>
        <v>0</v>
      </c>
      <c r="V40" s="91">
        <f t="shared" si="5"/>
        <v>0</v>
      </c>
      <c r="W40" s="91">
        <f t="shared" si="6"/>
        <v>0</v>
      </c>
      <c r="X40" s="91">
        <f t="shared" si="7"/>
        <v>0</v>
      </c>
      <c r="Y40" s="91">
        <f t="shared" si="8"/>
        <v>0</v>
      </c>
    </row>
    <row r="41" spans="1:25">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8">
        <f>'Event Inputs'!A41</f>
        <v>0</v>
      </c>
      <c r="Q41" s="89">
        <f t="shared" si="0"/>
        <v>0</v>
      </c>
      <c r="R41" s="90">
        <f t="shared" si="1"/>
        <v>0</v>
      </c>
      <c r="S41" s="90">
        <f t="shared" si="2"/>
        <v>0</v>
      </c>
      <c r="T41" s="91">
        <f t="shared" si="3"/>
        <v>0</v>
      </c>
      <c r="U41" s="91">
        <f t="shared" si="4"/>
        <v>0</v>
      </c>
      <c r="V41" s="91">
        <f t="shared" si="5"/>
        <v>0</v>
      </c>
      <c r="W41" s="91">
        <f t="shared" si="6"/>
        <v>0</v>
      </c>
      <c r="X41" s="91">
        <f t="shared" si="7"/>
        <v>0</v>
      </c>
      <c r="Y41" s="91">
        <f t="shared" si="8"/>
        <v>0</v>
      </c>
    </row>
    <row r="42" spans="1:25">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8">
        <f>'Event Inputs'!A42</f>
        <v>0</v>
      </c>
      <c r="Q42" s="89">
        <f t="shared" si="0"/>
        <v>0</v>
      </c>
      <c r="R42" s="90">
        <f t="shared" si="1"/>
        <v>0</v>
      </c>
      <c r="S42" s="90">
        <f t="shared" si="2"/>
        <v>0</v>
      </c>
      <c r="T42" s="91">
        <f t="shared" si="3"/>
        <v>0</v>
      </c>
      <c r="U42" s="91">
        <f t="shared" si="4"/>
        <v>0</v>
      </c>
      <c r="V42" s="91">
        <f t="shared" si="5"/>
        <v>0</v>
      </c>
      <c r="W42" s="91">
        <f t="shared" si="6"/>
        <v>0</v>
      </c>
      <c r="X42" s="91">
        <f t="shared" si="7"/>
        <v>0</v>
      </c>
      <c r="Y42" s="91">
        <f t="shared" si="8"/>
        <v>0</v>
      </c>
    </row>
    <row r="43" spans="1:25">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8">
        <f>'Event Inputs'!A43</f>
        <v>0</v>
      </c>
      <c r="Q43" s="89">
        <f t="shared" si="0"/>
        <v>0</v>
      </c>
      <c r="R43" s="90">
        <f t="shared" si="1"/>
        <v>0</v>
      </c>
      <c r="S43" s="90">
        <f t="shared" si="2"/>
        <v>0</v>
      </c>
      <c r="T43" s="91">
        <f t="shared" si="3"/>
        <v>0</v>
      </c>
      <c r="U43" s="91">
        <f t="shared" si="4"/>
        <v>0</v>
      </c>
      <c r="V43" s="91">
        <f t="shared" si="5"/>
        <v>0</v>
      </c>
      <c r="W43" s="91">
        <f t="shared" si="6"/>
        <v>0</v>
      </c>
      <c r="X43" s="91">
        <f t="shared" si="7"/>
        <v>0</v>
      </c>
      <c r="Y43" s="91">
        <f t="shared" si="8"/>
        <v>0</v>
      </c>
    </row>
    <row r="44" spans="1:25">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8">
        <f>'Event Inputs'!A44</f>
        <v>0</v>
      </c>
      <c r="Q44" s="89">
        <f t="shared" si="0"/>
        <v>0</v>
      </c>
      <c r="R44" s="90">
        <f t="shared" si="1"/>
        <v>0</v>
      </c>
      <c r="S44" s="90">
        <f t="shared" si="2"/>
        <v>0</v>
      </c>
      <c r="T44" s="91">
        <f t="shared" si="3"/>
        <v>0</v>
      </c>
      <c r="U44" s="91">
        <f t="shared" si="4"/>
        <v>0</v>
      </c>
      <c r="V44" s="91">
        <f t="shared" si="5"/>
        <v>0</v>
      </c>
      <c r="W44" s="91">
        <f t="shared" si="6"/>
        <v>0</v>
      </c>
      <c r="X44" s="91">
        <f t="shared" si="7"/>
        <v>0</v>
      </c>
      <c r="Y44" s="91">
        <f t="shared" si="8"/>
        <v>0</v>
      </c>
    </row>
    <row r="45" spans="1:25">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Q45" s="66"/>
    </row>
    <row r="46" spans="1:25">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Q46" s="66"/>
    </row>
    <row r="47" spans="1:25">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Q47" s="66"/>
    </row>
    <row r="48" spans="1:25">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Q48" s="66"/>
    </row>
    <row r="49" spans="5:17">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Q49" s="66"/>
    </row>
    <row r="50" spans="5:17">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Q50" s="66"/>
    </row>
    <row r="51" spans="5:17">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Q51" s="66"/>
    </row>
    <row r="52" spans="5:17">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Q52" s="66"/>
    </row>
    <row r="53" spans="5:17">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Q53" s="66"/>
    </row>
    <row r="54" spans="5:17">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Q54" s="66"/>
    </row>
    <row r="55" spans="5:17">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Q55" s="66"/>
    </row>
    <row r="56" spans="5:17">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7">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7">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7">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7">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7">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7">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7">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7">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sheetData>
  <sheetProtection sheet="1" objects="1" scenarios="1"/>
  <mergeCells count="2">
    <mergeCell ref="A1:G1"/>
    <mergeCell ref="H1:L1"/>
  </mergeCells>
  <phoneticPr fontId="10" type="noConversion"/>
  <pageMargins left="0.55118110236220474" right="0.51181102362204722" top="0.27559055118110237" bottom="0.27559055118110237" header="0.11811023622047245" footer="0.27559055118110237"/>
  <pageSetup paperSize="9" scale="84" orientation="landscape" r:id="rId1"/>
  <headerFooter alignWithMargins="0"/>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99"/>
  <sheetViews>
    <sheetView zoomScaleNormal="100" workbookViewId="0">
      <selection activeCell="E18" sqref="E18"/>
    </sheetView>
  </sheetViews>
  <sheetFormatPr defaultColWidth="9.1796875" defaultRowHeight="14.5"/>
  <cols>
    <col min="1" max="1" width="6.7265625" style="65" customWidth="1"/>
    <col min="2" max="2" width="7.26953125" style="71" customWidth="1"/>
    <col min="3" max="3" width="7.81640625" style="71" customWidth="1"/>
    <col min="4" max="4" width="8.453125" style="71" customWidth="1"/>
    <col min="5" max="5" width="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21</v>
      </c>
      <c r="B1" s="189"/>
      <c r="C1" s="189"/>
      <c r="D1" s="189"/>
      <c r="E1" s="189"/>
      <c r="F1" s="189"/>
      <c r="G1" s="189"/>
      <c r="H1" s="190" t="s">
        <v>22</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98" t="s">
        <v>2</v>
      </c>
      <c r="B3" s="97" t="s">
        <v>3</v>
      </c>
      <c r="C3" s="81" t="s">
        <v>4</v>
      </c>
      <c r="D3" s="81"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c r="D4" s="58"/>
      <c r="E4" s="65" t="str">
        <f>IF(C4&lt;&gt; "",VLOOKUP($C4,'Event Inputs'!$D$4:'Event Inputs'!$H$899,2,FALSE),"")</f>
        <v/>
      </c>
      <c r="F4" s="71" t="str">
        <f>IF(C4&lt;&gt; "",VLOOKUP($C4,'Event Inputs'!$D$4:'Event Inputs'!$H$899,5,FALSE),"")</f>
        <v/>
      </c>
      <c r="G4" s="65" t="str">
        <f>IF(C4&lt;&gt; "",VLOOKUP($C4,'Event Inputs'!$D$4:'Event Inputs'!$H$899,4,FALSE),"")</f>
        <v/>
      </c>
      <c r="H4" s="122">
        <f>IF(K4="",1,IF(K4=K3,H3,1))</f>
        <v>1</v>
      </c>
      <c r="I4" s="123">
        <f>IF(H4=H3,I3,IF(H4=H5,IF( H4=H6,(10+8+6)/3,IF(H4=H5,(10+8)/2)),10))</f>
        <v>10</v>
      </c>
      <c r="J4" s="58"/>
      <c r="K4" s="58"/>
      <c r="L4" s="65" t="str">
        <f>IF(J4&lt;&gt; "",VLOOKUP($J4,'Event Inputs'!$D$4:'Event Inputs'!$H$899,2,FALSE),"")</f>
        <v/>
      </c>
      <c r="M4" s="71" t="str">
        <f>IF(J4&lt;&gt; "",VLOOKUP($J4,'Event Inputs'!$D$4:'Event Inputs'!$H$899,5,FALSE),"")</f>
        <v/>
      </c>
      <c r="N4" s="65" t="str">
        <f>IF(J4&lt;&gt;"",VLOOKUP($J4,'Event Inputs'!$D$4:'Event Inputs'!$H$899,4,FALSE),"")</f>
        <v/>
      </c>
      <c r="O4" s="88" t="str">
        <f>'Event Inputs'!A4</f>
        <v>PT</v>
      </c>
      <c r="P4" s="89">
        <f>Q4+R4</f>
        <v>0</v>
      </c>
      <c r="Q4" s="90">
        <f>SUMIF($G$4:$G$21,O4,$B$4:$B$21)</f>
        <v>0</v>
      </c>
      <c r="R4" s="90">
        <f>SUMIF($N$4:$N$21,O4,$I$4:$I$21)</f>
        <v>0</v>
      </c>
      <c r="S4" s="91">
        <f>COUNTIFS($A$4:$A$21,1,$G$4:$G$21,$O4)*$U$1</f>
        <v>0</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c r="D5" s="58"/>
      <c r="E5" s="65" t="str">
        <f>IF(C5&lt;&gt; "",VLOOKUP($C5,'Event Inputs'!$D$4:'Event Inputs'!$H$899,2,FALSE),"")</f>
        <v/>
      </c>
      <c r="F5" s="71" t="str">
        <f>IF(C5&lt;&gt; "",VLOOKUP($C5,'Event Inputs'!$D$4:'Event Inputs'!$H$899,5,FALSE),"")</f>
        <v/>
      </c>
      <c r="G5" s="65" t="str">
        <f>IF(C5&lt;&gt; "",VLOOKUP($C5,'Event Inputs'!$D$4:'Event Inputs'!$H$899,4,FALSE),"")</f>
        <v/>
      </c>
      <c r="H5" s="122">
        <f>IF(K5="",2,IF(K5=K4,H4,2))</f>
        <v>2</v>
      </c>
      <c r="I5" s="123">
        <f>IF(H5=H4,I4,IF(H5=H6,IF( H5=H7,(8+6+5)/3,IF(H5=H6,(8+6)/2)),8))</f>
        <v>8</v>
      </c>
      <c r="J5" s="58"/>
      <c r="K5" s="59"/>
      <c r="L5" s="65" t="str">
        <f>IF(J5&lt;&gt; "",VLOOKUP($J5,'Event Inputs'!$D$4:'Event Inputs'!$H$899,2,FALSE),"")</f>
        <v/>
      </c>
      <c r="M5" s="71" t="str">
        <f>IF(J5&lt;&gt; "",VLOOKUP($J5,'Event Inputs'!$D$4:'Event Inputs'!$H$899,5,FALSE),"")</f>
        <v/>
      </c>
      <c r="N5" s="65" t="str">
        <f>IF(J5&lt;&gt;"",VLOOKUP($J5,'Event Inputs'!$D$4:'Event Inputs'!$H$899,4,FALSE),"")</f>
        <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c r="D6" s="58"/>
      <c r="E6" s="65" t="str">
        <f>IF(C6&lt;&gt; "",VLOOKUP($C6,'Event Inputs'!$D$4:'Event Inputs'!$H$899,2,FALSE),"")</f>
        <v/>
      </c>
      <c r="F6" s="71" t="str">
        <f>IF(C6&lt;&gt; "",VLOOKUP($C6,'Event Inputs'!$D$4:'Event Inputs'!$H$899,5,FALSE),"")</f>
        <v/>
      </c>
      <c r="G6" s="65" t="str">
        <f>IF(C6&lt;&gt; "",VLOOKUP($C6,'Event Inputs'!$D$4:'Event Inputs'!$H$899,4,FALSE),"")</f>
        <v/>
      </c>
      <c r="H6" s="122">
        <f>IF(K6="",3,IF(K6=K5,H5,3))</f>
        <v>3</v>
      </c>
      <c r="I6" s="123">
        <f>IF(H6=H5,I5,IF(H6=H7,IF( H6=H8,(6+5+4)/3,IF(H6=H7,(6+5)/2)),6))</f>
        <v>6</v>
      </c>
      <c r="J6" s="58"/>
      <c r="K6" s="58"/>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0</v>
      </c>
      <c r="Q6" s="90">
        <f t="shared" si="1"/>
        <v>0</v>
      </c>
      <c r="R6" s="90">
        <f t="shared" si="2"/>
        <v>0</v>
      </c>
      <c r="S6" s="91">
        <f t="shared" si="3"/>
        <v>0</v>
      </c>
      <c r="T6" s="91">
        <f t="shared" si="4"/>
        <v>0</v>
      </c>
      <c r="U6" s="91">
        <f t="shared" si="5"/>
        <v>0</v>
      </c>
      <c r="V6" s="91">
        <f t="shared" si="6"/>
        <v>0</v>
      </c>
      <c r="W6" s="91">
        <f t="shared" si="7"/>
        <v>0</v>
      </c>
      <c r="X6" s="91">
        <f t="shared" si="8"/>
        <v>0</v>
      </c>
    </row>
    <row r="7" spans="1:24">
      <c r="A7" s="122">
        <f>IF(D7="",4,IF(D7=D6,A6,4))</f>
        <v>4</v>
      </c>
      <c r="B7" s="123">
        <f>IF(A7=A6,B6,IF(A7=A8,IF( A7=A9,(5+4+3)/3,IF(A7=A8,(5+4)/2)),5))</f>
        <v>5</v>
      </c>
      <c r="C7" s="58"/>
      <c r="D7" s="58"/>
      <c r="E7" s="65" t="str">
        <f>IF(C7&lt;&gt; "",VLOOKUP($C7,'Event Inputs'!$D$4:'Event Inputs'!$H$899,2,FALSE),"")</f>
        <v/>
      </c>
      <c r="F7" s="71" t="str">
        <f>IF(C7&lt;&gt; "",VLOOKUP($C7,'Event Inputs'!$D$4:'Event Inputs'!$H$899,5,FALSE),"")</f>
        <v/>
      </c>
      <c r="G7" s="65" t="str">
        <f>IF(C7&lt;&gt; "",VLOOKUP($C7,'Event Inputs'!$D$4:'Event Inputs'!$H$899,4,FALSE),"")</f>
        <v/>
      </c>
      <c r="H7" s="122">
        <f>IF(K7="",4,IF(K7=K6,H6,4))</f>
        <v>4</v>
      </c>
      <c r="I7" s="123">
        <f>IF(H7=H6,I6,IF(H7=H8,IF( H7=H9,(5+4+3)/3,IF(H7=H8,(5+4)/2)),5))</f>
        <v>5</v>
      </c>
      <c r="J7" s="58"/>
      <c r="K7" s="58"/>
      <c r="L7" s="65" t="str">
        <f>IF(J7&lt;&gt; "",VLOOKUP($J7,'Event Inputs'!$D$4:'Event Inputs'!$H$899,2,FALSE),"")</f>
        <v/>
      </c>
      <c r="M7" s="71" t="str">
        <f>IF(J7&lt;&gt; "",VLOOKUP($J7,'Event Inputs'!$D$4:'Event Inputs'!$H$899,5,FALSE),"")</f>
        <v/>
      </c>
      <c r="N7" s="65" t="str">
        <f>IF(J7&lt;&gt;"",VLOOKUP($J7,'Event Inputs'!$D$4:'Event Inputs'!$H$899,4,FALSE),"")</f>
        <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c r="D8" s="58"/>
      <c r="E8" s="65" t="str">
        <f>IF(C8&lt;&gt; "",VLOOKUP($C8,'Event Inputs'!$D$4:'Event Inputs'!$H$899,2,FALSE),"")</f>
        <v/>
      </c>
      <c r="F8" s="71" t="str">
        <f>IF(C8&lt;&gt; "",VLOOKUP($C8,'Event Inputs'!$D$4:'Event Inputs'!$H$899,5,FALSE),"")</f>
        <v/>
      </c>
      <c r="G8" s="65" t="str">
        <f>IF(C8&lt;&gt; "",VLOOKUP($C8,'Event Inputs'!$D$4:'Event Inputs'!$H$899,4,FALSE),"")</f>
        <v/>
      </c>
      <c r="H8" s="122">
        <f>IF(K8="",5,IF(K8=K7,H7,5))</f>
        <v>5</v>
      </c>
      <c r="I8" s="123">
        <f>IF(H8=H7,I7,IF(H8=H9,IF( H8=H10,(4+3+2)/3,IF(H8=H9,(4+3)/2)),4))</f>
        <v>4</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c r="D9" s="58"/>
      <c r="E9" s="65" t="str">
        <f>IF(C9&lt;&gt; "",VLOOKUP($C9,'Event Inputs'!$D$4:'Event Inputs'!$H$899,2,FALSE),"")</f>
        <v/>
      </c>
      <c r="F9" s="71" t="str">
        <f>IF(C9&lt;&gt; "",VLOOKUP($C9,'Event Inputs'!$D$4:'Event Inputs'!$H$899,5,FALSE),"")</f>
        <v/>
      </c>
      <c r="G9" s="65" t="str">
        <f>IF(C9&lt;&gt; "",VLOOKUP($C9,'Event Inputs'!$D$4:'Event Inputs'!$H$899,4,FALSE),"")</f>
        <v/>
      </c>
      <c r="H9" s="122">
        <f>IF(K9="",6,IF(K9=K8,H8,6))</f>
        <v>6</v>
      </c>
      <c r="I9" s="123">
        <f>IF(H9=H8,I8,IF(H9=H10,IF( H9=H11,(3+2+1)/3,IF(H9=H10,(3+2)/2)),3))</f>
        <v>3</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c r="D10" s="58"/>
      <c r="E10" s="65" t="str">
        <f>IF(C10&lt;&gt; "",VLOOKUP($C10,'Event Inputs'!$D$4:'Event Inputs'!$H$899,2,FALSE),"")</f>
        <v/>
      </c>
      <c r="F10" s="71" t="str">
        <f>IF(C10&lt;&gt; "",VLOOKUP($C10,'Event Inputs'!$D$4:'Event Inputs'!$H$899,5,FALSE),"")</f>
        <v/>
      </c>
      <c r="G10" s="65" t="str">
        <f>IF(C10&lt;&gt; "",VLOOKUP($C10,'Event Inputs'!$D$4:'Event Inputs'!$H$899,4,FALSE),"")</f>
        <v/>
      </c>
      <c r="H10" s="122">
        <f>IF(K10="",7,IF(K10=K9,H9,7))</f>
        <v>7</v>
      </c>
      <c r="I10" s="123">
        <f>IF(H10=H9,I9,IF(H10=H11,IF( H10=H12,(2+1+0)/3,IF(H10=H11,(2+1)/2)),2))</f>
        <v>2</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c r="D11" s="58"/>
      <c r="E11" s="65" t="str">
        <f>IF(C11&lt;&gt; "",VLOOKUP($C11,'Event Inputs'!$D$4:'Event Inputs'!$H$899,2,FALSE),"")</f>
        <v/>
      </c>
      <c r="F11" s="71" t="str">
        <f>IF(C11&lt;&gt; "",VLOOKUP($C11,'Event Inputs'!$D$4:'Event Inputs'!$H$899,5,FALSE),"")</f>
        <v/>
      </c>
      <c r="G11" s="65" t="str">
        <f>IF(C11&lt;&gt; "",VLOOKUP($C11,'Event Inputs'!$D$4:'Event Inputs'!$H$899,4,FALSE),"")</f>
        <v/>
      </c>
      <c r="H11" s="122">
        <f>IF(K11="",8,IF(K11=K10,H10,8))</f>
        <v>8</v>
      </c>
      <c r="I11" s="123">
        <f>IF(H11=H10,I10,IF(H11=H12,IF( H11=H13,(1+0+0)/3,IF(H11=H12,(1+0)/2)),1))</f>
        <v>1</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c r="D12" s="58"/>
      <c r="E12" s="65" t="str">
        <f>IF(C12&lt;&gt; "",VLOOKUP($C12,'Event Inputs'!$D$4:'Event Inputs'!$H$899,2,FALSE),"")</f>
        <v/>
      </c>
      <c r="F12" s="71" t="str">
        <f>IF(C12&lt;&gt; "",VLOOKUP($C12,'Event Inputs'!$D$4:'Event Inputs'!$H$899,5,FALSE),"")</f>
        <v/>
      </c>
      <c r="G12" s="65" t="str">
        <f>IF(C12&lt;&gt; "",VLOOKUP($C12,'Event Inputs'!$D$4:'Event Inputs'!$H$899,4,FALSE),"")</f>
        <v/>
      </c>
      <c r="H12" s="122">
        <f>IF(K12="",9,IF(K12=K11,H11,9))</f>
        <v>9</v>
      </c>
      <c r="I12" s="123" t="str">
        <f>IF(H12=H11,I11,IF(H12=H13,IF( H12=H14,(0+0+0)/3,IF(H12=H13,(0+0)/2)),""))</f>
        <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c r="D13" s="58"/>
      <c r="E13" s="65" t="str">
        <f>IF(C13&lt;&gt; "",VLOOKUP($C13,'Event Inputs'!$D$4:'Event Inputs'!$H$899,2,FALSE),"")</f>
        <v/>
      </c>
      <c r="F13" s="71" t="str">
        <f>IF(C13&lt;&gt; "",VLOOKUP($C13,'Event Inputs'!$D$4:'Event Inputs'!$H$899,5,FALSE),"")</f>
        <v/>
      </c>
      <c r="G13" s="65" t="str">
        <f>IF(C13&lt;&gt; "",VLOOKUP($C13,'Event Inputs'!$D$4:'Event Inputs'!$H$899,4,FALSE),"")</f>
        <v/>
      </c>
      <c r="H13" s="122">
        <f>IF(K13="",10,IF(K13=K12,H12,10))</f>
        <v>10</v>
      </c>
      <c r="I13" s="123" t="str">
        <f>IF(H13=H12,I12,IF(H13=H14,IF( H13=H15,(0+0+0)/3,IF(H13=H14,(0+0)/2)),""))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c r="D14" s="59"/>
      <c r="E14" s="65" t="str">
        <f>IF(C14&lt;&gt; "",VLOOKUP($C14,'Event Inputs'!$D$4:'Event Inputs'!$H$899,2,FALSE),"")</f>
        <v/>
      </c>
      <c r="F14" s="71" t="str">
        <f>IF(C14&lt;&gt; "",VLOOKUP($C14,'Event Inputs'!$D$4:'Event Inputs'!$H$899,5,FALSE),"")</f>
        <v/>
      </c>
      <c r="G14" s="65" t="str">
        <f>IF(C14&lt;&gt; "",VLOOKUP($C14,'Event Inputs'!$D$4:'Event Inputs'!$H$899,4,FALSE),"")</f>
        <v/>
      </c>
      <c r="H14" s="122">
        <f>IF(K14="",11,IF(K14=K13,H13,11))</f>
        <v>11</v>
      </c>
      <c r="I14" s="123"/>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c r="D15" s="58"/>
      <c r="E15" s="65" t="str">
        <f>IF(C15&lt;&gt; "",VLOOKUP($C15,'Event Inputs'!$D$4:'Event Inputs'!$H$899,2,FALSE),"")</f>
        <v/>
      </c>
      <c r="F15" s="71" t="str">
        <f>IF(C15&lt;&gt; "",VLOOKUP($C15,'Event Inputs'!$D$4:'Event Inputs'!$H$899,5,FALSE),"")</f>
        <v/>
      </c>
      <c r="G15" s="65" t="str">
        <f>IF(C15&lt;&gt; "",VLOOKUP($C15,'Event Inputs'!$D$4:'Event Inputs'!$H$899,4,FALSE),"")</f>
        <v/>
      </c>
      <c r="H15" s="122">
        <f>IF(K15="",12,IF(K15=K14,H14,12))</f>
        <v>12</v>
      </c>
      <c r="I15" s="123"/>
      <c r="J15" s="58"/>
      <c r="K15" s="59"/>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c r="D16" s="58"/>
      <c r="E16" s="65" t="str">
        <f>IF(C16&lt;&gt; "",VLOOKUP($C16,'Event Inputs'!$D$4:'Event Inputs'!$H$899,2,FALSE),"")</f>
        <v/>
      </c>
      <c r="F16" s="71" t="str">
        <f>IF(C16&lt;&gt; "",VLOOKUP($C16,'Event Inputs'!$D$4:'Event Inputs'!$H$899,5,FALSE),"")</f>
        <v/>
      </c>
      <c r="G16" s="65" t="str">
        <f>IF(C16&lt;&gt; "",VLOOKUP($C16,'Event Inputs'!$D$4:'Event Inputs'!$H$899,4,FALSE),"")</f>
        <v/>
      </c>
      <c r="H16" s="122">
        <f>IF(K16="",13,IF(K16=K15,H15,13))</f>
        <v>13</v>
      </c>
      <c r="I16" s="123"/>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f>IF(K17="",14,IF(K17=K16,H16,14))</f>
        <v>14</v>
      </c>
      <c r="I17" s="123"/>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c r="D18" s="58"/>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8"/>
      <c r="E19" s="65" t="str">
        <f>IF(C19&lt;&gt; "",VLOOKUP($C19,'Event Inputs'!$D$4:'Event Inputs'!$H$899,2,FALSE),"")</f>
        <v/>
      </c>
      <c r="F19" s="71" t="str">
        <f>IF(C19&lt;&gt; "",VLOOKUP($C19,'Event Inputs'!$D$4:'Event Inputs'!$H$899,5,FALSE),"")</f>
        <v/>
      </c>
      <c r="G19" s="65" t="str">
        <f>IF(C19&lt;&gt; "",VLOOKUP($C19,'Event Inputs'!$D$4:'Event Inputs'!$H$899,4,FALSE),"")</f>
        <v/>
      </c>
      <c r="H19" s="122">
        <f>IF(K19="",16,IF(K19=K18,H18,16))</f>
        <v>16</v>
      </c>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8"/>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8"/>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c r="D22" s="58"/>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c r="D23" s="58"/>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8"/>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8"/>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9"/>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9"/>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9"/>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8"/>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8"/>
      <c r="C39" s="58"/>
      <c r="D39" s="58"/>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8"/>
      <c r="C40" s="58"/>
      <c r="D40" s="58"/>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8"/>
      <c r="C41" s="58"/>
      <c r="D41" s="58"/>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8"/>
      <c r="C42" s="58"/>
      <c r="D42" s="58"/>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8"/>
      <c r="C43" s="58"/>
      <c r="D43" s="58"/>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8"/>
      <c r="C44" s="58"/>
      <c r="D44" s="58"/>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heetProtection sheet="1" objects="1" scenarios="1"/>
  <sortState xmlns:xlrd2="http://schemas.microsoft.com/office/spreadsheetml/2017/richdata2" ref="K4:K21">
    <sortCondition ref="K4"/>
  </sortState>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2" orientation="landscape"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X99"/>
  <sheetViews>
    <sheetView zoomScaleNormal="100" workbookViewId="0">
      <selection sqref="A1:G1"/>
    </sheetView>
  </sheetViews>
  <sheetFormatPr defaultColWidth="9.1796875" defaultRowHeight="14.5"/>
  <cols>
    <col min="1" max="1" width="6.7265625" style="65" customWidth="1"/>
    <col min="2" max="2" width="7.26953125" style="65" customWidth="1"/>
    <col min="3" max="3" width="7.81640625" style="65" customWidth="1"/>
    <col min="4" max="4" width="8.453125" style="65" customWidth="1"/>
    <col min="5" max="5" width="23.453125" style="65" customWidth="1"/>
    <col min="6" max="6" width="5.7265625" style="71" customWidth="1"/>
    <col min="7" max="7" width="20.54296875" style="71" customWidth="1"/>
    <col min="8" max="8" width="7.1796875" style="65" customWidth="1"/>
    <col min="9" max="9" width="8.26953125" style="71" customWidth="1"/>
    <col min="10" max="10" width="8.7265625" style="71" customWidth="1"/>
    <col min="11" max="11" width="9" style="71" customWidth="1"/>
    <col min="12" max="12" width="19.81640625" style="65" customWidth="1"/>
    <col min="13" max="13" width="7" style="71" customWidth="1"/>
    <col min="14" max="14" width="22.453125" style="71" customWidth="1"/>
    <col min="15" max="16" width="9.1796875" style="65" customWidth="1"/>
    <col min="17" max="16384" width="9.1796875" style="65"/>
  </cols>
  <sheetData>
    <row r="1" spans="1:24" ht="23.5">
      <c r="A1" s="188" t="s">
        <v>24</v>
      </c>
      <c r="B1" s="189"/>
      <c r="C1" s="189"/>
      <c r="D1" s="189"/>
      <c r="E1" s="189"/>
      <c r="F1" s="189"/>
      <c r="G1" s="189"/>
      <c r="H1" s="190" t="s">
        <v>23</v>
      </c>
      <c r="I1" s="191"/>
      <c r="J1" s="191"/>
      <c r="K1" s="191"/>
      <c r="L1" s="191"/>
      <c r="M1" s="191"/>
      <c r="N1" s="191"/>
      <c r="O1" s="72"/>
      <c r="P1" s="73"/>
      <c r="S1" s="74" t="s">
        <v>69</v>
      </c>
      <c r="T1" s="74"/>
      <c r="U1" s="74">
        <v>1</v>
      </c>
    </row>
    <row r="2" spans="1:24">
      <c r="O2" s="75" t="s">
        <v>8</v>
      </c>
      <c r="P2" s="76" t="s">
        <v>8</v>
      </c>
      <c r="Q2" s="77" t="s">
        <v>13</v>
      </c>
      <c r="R2" s="78" t="s">
        <v>14</v>
      </c>
      <c r="S2" s="79" t="s">
        <v>13</v>
      </c>
      <c r="T2" s="79" t="s">
        <v>13</v>
      </c>
      <c r="U2" s="79" t="s">
        <v>13</v>
      </c>
      <c r="V2" s="79" t="s">
        <v>14</v>
      </c>
      <c r="W2" s="79" t="s">
        <v>14</v>
      </c>
      <c r="X2" s="79" t="s">
        <v>14</v>
      </c>
    </row>
    <row r="3" spans="1:24">
      <c r="A3" s="80" t="s">
        <v>2</v>
      </c>
      <c r="B3" s="98" t="s">
        <v>3</v>
      </c>
      <c r="C3" s="80" t="s">
        <v>4</v>
      </c>
      <c r="D3" s="80" t="s">
        <v>62</v>
      </c>
      <c r="E3" s="80" t="s">
        <v>5</v>
      </c>
      <c r="F3" s="81" t="s">
        <v>82</v>
      </c>
      <c r="G3" s="81" t="s">
        <v>8</v>
      </c>
      <c r="H3" s="98" t="s">
        <v>2</v>
      </c>
      <c r="I3" s="97" t="s">
        <v>3</v>
      </c>
      <c r="J3" s="81" t="s">
        <v>4</v>
      </c>
      <c r="K3" s="81" t="s">
        <v>62</v>
      </c>
      <c r="L3" s="80" t="s">
        <v>5</v>
      </c>
      <c r="M3" s="81" t="s">
        <v>82</v>
      </c>
      <c r="N3" s="81" t="s">
        <v>8</v>
      </c>
      <c r="O3" s="82" t="s">
        <v>4</v>
      </c>
      <c r="P3" s="83" t="s">
        <v>11</v>
      </c>
      <c r="Q3" s="84" t="s">
        <v>11</v>
      </c>
      <c r="R3" s="85" t="s">
        <v>11</v>
      </c>
      <c r="S3" s="86" t="s">
        <v>66</v>
      </c>
      <c r="T3" s="87" t="s">
        <v>67</v>
      </c>
      <c r="U3" s="87" t="s">
        <v>68</v>
      </c>
      <c r="V3" s="87" t="s">
        <v>66</v>
      </c>
      <c r="W3" s="87" t="s">
        <v>67</v>
      </c>
      <c r="X3" s="87" t="s">
        <v>68</v>
      </c>
    </row>
    <row r="4" spans="1:24">
      <c r="A4" s="122">
        <f>IF(D4="",1,IF(D4=D3,A3,1))</f>
        <v>1</v>
      </c>
      <c r="B4" s="123">
        <f>IF(A4=A3,B3,IF(A4=A5,IF( A4=A6,(10+8+6)/3,IF(A4=A5,(10+8)/2)),10))</f>
        <v>10</v>
      </c>
      <c r="C4" s="58"/>
      <c r="D4" s="58"/>
      <c r="E4" s="65" t="str">
        <f>IF(C4&lt;&gt; "",VLOOKUP($C4,'Event Inputs'!$D$4:'Event Inputs'!$H$899,2,FALSE),"")</f>
        <v/>
      </c>
      <c r="F4" s="71" t="str">
        <f>IF(C4&lt;&gt; "",VLOOKUP($C4,'Event Inputs'!$D$4:'Event Inputs'!$H$899,5,FALSE),"")</f>
        <v/>
      </c>
      <c r="G4" s="65" t="str">
        <f>IF(C4&lt;&gt; "",VLOOKUP($C4,'Event Inputs'!$D$4:'Event Inputs'!$H$899,4,FALSE),"")</f>
        <v/>
      </c>
      <c r="H4" s="122">
        <f>IF(K4="",1,IF(K4=K3,H3,1))</f>
        <v>1</v>
      </c>
      <c r="I4" s="123">
        <f>IF(H4=H3,I3,IF(H4=H5,IF( H4=H6,(10+8+6)/3,IF(H4=H5,(10+8)/2)),10))</f>
        <v>10</v>
      </c>
      <c r="J4" s="58"/>
      <c r="K4" s="58"/>
      <c r="L4" s="65" t="str">
        <f>IF(J4&lt;&gt; "",VLOOKUP($J4,'Event Inputs'!$D$4:'Event Inputs'!$H$899,2,FALSE),"")</f>
        <v/>
      </c>
      <c r="M4" s="71" t="str">
        <f>IF(J4&lt;&gt; "",VLOOKUP($J4,'Event Inputs'!$D$4:'Event Inputs'!$H$899,5,FALSE),"")</f>
        <v/>
      </c>
      <c r="N4" s="65" t="str">
        <f>IF(J4&lt;&gt;"",VLOOKUP($J4,'Event Inputs'!$D$4:'Event Inputs'!$H$899,4,FALSE),"")</f>
        <v/>
      </c>
      <c r="O4" s="88" t="str">
        <f>'Event Inputs'!A4</f>
        <v>PT</v>
      </c>
      <c r="P4" s="89">
        <f>Q4+R4</f>
        <v>0</v>
      </c>
      <c r="Q4" s="90">
        <f>SUMIF($G$4:$G$21,O4,$B$4:$B$21)</f>
        <v>0</v>
      </c>
      <c r="R4" s="90">
        <f>SUMIF($N$4:$N$21,O4,$I$4:$I$21)</f>
        <v>0</v>
      </c>
      <c r="S4" s="91">
        <f>COUNTIFS($A$4:$A$21,1,$G$4:$G$21,$O4)*$U$1</f>
        <v>0</v>
      </c>
      <c r="T4" s="91">
        <f>COUNTIFS($A$4:$A$21,2,$G$4:$G$21,$O4)*$U$1</f>
        <v>0</v>
      </c>
      <c r="U4" s="91">
        <f>COUNTIFS($A$4:$A$21,3,$G$4:$G$21,$O4)*$U$1</f>
        <v>0</v>
      </c>
      <c r="V4" s="91">
        <f>COUNTIFS($H$4:$H$21,1,$N$4:$N$21,$O4)*$U$1</f>
        <v>0</v>
      </c>
      <c r="W4" s="91">
        <f>COUNTIFS($H$4:$H$21,2,$N$4:$N$21,$O4)*$U$1</f>
        <v>0</v>
      </c>
      <c r="X4" s="91">
        <f>COUNTIFS($H$4:$H$21,3,$N$4:$N$21,$O4)*$U$1</f>
        <v>0</v>
      </c>
    </row>
    <row r="5" spans="1:24">
      <c r="A5" s="122">
        <f>IF(D5="",2,IF(D5=D4,A4,2))</f>
        <v>2</v>
      </c>
      <c r="B5" s="123">
        <f>IF(A5=A4,B4,IF(A5=A6,IF( A5=A7,(8+6+5)/3,IF(A5=A6,(8+6)/2)),8))</f>
        <v>8</v>
      </c>
      <c r="C5" s="58"/>
      <c r="D5" s="59"/>
      <c r="E5" s="65" t="str">
        <f>IF(C5&lt;&gt; "",VLOOKUP($C5,'Event Inputs'!$D$4:'Event Inputs'!$H$899,2,FALSE),"")</f>
        <v/>
      </c>
      <c r="F5" s="71" t="str">
        <f>IF(C5&lt;&gt; "",VLOOKUP($C5,'Event Inputs'!$D$4:'Event Inputs'!$H$899,5,FALSE),"")</f>
        <v/>
      </c>
      <c r="G5" s="65" t="str">
        <f>IF(C5&lt;&gt; "",VLOOKUP($C5,'Event Inputs'!$D$4:'Event Inputs'!$H$899,4,FALSE),"")</f>
        <v/>
      </c>
      <c r="H5" s="122">
        <f>IF(K5="",2,IF(K5=K4,H4,2))</f>
        <v>2</v>
      </c>
      <c r="I5" s="123">
        <f>IF(H5=H4,I4,IF(H5=H6,IF( H5=H7,(8+6+5)/3,IF(H5=H6,(8+6)/2)),8))</f>
        <v>8</v>
      </c>
      <c r="J5" s="58"/>
      <c r="K5" s="58"/>
      <c r="L5" s="65" t="str">
        <f>IF(J5&lt;&gt; "",VLOOKUP($J5,'Event Inputs'!$D$4:'Event Inputs'!$H$899,2,FALSE),"")</f>
        <v/>
      </c>
      <c r="M5" s="71" t="str">
        <f>IF(J5&lt;&gt; "",VLOOKUP($J5,'Event Inputs'!$D$4:'Event Inputs'!$H$899,5,FALSE),"")</f>
        <v/>
      </c>
      <c r="N5" s="65" t="str">
        <f>IF(J5&lt;&gt;"",VLOOKUP($J5,'Event Inputs'!$D$4:'Event Inputs'!$H$899,4,FALSE),"")</f>
        <v/>
      </c>
      <c r="O5" s="88" t="str">
        <f>'Event Inputs'!A5</f>
        <v>BU</v>
      </c>
      <c r="P5" s="89">
        <f t="shared" ref="P5:P44" si="0">Q5+R5</f>
        <v>0</v>
      </c>
      <c r="Q5" s="90">
        <f t="shared" ref="Q5:Q44" si="1">SUMIF($G$4:$G$21,O5,$B$4:$B$21)</f>
        <v>0</v>
      </c>
      <c r="R5" s="90">
        <f t="shared" ref="R5:R44" si="2">SUMIF($N$4:$N$21,O5,$I$4:$I$21)</f>
        <v>0</v>
      </c>
      <c r="S5" s="91">
        <f t="shared" ref="S5:S44" si="3">COUNTIFS($A$4:$A$21,1,$G$4:$G$21,$O5)*$U$1</f>
        <v>0</v>
      </c>
      <c r="T5" s="91">
        <f t="shared" ref="T5:T44" si="4">COUNTIFS($A$4:$A$21,2,$G$4:$G$21,$O5)*$U$1</f>
        <v>0</v>
      </c>
      <c r="U5" s="91">
        <f t="shared" ref="U5:U44" si="5">COUNTIFS($A$4:$A$21,3,$G$4:$G$21,$O5)*$U$1</f>
        <v>0</v>
      </c>
      <c r="V5" s="91">
        <f t="shared" ref="V5:V44" si="6">COUNTIFS($H$4:$H$21,1,$N$4:$N$21,$O5)*$U$1</f>
        <v>0</v>
      </c>
      <c r="W5" s="91">
        <f t="shared" ref="W5:W44" si="7">COUNTIFS($H$4:$H$21,2,$N$4:$N$21,$O5)*$U$1</f>
        <v>0</v>
      </c>
      <c r="X5" s="91">
        <f t="shared" ref="X5:X44" si="8">COUNTIFS($H$4:$H$21,3,$N$4:$N$21,$O5)*$U$1</f>
        <v>0</v>
      </c>
    </row>
    <row r="6" spans="1:24">
      <c r="A6" s="122">
        <f>IF(D6="",3,IF(D6=D5,A5,3))</f>
        <v>3</v>
      </c>
      <c r="B6" s="123">
        <f>IF(A6=A5,B5,IF(A6=A7,IF( A6=A8,(6+5+4)/3,IF(A6=A7,(6+5)/2)),6))</f>
        <v>6</v>
      </c>
      <c r="C6" s="58"/>
      <c r="D6" s="58"/>
      <c r="E6" s="65" t="str">
        <f>IF(C6&lt;&gt; "",VLOOKUP($C6,'Event Inputs'!$D$4:'Event Inputs'!$H$899,2,FALSE),"")</f>
        <v/>
      </c>
      <c r="F6" s="71" t="str">
        <f>IF(C6&lt;&gt; "",VLOOKUP($C6,'Event Inputs'!$D$4:'Event Inputs'!$H$899,5,FALSE),"")</f>
        <v/>
      </c>
      <c r="G6" s="65" t="str">
        <f>IF(C6&lt;&gt; "",VLOOKUP($C6,'Event Inputs'!$D$4:'Event Inputs'!$H$899,4,FALSE),"")</f>
        <v/>
      </c>
      <c r="H6" s="122">
        <f>IF(K6="",3,IF(K6=K5,H5,3))</f>
        <v>3</v>
      </c>
      <c r="I6" s="123">
        <f>IF(H6=H5,I5,IF(H6=H7,IF( H6=H8,(6+5+4)/3,IF(H6=H7,(6+5)/2)),6))</f>
        <v>6</v>
      </c>
      <c r="J6" s="58"/>
      <c r="K6" s="58"/>
      <c r="L6" s="65" t="str">
        <f>IF(J6&lt;&gt; "",VLOOKUP($J6,'Event Inputs'!$D$4:'Event Inputs'!$H$899,2,FALSE),"")</f>
        <v/>
      </c>
      <c r="M6" s="71" t="str">
        <f>IF(J6&lt;&gt; "",VLOOKUP($J6,'Event Inputs'!$D$4:'Event Inputs'!$H$899,5,FALSE),"")</f>
        <v/>
      </c>
      <c r="N6" s="65" t="str">
        <f>IF(J6&lt;&gt;"",VLOOKUP($J6,'Event Inputs'!$D$4:'Event Inputs'!$H$899,4,FALSE),"")</f>
        <v/>
      </c>
      <c r="O6" s="88" t="str">
        <f>'Event Inputs'!A6</f>
        <v>GY</v>
      </c>
      <c r="P6" s="89">
        <f t="shared" si="0"/>
        <v>0</v>
      </c>
      <c r="Q6" s="90">
        <f t="shared" si="1"/>
        <v>0</v>
      </c>
      <c r="R6" s="90">
        <f t="shared" si="2"/>
        <v>0</v>
      </c>
      <c r="S6" s="91">
        <f t="shared" si="3"/>
        <v>0</v>
      </c>
      <c r="T6" s="91">
        <f t="shared" si="4"/>
        <v>0</v>
      </c>
      <c r="U6" s="91">
        <f t="shared" si="5"/>
        <v>0</v>
      </c>
      <c r="V6" s="91">
        <f t="shared" si="6"/>
        <v>0</v>
      </c>
      <c r="W6" s="91">
        <f t="shared" si="7"/>
        <v>0</v>
      </c>
      <c r="X6" s="91">
        <f t="shared" si="8"/>
        <v>0</v>
      </c>
    </row>
    <row r="7" spans="1:24">
      <c r="A7" s="122">
        <f>IF(D7="",4,IF(D7=D6,A6,4))</f>
        <v>4</v>
      </c>
      <c r="B7" s="123">
        <f>IF(A7=A6,B6,IF(A7=A8,IF( A7=A9,(5+4+3)/3,IF(A7=A8,(5+4)/2)),5))</f>
        <v>5</v>
      </c>
      <c r="C7" s="58"/>
      <c r="D7" s="58"/>
      <c r="E7" s="65" t="str">
        <f>IF(C7&lt;&gt; "",VLOOKUP($C7,'Event Inputs'!$D$4:'Event Inputs'!$H$899,2,FALSE),"")</f>
        <v/>
      </c>
      <c r="F7" s="71" t="str">
        <f>IF(C7&lt;&gt; "",VLOOKUP($C7,'Event Inputs'!$D$4:'Event Inputs'!$H$899,5,FALSE),"")</f>
        <v/>
      </c>
      <c r="G7" s="65" t="str">
        <f>IF(C7&lt;&gt; "",VLOOKUP($C7,'Event Inputs'!$D$4:'Event Inputs'!$H$899,4,FALSE),"")</f>
        <v/>
      </c>
      <c r="H7" s="122">
        <f>IF(K7="",4,IF(K7=K6,H6,4))</f>
        <v>4</v>
      </c>
      <c r="I7" s="123">
        <f>IF(H7=H6,I6,IF(H7=H8,IF( H7=H9,(5+4+3)/3,IF(H7=H8,(5+4)/2)),5))</f>
        <v>5</v>
      </c>
      <c r="J7" s="58"/>
      <c r="K7" s="58"/>
      <c r="L7" s="65" t="str">
        <f>IF(J7&lt;&gt; "",VLOOKUP($J7,'Event Inputs'!$D$4:'Event Inputs'!$H$899,2,FALSE),"")</f>
        <v/>
      </c>
      <c r="M7" s="71" t="str">
        <f>IF(J7&lt;&gt; "",VLOOKUP($J7,'Event Inputs'!$D$4:'Event Inputs'!$H$899,5,FALSE),"")</f>
        <v/>
      </c>
      <c r="N7" s="65" t="str">
        <f>IF(J7&lt;&gt;"",VLOOKUP($J7,'Event Inputs'!$D$4:'Event Inputs'!$H$899,4,FALSE),"")</f>
        <v/>
      </c>
      <c r="O7" s="88" t="str">
        <f>'Event Inputs'!A7</f>
        <v>HB</v>
      </c>
      <c r="P7" s="89">
        <f t="shared" si="0"/>
        <v>0</v>
      </c>
      <c r="Q7" s="90">
        <f t="shared" si="1"/>
        <v>0</v>
      </c>
      <c r="R7" s="90">
        <f t="shared" si="2"/>
        <v>0</v>
      </c>
      <c r="S7" s="91">
        <f t="shared" si="3"/>
        <v>0</v>
      </c>
      <c r="T7" s="91">
        <f t="shared" si="4"/>
        <v>0</v>
      </c>
      <c r="U7" s="91">
        <f t="shared" si="5"/>
        <v>0</v>
      </c>
      <c r="V7" s="91">
        <f t="shared" si="6"/>
        <v>0</v>
      </c>
      <c r="W7" s="91">
        <f t="shared" si="7"/>
        <v>0</v>
      </c>
      <c r="X7" s="91">
        <f t="shared" si="8"/>
        <v>0</v>
      </c>
    </row>
    <row r="8" spans="1:24">
      <c r="A8" s="122">
        <f>IF(D8="",5,IF(D8=D7,A7,5))</f>
        <v>5</v>
      </c>
      <c r="B8" s="123">
        <f>IF(A8=A7,B7,IF(A8=A9,IF( A8=A10,(4+3+2)/3,IF(A8=A9,(4+3)/2)),4))</f>
        <v>4</v>
      </c>
      <c r="C8" s="58"/>
      <c r="D8" s="58"/>
      <c r="E8" s="65" t="str">
        <f>IF(C8&lt;&gt; "",VLOOKUP($C8,'Event Inputs'!$D$4:'Event Inputs'!$H$899,2,FALSE),"")</f>
        <v/>
      </c>
      <c r="F8" s="71" t="str">
        <f>IF(C8&lt;&gt; "",VLOOKUP($C8,'Event Inputs'!$D$4:'Event Inputs'!$H$899,5,FALSE),"")</f>
        <v/>
      </c>
      <c r="G8" s="65" t="str">
        <f>IF(C8&lt;&gt; "",VLOOKUP($C8,'Event Inputs'!$D$4:'Event Inputs'!$H$899,4,FALSE),"")</f>
        <v/>
      </c>
      <c r="H8" s="122">
        <f>IF(K8="",5,IF(K8=K7,H7,5))</f>
        <v>5</v>
      </c>
      <c r="I8" s="123">
        <f>IF(H8=H7,I7,IF(H8=H9,IF( H8=H10,(4+3+2)/3,IF(H8=H9,(4+3)/2)),4))</f>
        <v>4</v>
      </c>
      <c r="J8" s="58"/>
      <c r="K8" s="58"/>
      <c r="L8" s="65" t="str">
        <f>IF(J8&lt;&gt; "",VLOOKUP($J8,'Event Inputs'!$D$4:'Event Inputs'!$H$899,2,FALSE),"")</f>
        <v/>
      </c>
      <c r="M8" s="71" t="str">
        <f>IF(J8&lt;&gt; "",VLOOKUP($J8,'Event Inputs'!$D$4:'Event Inputs'!$H$899,5,FALSE),"")</f>
        <v/>
      </c>
      <c r="N8" s="65" t="str">
        <f>IF(J8&lt;&gt;"",VLOOKUP($J8,'Event Inputs'!$D$4:'Event Inputs'!$H$899,4,FALSE),"")</f>
        <v/>
      </c>
      <c r="O8" s="88" t="str">
        <f>'Event Inputs'!A8</f>
        <v>PZ</v>
      </c>
      <c r="P8" s="89">
        <f t="shared" si="0"/>
        <v>0</v>
      </c>
      <c r="Q8" s="90">
        <f t="shared" si="1"/>
        <v>0</v>
      </c>
      <c r="R8" s="90">
        <f t="shared" si="2"/>
        <v>0</v>
      </c>
      <c r="S8" s="91">
        <f t="shared" si="3"/>
        <v>0</v>
      </c>
      <c r="T8" s="91">
        <f t="shared" si="4"/>
        <v>0</v>
      </c>
      <c r="U8" s="91">
        <f t="shared" si="5"/>
        <v>0</v>
      </c>
      <c r="V8" s="91">
        <f t="shared" si="6"/>
        <v>0</v>
      </c>
      <c r="W8" s="91">
        <f t="shared" si="7"/>
        <v>0</v>
      </c>
      <c r="X8" s="91">
        <f t="shared" si="8"/>
        <v>0</v>
      </c>
    </row>
    <row r="9" spans="1:24">
      <c r="A9" s="122">
        <f>IF(D9="",6,IF(D9=D8,A8,6))</f>
        <v>6</v>
      </c>
      <c r="B9" s="123">
        <f>IF(A9=A8,B8,IF(A9=A10,IF( A9=A11,(3+2+1)/3,IF(A9=A10,(3+2)/2)),3))</f>
        <v>3</v>
      </c>
      <c r="C9" s="58"/>
      <c r="D9" s="58"/>
      <c r="E9" s="65" t="str">
        <f>IF(C9&lt;&gt; "",VLOOKUP($C9,'Event Inputs'!$D$4:'Event Inputs'!$H$899,2,FALSE),"")</f>
        <v/>
      </c>
      <c r="F9" s="71" t="str">
        <f>IF(C9&lt;&gt; "",VLOOKUP($C9,'Event Inputs'!$D$4:'Event Inputs'!$H$899,5,FALSE),"")</f>
        <v/>
      </c>
      <c r="G9" s="65" t="str">
        <f>IF(C9&lt;&gt; "",VLOOKUP($C9,'Event Inputs'!$D$4:'Event Inputs'!$H$899,4,FALSE),"")</f>
        <v/>
      </c>
      <c r="H9" s="122">
        <f>IF(K9="",6,IF(K9=K8,H8,6))</f>
        <v>6</v>
      </c>
      <c r="I9" s="123">
        <f>IF(H9=H8,I8,IF(H9=H10,IF( H9=H11,(3+2+1)/3,IF(H9=H10,(3+2)/2)),3))</f>
        <v>3</v>
      </c>
      <c r="J9" s="58"/>
      <c r="K9" s="58"/>
      <c r="L9" s="65" t="str">
        <f>IF(J9&lt;&gt; "",VLOOKUP($J9,'Event Inputs'!$D$4:'Event Inputs'!$H$899,2,FALSE),"")</f>
        <v/>
      </c>
      <c r="M9" s="71" t="str">
        <f>IF(J9&lt;&gt; "",VLOOKUP($J9,'Event Inputs'!$D$4:'Event Inputs'!$H$899,5,FALSE),"")</f>
        <v/>
      </c>
      <c r="N9" s="65" t="str">
        <f>IF(J9&lt;&gt;"",VLOOKUP($J9,'Event Inputs'!$D$4:'Event Inputs'!$H$899,4,FALSE),"")</f>
        <v/>
      </c>
      <c r="O9" s="88" t="str">
        <f>'Event Inputs'!A9</f>
        <v>SI</v>
      </c>
      <c r="P9" s="89">
        <f t="shared" si="0"/>
        <v>0</v>
      </c>
      <c r="Q9" s="90">
        <f t="shared" si="1"/>
        <v>0</v>
      </c>
      <c r="R9" s="90">
        <f t="shared" si="2"/>
        <v>0</v>
      </c>
      <c r="S9" s="91">
        <f t="shared" si="3"/>
        <v>0</v>
      </c>
      <c r="T9" s="91">
        <f t="shared" si="4"/>
        <v>0</v>
      </c>
      <c r="U9" s="91">
        <f t="shared" si="5"/>
        <v>0</v>
      </c>
      <c r="V9" s="91">
        <f t="shared" si="6"/>
        <v>0</v>
      </c>
      <c r="W9" s="91">
        <f t="shared" si="7"/>
        <v>0</v>
      </c>
      <c r="X9" s="91">
        <f t="shared" si="8"/>
        <v>0</v>
      </c>
    </row>
    <row r="10" spans="1:24">
      <c r="A10" s="122">
        <f>IF(D10="",7,IF(D10=D9,A9,7))</f>
        <v>7</v>
      </c>
      <c r="B10" s="123">
        <f>IF(A10=A9,B9,IF(A10=A11,IF( A10=A12,(2+1+0)/3,IF(A10=A11,(2+1)/2)),2))</f>
        <v>2</v>
      </c>
      <c r="C10" s="58"/>
      <c r="D10" s="58"/>
      <c r="E10" s="65" t="str">
        <f>IF(C10&lt;&gt; "",VLOOKUP($C10,'Event Inputs'!$D$4:'Event Inputs'!$H$899,2,FALSE),"")</f>
        <v/>
      </c>
      <c r="F10" s="71" t="str">
        <f>IF(C10&lt;&gt; "",VLOOKUP($C10,'Event Inputs'!$D$4:'Event Inputs'!$H$899,5,FALSE),"")</f>
        <v/>
      </c>
      <c r="G10" s="65" t="str">
        <f>IF(C10&lt;&gt; "",VLOOKUP($C10,'Event Inputs'!$D$4:'Event Inputs'!$H$899,4,FALSE),"")</f>
        <v/>
      </c>
      <c r="H10" s="122">
        <f>IF(K10="",7,IF(K10=K9,H9,7))</f>
        <v>7</v>
      </c>
      <c r="I10" s="123">
        <f>IF(H10=H9,I9,IF(H10=H11,IF( H10=H12,(2+1+0)/3,IF(H10=H11,(2+1)/2)),2))</f>
        <v>2</v>
      </c>
      <c r="J10" s="58"/>
      <c r="K10" s="58"/>
      <c r="L10" s="65" t="str">
        <f>IF(J10&lt;&gt; "",VLOOKUP($J10,'Event Inputs'!$D$4:'Event Inputs'!$H$899,2,FALSE),"")</f>
        <v/>
      </c>
      <c r="M10" s="71" t="str">
        <f>IF(J10&lt;&gt; "",VLOOKUP($J10,'Event Inputs'!$D$4:'Event Inputs'!$H$899,5,FALSE),"")</f>
        <v/>
      </c>
      <c r="N10" s="65" t="str">
        <f>IF(J10&lt;&gt;"",VLOOKUP($J10,'Event Inputs'!$D$4:'Event Inputs'!$H$899,4,FALSE),"")</f>
        <v/>
      </c>
      <c r="O10" s="88" t="str">
        <f>'Event Inputs'!A10</f>
        <v>NQ</v>
      </c>
      <c r="P10" s="89">
        <f t="shared" si="0"/>
        <v>0</v>
      </c>
      <c r="Q10" s="90">
        <f t="shared" si="1"/>
        <v>0</v>
      </c>
      <c r="R10" s="90">
        <f t="shared" si="2"/>
        <v>0</v>
      </c>
      <c r="S10" s="91">
        <f t="shared" si="3"/>
        <v>0</v>
      </c>
      <c r="T10" s="91">
        <f t="shared" si="4"/>
        <v>0</v>
      </c>
      <c r="U10" s="91">
        <f t="shared" si="5"/>
        <v>0</v>
      </c>
      <c r="V10" s="91">
        <f t="shared" si="6"/>
        <v>0</v>
      </c>
      <c r="W10" s="91">
        <f t="shared" si="7"/>
        <v>0</v>
      </c>
      <c r="X10" s="91">
        <f t="shared" si="8"/>
        <v>0</v>
      </c>
    </row>
    <row r="11" spans="1:24">
      <c r="A11" s="122">
        <f>IF(D11="",8,IF(D11=D10,A10,8))</f>
        <v>8</v>
      </c>
      <c r="B11" s="123">
        <f>IF(A11=A10,B10,IF(A11=A12,IF( A11=A13,(1+0+0)/3,IF(A11=A12,(1+0)/2)),1))</f>
        <v>1</v>
      </c>
      <c r="C11" s="58"/>
      <c r="D11" s="58"/>
      <c r="E11" s="65" t="str">
        <f>IF(C11&lt;&gt; "",VLOOKUP($C11,'Event Inputs'!$D$4:'Event Inputs'!$H$899,2,FALSE),"")</f>
        <v/>
      </c>
      <c r="F11" s="71" t="str">
        <f>IF(C11&lt;&gt; "",VLOOKUP($C11,'Event Inputs'!$D$4:'Event Inputs'!$H$899,5,FALSE),"")</f>
        <v/>
      </c>
      <c r="G11" s="65" t="str">
        <f>IF(C11&lt;&gt; "",VLOOKUP($C11,'Event Inputs'!$D$4:'Event Inputs'!$H$899,4,FALSE),"")</f>
        <v/>
      </c>
      <c r="H11" s="122">
        <f>IF(K11="",8,IF(K11=K10,H10,8))</f>
        <v>8</v>
      </c>
      <c r="I11" s="123">
        <f>IF(H11=H10,I10,IF(H11=H12,IF( H11=H13,(1+0+0)/3,IF(H11=H12,(1+0)/2)),1))</f>
        <v>1</v>
      </c>
      <c r="J11" s="58"/>
      <c r="K11" s="58"/>
      <c r="L11" s="65" t="str">
        <f>IF(J11&lt;&gt; "",VLOOKUP($J11,'Event Inputs'!$D$4:'Event Inputs'!$H$899,2,FALSE),"")</f>
        <v/>
      </c>
      <c r="M11" s="71" t="str">
        <f>IF(J11&lt;&gt; "",VLOOKUP($J11,'Event Inputs'!$D$4:'Event Inputs'!$H$899,5,FALSE),"")</f>
        <v/>
      </c>
      <c r="N11" s="65" t="str">
        <f>IF(J11&lt;&gt;"",VLOOKUP($J11,'Event Inputs'!$D$4:'Event Inputs'!$H$899,4,FALSE),"")</f>
        <v/>
      </c>
      <c r="O11" s="88" t="str">
        <f>'Event Inputs'!A11</f>
        <v>HY</v>
      </c>
      <c r="P11" s="89">
        <f t="shared" si="0"/>
        <v>0</v>
      </c>
      <c r="Q11" s="90">
        <f t="shared" si="1"/>
        <v>0</v>
      </c>
      <c r="R11" s="90">
        <f t="shared" si="2"/>
        <v>0</v>
      </c>
      <c r="S11" s="91">
        <f t="shared" si="3"/>
        <v>0</v>
      </c>
      <c r="T11" s="91">
        <f t="shared" si="4"/>
        <v>0</v>
      </c>
      <c r="U11" s="91">
        <f t="shared" si="5"/>
        <v>0</v>
      </c>
      <c r="V11" s="91">
        <f t="shared" si="6"/>
        <v>0</v>
      </c>
      <c r="W11" s="91">
        <f t="shared" si="7"/>
        <v>0</v>
      </c>
      <c r="X11" s="91">
        <f t="shared" si="8"/>
        <v>0</v>
      </c>
    </row>
    <row r="12" spans="1:24">
      <c r="A12" s="122">
        <f>IF(D12="",9,IF(D12=D11,A11,9))</f>
        <v>9</v>
      </c>
      <c r="B12" s="123" t="str">
        <f>IF(A12=A11,B11,IF(A12=A13,IF( A12=A14,(0+0+0)/3,IF(A12=A13,(0+0)/2)),""))</f>
        <v/>
      </c>
      <c r="C12" s="58"/>
      <c r="D12" s="59"/>
      <c r="E12" s="65" t="str">
        <f>IF(C12&lt;&gt; "",VLOOKUP($C12,'Event Inputs'!$D$4:'Event Inputs'!$H$899,2,FALSE),"")</f>
        <v/>
      </c>
      <c r="F12" s="71" t="str">
        <f>IF(C12&lt;&gt; "",VLOOKUP($C12,'Event Inputs'!$D$4:'Event Inputs'!$H$899,5,FALSE),"")</f>
        <v/>
      </c>
      <c r="G12" s="65" t="str">
        <f>IF(C12&lt;&gt; "",VLOOKUP($C12,'Event Inputs'!$D$4:'Event Inputs'!$H$899,4,FALSE),"")</f>
        <v/>
      </c>
      <c r="H12" s="122">
        <f>IF(K12="",9,IF(K12=K11,H11,9))</f>
        <v>9</v>
      </c>
      <c r="I12" s="123" t="str">
        <f>IF(H12=H11,I11,IF(H12=H13,IF( H12=H14,(0+0+0)/3,IF(H12=H13,(0+0)/2)),""))</f>
        <v/>
      </c>
      <c r="J12" s="58"/>
      <c r="K12" s="58"/>
      <c r="L12" s="65" t="str">
        <f>IF(J12&lt;&gt; "",VLOOKUP($J12,'Event Inputs'!$D$4:'Event Inputs'!$H$899,2,FALSE),"")</f>
        <v/>
      </c>
      <c r="M12" s="71" t="str">
        <f>IF(J12&lt;&gt; "",VLOOKUP($J12,'Event Inputs'!$D$4:'Event Inputs'!$H$899,5,FALSE),"")</f>
        <v/>
      </c>
      <c r="N12" s="65" t="str">
        <f>IF(J12&lt;&gt;"",VLOOKUP($J12,'Event Inputs'!$D$4:'Event Inputs'!$H$899,4,FALSE),"")</f>
        <v/>
      </c>
      <c r="O12" s="88">
        <f>'Event Inputs'!A12</f>
        <v>0</v>
      </c>
      <c r="P12" s="89">
        <f t="shared" si="0"/>
        <v>0</v>
      </c>
      <c r="Q12" s="90">
        <f t="shared" si="1"/>
        <v>0</v>
      </c>
      <c r="R12" s="90">
        <f t="shared" si="2"/>
        <v>0</v>
      </c>
      <c r="S12" s="91">
        <f t="shared" si="3"/>
        <v>0</v>
      </c>
      <c r="T12" s="91">
        <f t="shared" si="4"/>
        <v>0</v>
      </c>
      <c r="U12" s="91">
        <f t="shared" si="5"/>
        <v>0</v>
      </c>
      <c r="V12" s="91">
        <f t="shared" si="6"/>
        <v>0</v>
      </c>
      <c r="W12" s="91">
        <f t="shared" si="7"/>
        <v>0</v>
      </c>
      <c r="X12" s="91">
        <f t="shared" si="8"/>
        <v>0</v>
      </c>
    </row>
    <row r="13" spans="1:24">
      <c r="A13" s="122">
        <f>IF(D13="",10,IF(D13=D12,A12,10))</f>
        <v>10</v>
      </c>
      <c r="B13" s="123" t="str">
        <f>IF(A13=A12,B12,IF(A13=A14,IF( A13=A15,(0+0+0)/3,IF(A13=A14,(0+0)/2)),""))</f>
        <v/>
      </c>
      <c r="C13" s="58"/>
      <c r="D13" s="58"/>
      <c r="E13" s="65" t="str">
        <f>IF(C13&lt;&gt; "",VLOOKUP($C13,'Event Inputs'!$D$4:'Event Inputs'!$H$899,2,FALSE),"")</f>
        <v/>
      </c>
      <c r="F13" s="71" t="str">
        <f>IF(C13&lt;&gt; "",VLOOKUP($C13,'Event Inputs'!$D$4:'Event Inputs'!$H$899,5,FALSE),"")</f>
        <v/>
      </c>
      <c r="G13" s="65" t="str">
        <f>IF(C13&lt;&gt; "",VLOOKUP($C13,'Event Inputs'!$D$4:'Event Inputs'!$H$899,4,FALSE),"")</f>
        <v/>
      </c>
      <c r="H13" s="122">
        <f>IF(K13="",10,IF(K13=K12,H12,10))</f>
        <v>10</v>
      </c>
      <c r="I13" s="123" t="str">
        <f>IF(H13=H12,I12,IF(H13=H14,IF( H13=H15,(0+0+0)/3,IF(H13=H14,(0+0)/2)),""))</f>
        <v/>
      </c>
      <c r="J13" s="58"/>
      <c r="K13" s="58"/>
      <c r="L13" s="65" t="str">
        <f>IF(J13&lt;&gt; "",VLOOKUP($J13,'Event Inputs'!$D$4:'Event Inputs'!$H$899,2,FALSE),"")</f>
        <v/>
      </c>
      <c r="M13" s="71" t="str">
        <f>IF(J13&lt;&gt; "",VLOOKUP($J13,'Event Inputs'!$D$4:'Event Inputs'!$H$899,5,FALSE),"")</f>
        <v/>
      </c>
      <c r="N13" s="65" t="str">
        <f>IF(J13&lt;&gt;"",VLOOKUP($J13,'Event Inputs'!$D$4:'Event Inputs'!$H$899,4,FALSE),"")</f>
        <v/>
      </c>
      <c r="O13" s="88">
        <f>'Event Inputs'!A13</f>
        <v>0</v>
      </c>
      <c r="P13" s="89">
        <f t="shared" si="0"/>
        <v>0</v>
      </c>
      <c r="Q13" s="90">
        <f t="shared" si="1"/>
        <v>0</v>
      </c>
      <c r="R13" s="90">
        <f t="shared" si="2"/>
        <v>0</v>
      </c>
      <c r="S13" s="91">
        <f t="shared" si="3"/>
        <v>0</v>
      </c>
      <c r="T13" s="91">
        <f t="shared" si="4"/>
        <v>0</v>
      </c>
      <c r="U13" s="91">
        <f t="shared" si="5"/>
        <v>0</v>
      </c>
      <c r="V13" s="91">
        <f t="shared" si="6"/>
        <v>0</v>
      </c>
      <c r="W13" s="91">
        <f t="shared" si="7"/>
        <v>0</v>
      </c>
      <c r="X13" s="91">
        <f t="shared" si="8"/>
        <v>0</v>
      </c>
    </row>
    <row r="14" spans="1:24">
      <c r="A14" s="122">
        <f>IF(D14="",11,IF(D14=D13,A13,11))</f>
        <v>11</v>
      </c>
      <c r="B14" s="123"/>
      <c r="C14" s="58"/>
      <c r="D14" s="58"/>
      <c r="E14" s="65" t="str">
        <f>IF(C14&lt;&gt; "",VLOOKUP($C14,'Event Inputs'!$D$4:'Event Inputs'!$H$899,2,FALSE),"")</f>
        <v/>
      </c>
      <c r="F14" s="71" t="str">
        <f>IF(C14&lt;&gt; "",VLOOKUP($C14,'Event Inputs'!$D$4:'Event Inputs'!$H$899,5,FALSE),"")</f>
        <v/>
      </c>
      <c r="G14" s="65" t="str">
        <f>IF(C14&lt;&gt; "",VLOOKUP($C14,'Event Inputs'!$D$4:'Event Inputs'!$H$899,4,FALSE),"")</f>
        <v/>
      </c>
      <c r="H14" s="122">
        <f>IF(K14="",11,IF(K14=K13,H13,11))</f>
        <v>11</v>
      </c>
      <c r="I14" s="123"/>
      <c r="J14" s="58"/>
      <c r="K14" s="58"/>
      <c r="L14" s="65" t="str">
        <f>IF(J14&lt;&gt; "",VLOOKUP($J14,'Event Inputs'!$D$4:'Event Inputs'!$H$899,2,FALSE),"")</f>
        <v/>
      </c>
      <c r="M14" s="71" t="str">
        <f>IF(J14&lt;&gt; "",VLOOKUP($J14,'Event Inputs'!$D$4:'Event Inputs'!$H$899,5,FALSE),"")</f>
        <v/>
      </c>
      <c r="N14" s="65" t="str">
        <f>IF(J14&lt;&gt;"",VLOOKUP($J14,'Event Inputs'!$D$4:'Event Inputs'!$H$899,4,FALSE),"")</f>
        <v/>
      </c>
      <c r="O14" s="88">
        <f>'Event Inputs'!A14</f>
        <v>0</v>
      </c>
      <c r="P14" s="89">
        <f t="shared" si="0"/>
        <v>0</v>
      </c>
      <c r="Q14" s="90">
        <f t="shared" si="1"/>
        <v>0</v>
      </c>
      <c r="R14" s="90">
        <f t="shared" si="2"/>
        <v>0</v>
      </c>
      <c r="S14" s="91">
        <f t="shared" si="3"/>
        <v>0</v>
      </c>
      <c r="T14" s="91">
        <f t="shared" si="4"/>
        <v>0</v>
      </c>
      <c r="U14" s="91">
        <f t="shared" si="5"/>
        <v>0</v>
      </c>
      <c r="V14" s="91">
        <f t="shared" si="6"/>
        <v>0</v>
      </c>
      <c r="W14" s="91">
        <f t="shared" si="7"/>
        <v>0</v>
      </c>
      <c r="X14" s="91">
        <f t="shared" si="8"/>
        <v>0</v>
      </c>
    </row>
    <row r="15" spans="1:24">
      <c r="A15" s="122">
        <f>IF(D15="",12,IF(D15=D14,A14,12))</f>
        <v>12</v>
      </c>
      <c r="B15" s="123"/>
      <c r="C15" s="58"/>
      <c r="D15" s="59"/>
      <c r="E15" s="65" t="str">
        <f>IF(C15&lt;&gt; "",VLOOKUP($C15,'Event Inputs'!$D$4:'Event Inputs'!$H$899,2,FALSE),"")</f>
        <v/>
      </c>
      <c r="F15" s="71" t="str">
        <f>IF(C15&lt;&gt; "",VLOOKUP($C15,'Event Inputs'!$D$4:'Event Inputs'!$H$899,5,FALSE),"")</f>
        <v/>
      </c>
      <c r="G15" s="65" t="str">
        <f>IF(C15&lt;&gt; "",VLOOKUP($C15,'Event Inputs'!$D$4:'Event Inputs'!$H$899,4,FALSE),"")</f>
        <v/>
      </c>
      <c r="H15" s="122">
        <f>IF(K15="",12,IF(K15=K14,H14,12))</f>
        <v>12</v>
      </c>
      <c r="I15" s="123"/>
      <c r="J15" s="58"/>
      <c r="K15" s="58"/>
      <c r="L15" s="65" t="str">
        <f>IF(J15&lt;&gt; "",VLOOKUP($J15,'Event Inputs'!$D$4:'Event Inputs'!$H$899,2,FALSE),"")</f>
        <v/>
      </c>
      <c r="M15" s="71" t="str">
        <f>IF(J15&lt;&gt; "",VLOOKUP($J15,'Event Inputs'!$D$4:'Event Inputs'!$H$899,5,FALSE),"")</f>
        <v/>
      </c>
      <c r="N15" s="65" t="str">
        <f>IF(J15&lt;&gt;"",VLOOKUP($J15,'Event Inputs'!$D$4:'Event Inputs'!$H$899,4,FALSE),"")</f>
        <v/>
      </c>
      <c r="O15" s="88">
        <f>'Event Inputs'!A15</f>
        <v>0</v>
      </c>
      <c r="P15" s="89">
        <f t="shared" si="0"/>
        <v>0</v>
      </c>
      <c r="Q15" s="90">
        <f t="shared" si="1"/>
        <v>0</v>
      </c>
      <c r="R15" s="90">
        <f t="shared" si="2"/>
        <v>0</v>
      </c>
      <c r="S15" s="91">
        <f t="shared" si="3"/>
        <v>0</v>
      </c>
      <c r="T15" s="91">
        <f t="shared" si="4"/>
        <v>0</v>
      </c>
      <c r="U15" s="91">
        <f t="shared" si="5"/>
        <v>0</v>
      </c>
      <c r="V15" s="91">
        <f t="shared" si="6"/>
        <v>0</v>
      </c>
      <c r="W15" s="91">
        <f t="shared" si="7"/>
        <v>0</v>
      </c>
      <c r="X15" s="91">
        <f t="shared" si="8"/>
        <v>0</v>
      </c>
    </row>
    <row r="16" spans="1:24">
      <c r="A16" s="122">
        <f>IF(D16="",13,IF(D16=D15,A15,13))</f>
        <v>13</v>
      </c>
      <c r="B16" s="123"/>
      <c r="C16" s="58"/>
      <c r="D16" s="58"/>
      <c r="E16" s="65" t="str">
        <f>IF(C16&lt;&gt; "",VLOOKUP($C16,'Event Inputs'!$D$4:'Event Inputs'!$H$899,2,FALSE),"")</f>
        <v/>
      </c>
      <c r="F16" s="71" t="str">
        <f>IF(C16&lt;&gt; "",VLOOKUP($C16,'Event Inputs'!$D$4:'Event Inputs'!$H$899,5,FALSE),"")</f>
        <v/>
      </c>
      <c r="G16" s="65" t="str">
        <f>IF(C16&lt;&gt; "",VLOOKUP($C16,'Event Inputs'!$D$4:'Event Inputs'!$H$899,4,FALSE),"")</f>
        <v/>
      </c>
      <c r="H16" s="122">
        <f>IF(K16="",13,IF(K16=K15,H15,13))</f>
        <v>13</v>
      </c>
      <c r="I16" s="123"/>
      <c r="J16" s="58"/>
      <c r="K16" s="58"/>
      <c r="L16" s="65" t="str">
        <f>IF(J16&lt;&gt; "",VLOOKUP($J16,'Event Inputs'!$D$4:'Event Inputs'!$H$899,2,FALSE),"")</f>
        <v/>
      </c>
      <c r="M16" s="71" t="str">
        <f>IF(J16&lt;&gt; "",VLOOKUP($J16,'Event Inputs'!$D$4:'Event Inputs'!$H$899,5,FALSE),"")</f>
        <v/>
      </c>
      <c r="N16" s="65" t="str">
        <f>IF(J16&lt;&gt;"",VLOOKUP($J16,'Event Inputs'!$D$4:'Event Inputs'!$H$899,4,FALSE),"")</f>
        <v/>
      </c>
      <c r="O16" s="88">
        <f>'Event Inputs'!A16</f>
        <v>0</v>
      </c>
      <c r="P16" s="89">
        <f t="shared" si="0"/>
        <v>0</v>
      </c>
      <c r="Q16" s="90">
        <f t="shared" si="1"/>
        <v>0</v>
      </c>
      <c r="R16" s="90">
        <f t="shared" si="2"/>
        <v>0</v>
      </c>
      <c r="S16" s="91">
        <f t="shared" si="3"/>
        <v>0</v>
      </c>
      <c r="T16" s="91">
        <f t="shared" si="4"/>
        <v>0</v>
      </c>
      <c r="U16" s="91">
        <f t="shared" si="5"/>
        <v>0</v>
      </c>
      <c r="V16" s="91">
        <f t="shared" si="6"/>
        <v>0</v>
      </c>
      <c r="W16" s="91">
        <f t="shared" si="7"/>
        <v>0</v>
      </c>
      <c r="X16" s="91">
        <f t="shared" si="8"/>
        <v>0</v>
      </c>
    </row>
    <row r="17" spans="1:24">
      <c r="A17" s="122">
        <f>IF(D17="",14,IF(D17=D16,A16,14))</f>
        <v>14</v>
      </c>
      <c r="B17" s="123"/>
      <c r="C17" s="58"/>
      <c r="D17" s="58"/>
      <c r="E17" s="65" t="str">
        <f>IF(C17&lt;&gt; "",VLOOKUP($C17,'Event Inputs'!$D$4:'Event Inputs'!$H$899,2,FALSE),"")</f>
        <v/>
      </c>
      <c r="F17" s="71" t="str">
        <f>IF(C17&lt;&gt; "",VLOOKUP($C17,'Event Inputs'!$D$4:'Event Inputs'!$H$899,5,FALSE),"")</f>
        <v/>
      </c>
      <c r="G17" s="65" t="str">
        <f>IF(C17&lt;&gt; "",VLOOKUP($C17,'Event Inputs'!$D$4:'Event Inputs'!$H$899,4,FALSE),"")</f>
        <v/>
      </c>
      <c r="H17" s="122">
        <f>IF(K17="",14,IF(K17=K16,H16,14))</f>
        <v>14</v>
      </c>
      <c r="I17" s="123"/>
      <c r="J17" s="58"/>
      <c r="K17" s="58"/>
      <c r="L17" s="65" t="str">
        <f>IF(J17&lt;&gt; "",VLOOKUP($J17,'Event Inputs'!$D$4:'Event Inputs'!$H$899,2,FALSE),"")</f>
        <v/>
      </c>
      <c r="M17" s="71" t="str">
        <f>IF(J17&lt;&gt; "",VLOOKUP($J17,'Event Inputs'!$D$4:'Event Inputs'!$H$899,5,FALSE),"")</f>
        <v/>
      </c>
      <c r="N17" s="65" t="str">
        <f>IF(J17&lt;&gt;"",VLOOKUP($J17,'Event Inputs'!$D$4:'Event Inputs'!$H$899,4,FALSE),"")</f>
        <v/>
      </c>
      <c r="O17" s="88">
        <f>'Event Inputs'!A17</f>
        <v>0</v>
      </c>
      <c r="P17" s="89">
        <f t="shared" si="0"/>
        <v>0</v>
      </c>
      <c r="Q17" s="90">
        <f t="shared" si="1"/>
        <v>0</v>
      </c>
      <c r="R17" s="90">
        <f t="shared" si="2"/>
        <v>0</v>
      </c>
      <c r="S17" s="91">
        <f t="shared" si="3"/>
        <v>0</v>
      </c>
      <c r="T17" s="91">
        <f t="shared" si="4"/>
        <v>0</v>
      </c>
      <c r="U17" s="91">
        <f t="shared" si="5"/>
        <v>0</v>
      </c>
      <c r="V17" s="91">
        <f t="shared" si="6"/>
        <v>0</v>
      </c>
      <c r="W17" s="91">
        <f t="shared" si="7"/>
        <v>0</v>
      </c>
      <c r="X17" s="91">
        <f t="shared" si="8"/>
        <v>0</v>
      </c>
    </row>
    <row r="18" spans="1:24">
      <c r="A18" s="122">
        <f>IF(D18="",15,IF(D18=D17,A17,15))</f>
        <v>15</v>
      </c>
      <c r="B18" s="123"/>
      <c r="C18" s="58"/>
      <c r="D18" s="58"/>
      <c r="E18" s="65" t="str">
        <f>IF(C18&lt;&gt; "",VLOOKUP($C18,'Event Inputs'!$D$4:'Event Inputs'!$H$899,2,FALSE),"")</f>
        <v/>
      </c>
      <c r="F18" s="71" t="str">
        <f>IF(C18&lt;&gt; "",VLOOKUP($C18,'Event Inputs'!$D$4:'Event Inputs'!$H$899,5,FALSE),"")</f>
        <v/>
      </c>
      <c r="G18" s="65" t="str">
        <f>IF(C18&lt;&gt; "",VLOOKUP($C18,'Event Inputs'!$D$4:'Event Inputs'!$H$899,4,FALSE),"")</f>
        <v/>
      </c>
      <c r="H18" s="122">
        <f>IF(K18="",15,IF(K18=K17,H17,15))</f>
        <v>15</v>
      </c>
      <c r="I18" s="123"/>
      <c r="J18" s="58"/>
      <c r="K18" s="58"/>
      <c r="L18" s="65" t="str">
        <f>IF(J18&lt;&gt; "",VLOOKUP($J18,'Event Inputs'!$D$4:'Event Inputs'!$H$899,2,FALSE),"")</f>
        <v/>
      </c>
      <c r="M18" s="71" t="str">
        <f>IF(J18&lt;&gt; "",VLOOKUP($J18,'Event Inputs'!$D$4:'Event Inputs'!$H$899,5,FALSE),"")</f>
        <v/>
      </c>
      <c r="N18" s="65" t="str">
        <f>IF(J18&lt;&gt;"",VLOOKUP($J18,'Event Inputs'!$D$4:'Event Inputs'!$H$899,4,FALSE),"")</f>
        <v/>
      </c>
      <c r="O18" s="88">
        <f>'Event Inputs'!A18</f>
        <v>0</v>
      </c>
      <c r="P18" s="89">
        <f t="shared" si="0"/>
        <v>0</v>
      </c>
      <c r="Q18" s="90">
        <f t="shared" si="1"/>
        <v>0</v>
      </c>
      <c r="R18" s="90">
        <f t="shared" si="2"/>
        <v>0</v>
      </c>
      <c r="S18" s="91">
        <f t="shared" si="3"/>
        <v>0</v>
      </c>
      <c r="T18" s="91">
        <f t="shared" si="4"/>
        <v>0</v>
      </c>
      <c r="U18" s="91">
        <f t="shared" si="5"/>
        <v>0</v>
      </c>
      <c r="V18" s="91">
        <f t="shared" si="6"/>
        <v>0</v>
      </c>
      <c r="W18" s="91">
        <f t="shared" si="7"/>
        <v>0</v>
      </c>
      <c r="X18" s="91">
        <f t="shared" si="8"/>
        <v>0</v>
      </c>
    </row>
    <row r="19" spans="1:24">
      <c r="A19" s="122">
        <f>IF(D19="",16,IF(D19=D18,A18,16))</f>
        <v>16</v>
      </c>
      <c r="B19" s="123"/>
      <c r="C19" s="58"/>
      <c r="D19" s="58"/>
      <c r="E19" s="65" t="str">
        <f>IF(C19&lt;&gt; "",VLOOKUP($C19,'Event Inputs'!$D$4:'Event Inputs'!$H$899,2,FALSE),"")</f>
        <v/>
      </c>
      <c r="F19" s="71" t="str">
        <f>IF(C19&lt;&gt; "",VLOOKUP($C19,'Event Inputs'!$D$4:'Event Inputs'!$H$899,5,FALSE),"")</f>
        <v/>
      </c>
      <c r="G19" s="65" t="str">
        <f>IF(C19&lt;&gt; "",VLOOKUP($C19,'Event Inputs'!$D$4:'Event Inputs'!$H$899,4,FALSE),"")</f>
        <v/>
      </c>
      <c r="H19" s="122">
        <f>IF(K19="",16,IF(K19=K18,H18,16))</f>
        <v>16</v>
      </c>
      <c r="I19" s="123"/>
      <c r="J19" s="58"/>
      <c r="K19" s="58"/>
      <c r="L19" s="65" t="str">
        <f>IF(J19&lt;&gt; "",VLOOKUP($J19,'Event Inputs'!$D$4:'Event Inputs'!$H$899,2,FALSE),"")</f>
        <v/>
      </c>
      <c r="M19" s="71" t="str">
        <f>IF(J19&lt;&gt; "",VLOOKUP($J19,'Event Inputs'!$D$4:'Event Inputs'!$H$899,5,FALSE),"")</f>
        <v/>
      </c>
      <c r="N19" s="65" t="str">
        <f>IF(J19&lt;&gt;"",VLOOKUP($J19,'Event Inputs'!$D$4:'Event Inputs'!$H$899,4,FALSE),"")</f>
        <v/>
      </c>
      <c r="O19" s="88">
        <f>'Event Inputs'!A19</f>
        <v>0</v>
      </c>
      <c r="P19" s="89">
        <f t="shared" si="0"/>
        <v>0</v>
      </c>
      <c r="Q19" s="90">
        <f t="shared" si="1"/>
        <v>0</v>
      </c>
      <c r="R19" s="90">
        <f t="shared" si="2"/>
        <v>0</v>
      </c>
      <c r="S19" s="91">
        <f t="shared" si="3"/>
        <v>0</v>
      </c>
      <c r="T19" s="91">
        <f t="shared" si="4"/>
        <v>0</v>
      </c>
      <c r="U19" s="91">
        <f t="shared" si="5"/>
        <v>0</v>
      </c>
      <c r="V19" s="91">
        <f t="shared" si="6"/>
        <v>0</v>
      </c>
      <c r="W19" s="91">
        <f t="shared" si="7"/>
        <v>0</v>
      </c>
      <c r="X19" s="91">
        <f t="shared" si="8"/>
        <v>0</v>
      </c>
    </row>
    <row r="20" spans="1:24">
      <c r="A20" s="122">
        <f>IF(D20="",17,IF(D20=D19,A19,17))</f>
        <v>17</v>
      </c>
      <c r="B20" s="123"/>
      <c r="C20" s="58"/>
      <c r="D20" s="58"/>
      <c r="E20" s="65" t="str">
        <f>IF(C20&lt;&gt; "",VLOOKUP($C20,'Event Inputs'!$D$4:'Event Inputs'!$H$899,2,FALSE),"")</f>
        <v/>
      </c>
      <c r="F20" s="71" t="str">
        <f>IF(C20&lt;&gt; "",VLOOKUP($C20,'Event Inputs'!$D$4:'Event Inputs'!$H$899,5,FALSE),"")</f>
        <v/>
      </c>
      <c r="G20" s="65" t="str">
        <f>IF(C20&lt;&gt; "",VLOOKUP($C20,'Event Inputs'!$D$4:'Event Inputs'!$H$899,4,FALSE),"")</f>
        <v/>
      </c>
      <c r="H20" s="122">
        <f>IF(K20="",17,IF(K20=K19,H19,17))</f>
        <v>17</v>
      </c>
      <c r="I20" s="123"/>
      <c r="J20" s="58"/>
      <c r="K20" s="58"/>
      <c r="L20" s="65" t="str">
        <f>IF(J20&lt;&gt; "",VLOOKUP($J20,'Event Inputs'!$D$4:'Event Inputs'!$H$899,2,FALSE),"")</f>
        <v/>
      </c>
      <c r="M20" s="71" t="str">
        <f>IF(J20&lt;&gt; "",VLOOKUP($J20,'Event Inputs'!$D$4:'Event Inputs'!$H$899,5,FALSE),"")</f>
        <v/>
      </c>
      <c r="N20" s="65" t="str">
        <f>IF(J20&lt;&gt;"",VLOOKUP($J20,'Event Inputs'!$D$4:'Event Inputs'!$H$899,4,FALSE),"")</f>
        <v/>
      </c>
      <c r="O20" s="88">
        <f>'Event Inputs'!A20</f>
        <v>0</v>
      </c>
      <c r="P20" s="89">
        <f t="shared" si="0"/>
        <v>0</v>
      </c>
      <c r="Q20" s="90">
        <f t="shared" si="1"/>
        <v>0</v>
      </c>
      <c r="R20" s="90">
        <f t="shared" si="2"/>
        <v>0</v>
      </c>
      <c r="S20" s="91">
        <f t="shared" si="3"/>
        <v>0</v>
      </c>
      <c r="T20" s="91">
        <f t="shared" si="4"/>
        <v>0</v>
      </c>
      <c r="U20" s="91">
        <f t="shared" si="5"/>
        <v>0</v>
      </c>
      <c r="V20" s="91">
        <f t="shared" si="6"/>
        <v>0</v>
      </c>
      <c r="W20" s="91">
        <f t="shared" si="7"/>
        <v>0</v>
      </c>
      <c r="X20" s="91">
        <f t="shared" si="8"/>
        <v>0</v>
      </c>
    </row>
    <row r="21" spans="1:24">
      <c r="A21" s="122">
        <f>IF(D21="",18,IF(D21=D20,A20,18))</f>
        <v>18</v>
      </c>
      <c r="B21" s="123"/>
      <c r="C21" s="58"/>
      <c r="D21" s="58"/>
      <c r="E21" s="65" t="str">
        <f>IF(C21&lt;&gt; "",VLOOKUP($C21,'Event Inputs'!$D$4:'Event Inputs'!$H$899,2,FALSE),"")</f>
        <v/>
      </c>
      <c r="F21" s="71" t="str">
        <f>IF(C21&lt;&gt; "",VLOOKUP($C21,'Event Inputs'!$D$4:'Event Inputs'!$H$899,5,FALSE),"")</f>
        <v/>
      </c>
      <c r="G21" s="65" t="str">
        <f>IF(C21&lt;&gt; "",VLOOKUP($C21,'Event Inputs'!$D$4:'Event Inputs'!$H$899,4,FALSE),"")</f>
        <v/>
      </c>
      <c r="H21" s="122">
        <f>IF(K21="",18,IF(K21=K20,H20,18))</f>
        <v>18</v>
      </c>
      <c r="I21" s="123"/>
      <c r="J21" s="58"/>
      <c r="K21" s="58"/>
      <c r="L21" s="65" t="str">
        <f>IF(J21&lt;&gt; "",VLOOKUP($J21,'Event Inputs'!$D$4:'Event Inputs'!$H$899,2,FALSE),"")</f>
        <v/>
      </c>
      <c r="M21" s="71" t="str">
        <f>IF(J21&lt;&gt; "",VLOOKUP($J21,'Event Inputs'!$D$4:'Event Inputs'!$H$899,5,FALSE),"")</f>
        <v/>
      </c>
      <c r="N21" s="65" t="str">
        <f>IF(J21&lt;&gt;"",VLOOKUP($J21,'Event Inputs'!$D$4:'Event Inputs'!$H$899,4,FALSE),"")</f>
        <v/>
      </c>
      <c r="O21" s="88">
        <f>'Event Inputs'!A21</f>
        <v>0</v>
      </c>
      <c r="P21" s="89">
        <f t="shared" si="0"/>
        <v>0</v>
      </c>
      <c r="Q21" s="90">
        <f t="shared" si="1"/>
        <v>0</v>
      </c>
      <c r="R21" s="90">
        <f t="shared" si="2"/>
        <v>0</v>
      </c>
      <c r="S21" s="91">
        <f t="shared" si="3"/>
        <v>0</v>
      </c>
      <c r="T21" s="91">
        <f t="shared" si="4"/>
        <v>0</v>
      </c>
      <c r="U21" s="91">
        <f t="shared" si="5"/>
        <v>0</v>
      </c>
      <c r="V21" s="91">
        <f t="shared" si="6"/>
        <v>0</v>
      </c>
      <c r="W21" s="91">
        <f t="shared" si="7"/>
        <v>0</v>
      </c>
      <c r="X21" s="91">
        <f t="shared" si="8"/>
        <v>0</v>
      </c>
    </row>
    <row r="22" spans="1:24">
      <c r="A22" s="103" t="str">
        <f>IF(D22="","",IF(D22=D21,A21,""))</f>
        <v/>
      </c>
      <c r="B22" s="99"/>
      <c r="C22" s="58"/>
      <c r="D22" s="58"/>
      <c r="E22" s="65" t="str">
        <f>IF(C22&lt;&gt; "",VLOOKUP($C22,'Event Inputs'!$D$4:'Event Inputs'!$H$899,2,FALSE),"")</f>
        <v/>
      </c>
      <c r="F22" s="71" t="str">
        <f>IF(C22&lt;&gt; "",VLOOKUP($C22,'Event Inputs'!$D$4:'Event Inputs'!$H$899,5,FALSE),"")</f>
        <v/>
      </c>
      <c r="G22" s="65" t="str">
        <f>IF(C22&lt;&gt; "",VLOOKUP($C22,'Event Inputs'!$D$4:'Event Inputs'!$H$899,4,FALSE),"")</f>
        <v/>
      </c>
      <c r="H22" s="103" t="str">
        <f>IF(K22="","",IF(K22=K21,H21,""))</f>
        <v/>
      </c>
      <c r="I22" s="99"/>
      <c r="J22" s="58"/>
      <c r="K22" s="58"/>
      <c r="L22" s="65" t="str">
        <f>IF(J22&lt;&gt; "",VLOOKUP($J22,'Event Inputs'!$D$4:'Event Inputs'!$H$899,2,FALSE),"")</f>
        <v/>
      </c>
      <c r="M22" s="71" t="str">
        <f>IF(J22&lt;&gt; "",VLOOKUP($J22,'Event Inputs'!$D$4:'Event Inputs'!$H$899,5,FALSE),"")</f>
        <v/>
      </c>
      <c r="N22" s="65" t="str">
        <f>IF(J22&lt;&gt;"",VLOOKUP($J22,'Event Inputs'!$D$4:'Event Inputs'!$H$899,4,FALSE),"")</f>
        <v/>
      </c>
      <c r="O22" s="88">
        <f>'Event Inputs'!A22</f>
        <v>0</v>
      </c>
      <c r="P22" s="89">
        <f t="shared" si="0"/>
        <v>0</v>
      </c>
      <c r="Q22" s="90">
        <f t="shared" si="1"/>
        <v>0</v>
      </c>
      <c r="R22" s="90">
        <f t="shared" si="2"/>
        <v>0</v>
      </c>
      <c r="S22" s="91">
        <f t="shared" si="3"/>
        <v>0</v>
      </c>
      <c r="T22" s="91">
        <f t="shared" si="4"/>
        <v>0</v>
      </c>
      <c r="U22" s="91">
        <f t="shared" si="5"/>
        <v>0</v>
      </c>
      <c r="V22" s="91">
        <f t="shared" si="6"/>
        <v>0</v>
      </c>
      <c r="W22" s="91">
        <f t="shared" si="7"/>
        <v>0</v>
      </c>
      <c r="X22" s="91">
        <f t="shared" si="8"/>
        <v>0</v>
      </c>
    </row>
    <row r="23" spans="1:24">
      <c r="A23" s="103" t="str">
        <f>IF(D23="","",IF(D23=D22,A22,""))</f>
        <v/>
      </c>
      <c r="B23" s="58"/>
      <c r="C23" s="58"/>
      <c r="D23" s="58"/>
      <c r="E23" s="65" t="str">
        <f>IF(C23&lt;&gt; "",VLOOKUP($C23,'Event Inputs'!$D$4:'Event Inputs'!$H$899,2,FALSE),"")</f>
        <v/>
      </c>
      <c r="F23" s="71" t="str">
        <f>IF(C23&lt;&gt; "",VLOOKUP($C23,'Event Inputs'!$D$4:'Event Inputs'!$H$899,5,FALSE),"")</f>
        <v/>
      </c>
      <c r="G23" s="65" t="str">
        <f>IF(C23&lt;&gt; "",VLOOKUP($C23,'Event Inputs'!$D$4:'Event Inputs'!$H$899,4,FALSE),"")</f>
        <v/>
      </c>
      <c r="H23" s="103" t="str">
        <f>IF(K23="","",IF(K23=K22,H22,""))</f>
        <v/>
      </c>
      <c r="I23" s="58"/>
      <c r="J23" s="58"/>
      <c r="K23" s="58"/>
      <c r="L23" s="65" t="str">
        <f>IF(J23&lt;&gt; "",VLOOKUP($J23,'Event Inputs'!$D$4:'Event Inputs'!$H$899,2,FALSE),"")</f>
        <v/>
      </c>
      <c r="M23" s="71" t="str">
        <f>IF(J23&lt;&gt; "",VLOOKUP($J23,'Event Inputs'!$D$4:'Event Inputs'!$H$899,5,FALSE),"")</f>
        <v/>
      </c>
      <c r="N23" s="65" t="str">
        <f>IF(J23&lt;&gt;"",VLOOKUP($J23,'Event Inputs'!$D$4:'Event Inputs'!$H$899,4,FALSE),"")</f>
        <v/>
      </c>
      <c r="O23" s="88">
        <f>'Event Inputs'!A23</f>
        <v>0</v>
      </c>
      <c r="P23" s="89">
        <f t="shared" si="0"/>
        <v>0</v>
      </c>
      <c r="Q23" s="90">
        <f t="shared" si="1"/>
        <v>0</v>
      </c>
      <c r="R23" s="90">
        <f t="shared" si="2"/>
        <v>0</v>
      </c>
      <c r="S23" s="91">
        <f t="shared" si="3"/>
        <v>0</v>
      </c>
      <c r="T23" s="91">
        <f t="shared" si="4"/>
        <v>0</v>
      </c>
      <c r="U23" s="91">
        <f t="shared" si="5"/>
        <v>0</v>
      </c>
      <c r="V23" s="91">
        <f t="shared" si="6"/>
        <v>0</v>
      </c>
      <c r="W23" s="91">
        <f t="shared" si="7"/>
        <v>0</v>
      </c>
      <c r="X23" s="91">
        <f t="shared" si="8"/>
        <v>0</v>
      </c>
    </row>
    <row r="24" spans="1:24">
      <c r="A24" s="57"/>
      <c r="B24" s="58"/>
      <c r="C24" s="58"/>
      <c r="D24" s="58"/>
      <c r="E24" s="65" t="str">
        <f>IF(C24&lt;&gt; "",VLOOKUP($C24,'Event Inputs'!$D$4:'Event Inputs'!$H$899,2,FALSE),"")</f>
        <v/>
      </c>
      <c r="F24" s="71" t="str">
        <f>IF(C24&lt;&gt; "",VLOOKUP($C24,'Event Inputs'!$D$4:'Event Inputs'!$H$899,5,FALSE),"")</f>
        <v/>
      </c>
      <c r="G24" s="65" t="str">
        <f>IF(C24&lt;&gt; "",VLOOKUP($C24,'Event Inputs'!$D$4:'Event Inputs'!$H$899,4,FALSE),"")</f>
        <v/>
      </c>
      <c r="H24" s="57"/>
      <c r="I24" s="58"/>
      <c r="J24" s="58"/>
      <c r="K24" s="58"/>
      <c r="L24" s="65" t="str">
        <f>IF(J24&lt;&gt; "",VLOOKUP($J24,'Event Inputs'!$D$4:'Event Inputs'!$H$899,2,FALSE),"")</f>
        <v/>
      </c>
      <c r="M24" s="71" t="str">
        <f>IF(J24&lt;&gt; "",VLOOKUP($J24,'Event Inputs'!$D$4:'Event Inputs'!$H$899,5,FALSE),"")</f>
        <v/>
      </c>
      <c r="N24" s="65" t="str">
        <f>IF(J24&lt;&gt;"",VLOOKUP($J24,'Event Inputs'!$D$4:'Event Inputs'!$H$899,4,FALSE),"")</f>
        <v/>
      </c>
      <c r="O24" s="88">
        <f>'Event Inputs'!A24</f>
        <v>0</v>
      </c>
      <c r="P24" s="89">
        <f t="shared" si="0"/>
        <v>0</v>
      </c>
      <c r="Q24" s="90">
        <f t="shared" si="1"/>
        <v>0</v>
      </c>
      <c r="R24" s="90">
        <f t="shared" si="2"/>
        <v>0</v>
      </c>
      <c r="S24" s="91">
        <f t="shared" si="3"/>
        <v>0</v>
      </c>
      <c r="T24" s="91">
        <f t="shared" si="4"/>
        <v>0</v>
      </c>
      <c r="U24" s="91">
        <f t="shared" si="5"/>
        <v>0</v>
      </c>
      <c r="V24" s="91">
        <f t="shared" si="6"/>
        <v>0</v>
      </c>
      <c r="W24" s="91">
        <f t="shared" si="7"/>
        <v>0</v>
      </c>
      <c r="X24" s="91">
        <f t="shared" si="8"/>
        <v>0</v>
      </c>
    </row>
    <row r="25" spans="1:24">
      <c r="A25" s="57"/>
      <c r="B25" s="58"/>
      <c r="C25" s="58"/>
      <c r="D25" s="58"/>
      <c r="E25" s="65" t="str">
        <f>IF(C25&lt;&gt; "",VLOOKUP($C25,'Event Inputs'!$D$4:'Event Inputs'!$H$899,2,FALSE),"")</f>
        <v/>
      </c>
      <c r="F25" s="71" t="str">
        <f>IF(C25&lt;&gt; "",VLOOKUP($C25,'Event Inputs'!$D$4:'Event Inputs'!$H$899,5,FALSE),"")</f>
        <v/>
      </c>
      <c r="G25" s="65" t="str">
        <f>IF(C25&lt;&gt; "",VLOOKUP($C25,'Event Inputs'!$D$4:'Event Inputs'!$H$899,4,FALSE),"")</f>
        <v/>
      </c>
      <c r="H25" s="57"/>
      <c r="I25" s="58"/>
      <c r="J25" s="58"/>
      <c r="K25" s="59"/>
      <c r="L25" s="65" t="str">
        <f>IF(J25&lt;&gt; "",VLOOKUP($J25,'Event Inputs'!$D$4:'Event Inputs'!$H$899,2,FALSE),"")</f>
        <v/>
      </c>
      <c r="M25" s="71" t="str">
        <f>IF(J25&lt;&gt; "",VLOOKUP($J25,'Event Inputs'!$D$4:'Event Inputs'!$H$899,5,FALSE),"")</f>
        <v/>
      </c>
      <c r="N25" s="65" t="str">
        <f>IF(J25&lt;&gt;"",VLOOKUP($J25,'Event Inputs'!$D$4:'Event Inputs'!$H$899,4,FALSE),"")</f>
        <v/>
      </c>
      <c r="O25" s="88">
        <f>'Event Inputs'!A25</f>
        <v>0</v>
      </c>
      <c r="P25" s="89">
        <f t="shared" si="0"/>
        <v>0</v>
      </c>
      <c r="Q25" s="90">
        <f t="shared" si="1"/>
        <v>0</v>
      </c>
      <c r="R25" s="90">
        <f t="shared" si="2"/>
        <v>0</v>
      </c>
      <c r="S25" s="91">
        <f t="shared" si="3"/>
        <v>0</v>
      </c>
      <c r="T25" s="91">
        <f t="shared" si="4"/>
        <v>0</v>
      </c>
      <c r="U25" s="91">
        <f t="shared" si="5"/>
        <v>0</v>
      </c>
      <c r="V25" s="91">
        <f t="shared" si="6"/>
        <v>0</v>
      </c>
      <c r="W25" s="91">
        <f t="shared" si="7"/>
        <v>0</v>
      </c>
      <c r="X25" s="91">
        <f t="shared" si="8"/>
        <v>0</v>
      </c>
    </row>
    <row r="26" spans="1:24">
      <c r="A26" s="57"/>
      <c r="B26" s="58"/>
      <c r="C26" s="58"/>
      <c r="D26" s="58"/>
      <c r="E26" s="65" t="str">
        <f>IF(C26&lt;&gt; "",VLOOKUP($C26,'Event Inputs'!$D$4:'Event Inputs'!$H$899,2,FALSE),"")</f>
        <v/>
      </c>
      <c r="F26" s="71" t="str">
        <f>IF(C26&lt;&gt; "",VLOOKUP($C26,'Event Inputs'!$D$4:'Event Inputs'!$H$899,5,FALSE),"")</f>
        <v/>
      </c>
      <c r="G26" s="65" t="str">
        <f>IF(C26&lt;&gt; "",VLOOKUP($C26,'Event Inputs'!$D$4:'Event Inputs'!$H$899,4,FALSE),"")</f>
        <v/>
      </c>
      <c r="H26" s="57"/>
      <c r="I26" s="58"/>
      <c r="J26" s="58"/>
      <c r="K26" s="59"/>
      <c r="L26" s="65" t="str">
        <f>IF(J26&lt;&gt; "",VLOOKUP($J26,'Event Inputs'!$D$4:'Event Inputs'!$H$899,2,FALSE),"")</f>
        <v/>
      </c>
      <c r="M26" s="71" t="str">
        <f>IF(J26&lt;&gt; "",VLOOKUP($J26,'Event Inputs'!$D$4:'Event Inputs'!$H$899,5,FALSE),"")</f>
        <v/>
      </c>
      <c r="N26" s="65" t="str">
        <f>IF(J26&lt;&gt;"",VLOOKUP($J26,'Event Inputs'!$D$4:'Event Inputs'!$H$899,4,FALSE),"")</f>
        <v/>
      </c>
      <c r="O26" s="88">
        <f>'Event Inputs'!A26</f>
        <v>0</v>
      </c>
      <c r="P26" s="89">
        <f t="shared" si="0"/>
        <v>0</v>
      </c>
      <c r="Q26" s="90">
        <f t="shared" si="1"/>
        <v>0</v>
      </c>
      <c r="R26" s="90">
        <f t="shared" si="2"/>
        <v>0</v>
      </c>
      <c r="S26" s="91">
        <f t="shared" si="3"/>
        <v>0</v>
      </c>
      <c r="T26" s="91">
        <f t="shared" si="4"/>
        <v>0</v>
      </c>
      <c r="U26" s="91">
        <f t="shared" si="5"/>
        <v>0</v>
      </c>
      <c r="V26" s="91">
        <f t="shared" si="6"/>
        <v>0</v>
      </c>
      <c r="W26" s="91">
        <f t="shared" si="7"/>
        <v>0</v>
      </c>
      <c r="X26" s="91">
        <f t="shared" si="8"/>
        <v>0</v>
      </c>
    </row>
    <row r="27" spans="1:24">
      <c r="A27" s="57"/>
      <c r="B27" s="58"/>
      <c r="C27" s="58"/>
      <c r="D27" s="58"/>
      <c r="E27" s="65" t="str">
        <f>IF(C27&lt;&gt; "",VLOOKUP($C27,'Event Inputs'!$D$4:'Event Inputs'!$H$899,2,FALSE),"")</f>
        <v/>
      </c>
      <c r="F27" s="71" t="str">
        <f>IF(C27&lt;&gt; "",VLOOKUP($C27,'Event Inputs'!$D$4:'Event Inputs'!$H$899,5,FALSE),"")</f>
        <v/>
      </c>
      <c r="G27" s="65" t="str">
        <f>IF(C27&lt;&gt; "",VLOOKUP($C27,'Event Inputs'!$D$4:'Event Inputs'!$H$899,4,FALSE),"")</f>
        <v/>
      </c>
      <c r="H27" s="57"/>
      <c r="I27" s="58"/>
      <c r="J27" s="58"/>
      <c r="K27" s="58"/>
      <c r="L27" s="65" t="str">
        <f>IF(J27&lt;&gt; "",VLOOKUP($J27,'Event Inputs'!$D$4:'Event Inputs'!$H$899,2,FALSE),"")</f>
        <v/>
      </c>
      <c r="M27" s="71" t="str">
        <f>IF(J27&lt;&gt; "",VLOOKUP($J27,'Event Inputs'!$D$4:'Event Inputs'!$H$899,5,FALSE),"")</f>
        <v/>
      </c>
      <c r="N27" s="65" t="str">
        <f>IF(J27&lt;&gt;"",VLOOKUP($J27,'Event Inputs'!$D$4:'Event Inputs'!$H$899,4,FALSE),"")</f>
        <v/>
      </c>
      <c r="O27" s="88">
        <f>'Event Inputs'!A27</f>
        <v>0</v>
      </c>
      <c r="P27" s="89">
        <f t="shared" si="0"/>
        <v>0</v>
      </c>
      <c r="Q27" s="90">
        <f t="shared" si="1"/>
        <v>0</v>
      </c>
      <c r="R27" s="90">
        <f t="shared" si="2"/>
        <v>0</v>
      </c>
      <c r="S27" s="91">
        <f t="shared" si="3"/>
        <v>0</v>
      </c>
      <c r="T27" s="91">
        <f t="shared" si="4"/>
        <v>0</v>
      </c>
      <c r="U27" s="91">
        <f t="shared" si="5"/>
        <v>0</v>
      </c>
      <c r="V27" s="91">
        <f t="shared" si="6"/>
        <v>0</v>
      </c>
      <c r="W27" s="91">
        <f t="shared" si="7"/>
        <v>0</v>
      </c>
      <c r="X27" s="91">
        <f t="shared" si="8"/>
        <v>0</v>
      </c>
    </row>
    <row r="28" spans="1:24">
      <c r="A28" s="57"/>
      <c r="B28" s="58"/>
      <c r="C28" s="58"/>
      <c r="D28" s="58"/>
      <c r="E28" s="65" t="str">
        <f>IF(C28&lt;&gt; "",VLOOKUP($C28,'Event Inputs'!$D$4:'Event Inputs'!$H$899,2,FALSE),"")</f>
        <v/>
      </c>
      <c r="F28" s="71" t="str">
        <f>IF(C28&lt;&gt; "",VLOOKUP($C28,'Event Inputs'!$D$4:'Event Inputs'!$H$899,5,FALSE),"")</f>
        <v/>
      </c>
      <c r="G28" s="65" t="str">
        <f>IF(C28&lt;&gt; "",VLOOKUP($C28,'Event Inputs'!$D$4:'Event Inputs'!$H$899,4,FALSE),"")</f>
        <v/>
      </c>
      <c r="H28" s="57"/>
      <c r="I28" s="58"/>
      <c r="J28" s="58"/>
      <c r="K28" s="58"/>
      <c r="L28" s="65" t="str">
        <f>IF(J28&lt;&gt; "",VLOOKUP($J28,'Event Inputs'!$D$4:'Event Inputs'!$H$899,2,FALSE),"")</f>
        <v/>
      </c>
      <c r="M28" s="71" t="str">
        <f>IF(J28&lt;&gt; "",VLOOKUP($J28,'Event Inputs'!$D$4:'Event Inputs'!$H$899,5,FALSE),"")</f>
        <v/>
      </c>
      <c r="N28" s="65" t="str">
        <f>IF(J28&lt;&gt;"",VLOOKUP($J28,'Event Inputs'!$D$4:'Event Inputs'!$H$899,4,FALSE),"")</f>
        <v/>
      </c>
      <c r="O28" s="88">
        <f>'Event Inputs'!A28</f>
        <v>0</v>
      </c>
      <c r="P28" s="89">
        <f t="shared" si="0"/>
        <v>0</v>
      </c>
      <c r="Q28" s="90">
        <f t="shared" si="1"/>
        <v>0</v>
      </c>
      <c r="R28" s="90">
        <f t="shared" si="2"/>
        <v>0</v>
      </c>
      <c r="S28" s="91">
        <f t="shared" si="3"/>
        <v>0</v>
      </c>
      <c r="T28" s="91">
        <f t="shared" si="4"/>
        <v>0</v>
      </c>
      <c r="U28" s="91">
        <f t="shared" si="5"/>
        <v>0</v>
      </c>
      <c r="V28" s="91">
        <f t="shared" si="6"/>
        <v>0</v>
      </c>
      <c r="W28" s="91">
        <f t="shared" si="7"/>
        <v>0</v>
      </c>
      <c r="X28" s="91">
        <f t="shared" si="8"/>
        <v>0</v>
      </c>
    </row>
    <row r="29" spans="1:24">
      <c r="A29" s="57"/>
      <c r="B29" s="58"/>
      <c r="C29" s="58"/>
      <c r="D29" s="58"/>
      <c r="E29" s="65" t="str">
        <f>IF(C29&lt;&gt; "",VLOOKUP($C29,'Event Inputs'!$D$4:'Event Inputs'!$H$899,2,FALSE),"")</f>
        <v/>
      </c>
      <c r="F29" s="71" t="str">
        <f>IF(C29&lt;&gt; "",VLOOKUP($C29,'Event Inputs'!$D$4:'Event Inputs'!$H$899,5,FALSE),"")</f>
        <v/>
      </c>
      <c r="G29" s="65" t="str">
        <f>IF(C29&lt;&gt; "",VLOOKUP($C29,'Event Inputs'!$D$4:'Event Inputs'!$H$899,4,FALSE),"")</f>
        <v/>
      </c>
      <c r="H29" s="57"/>
      <c r="I29" s="58"/>
      <c r="J29" s="58"/>
      <c r="K29" s="58"/>
      <c r="L29" s="65" t="str">
        <f>IF(J29&lt;&gt; "",VLOOKUP($J29,'Event Inputs'!$D$4:'Event Inputs'!$H$899,2,FALSE),"")</f>
        <v/>
      </c>
      <c r="M29" s="71" t="str">
        <f>IF(J29&lt;&gt; "",VLOOKUP($J29,'Event Inputs'!$D$4:'Event Inputs'!$H$899,5,FALSE),"")</f>
        <v/>
      </c>
      <c r="N29" s="65" t="str">
        <f>IF(J29&lt;&gt;"",VLOOKUP($J29,'Event Inputs'!$D$4:'Event Inputs'!$H$899,4,FALSE),"")</f>
        <v/>
      </c>
      <c r="O29" s="88">
        <f>'Event Inputs'!A29</f>
        <v>0</v>
      </c>
      <c r="P29" s="89">
        <f t="shared" si="0"/>
        <v>0</v>
      </c>
      <c r="Q29" s="90">
        <f t="shared" si="1"/>
        <v>0</v>
      </c>
      <c r="R29" s="90">
        <f t="shared" si="2"/>
        <v>0</v>
      </c>
      <c r="S29" s="91">
        <f t="shared" si="3"/>
        <v>0</v>
      </c>
      <c r="T29" s="91">
        <f t="shared" si="4"/>
        <v>0</v>
      </c>
      <c r="U29" s="91">
        <f t="shared" si="5"/>
        <v>0</v>
      </c>
      <c r="V29" s="91">
        <f t="shared" si="6"/>
        <v>0</v>
      </c>
      <c r="W29" s="91">
        <f t="shared" si="7"/>
        <v>0</v>
      </c>
      <c r="X29" s="91">
        <f t="shared" si="8"/>
        <v>0</v>
      </c>
    </row>
    <row r="30" spans="1:24">
      <c r="A30" s="57"/>
      <c r="B30" s="58"/>
      <c r="C30" s="58"/>
      <c r="D30" s="58"/>
      <c r="E30" s="65" t="str">
        <f>IF(C30&lt;&gt; "",VLOOKUP($C30,'Event Inputs'!$D$4:'Event Inputs'!$H$899,2,FALSE),"")</f>
        <v/>
      </c>
      <c r="F30" s="71" t="str">
        <f>IF(C30&lt;&gt; "",VLOOKUP($C30,'Event Inputs'!$D$4:'Event Inputs'!$H$899,5,FALSE),"")</f>
        <v/>
      </c>
      <c r="G30" s="65" t="str">
        <f>IF(C30&lt;&gt; "",VLOOKUP($C30,'Event Inputs'!$D$4:'Event Inputs'!$H$899,4,FALSE),"")</f>
        <v/>
      </c>
      <c r="H30" s="57"/>
      <c r="I30" s="58"/>
      <c r="J30" s="58"/>
      <c r="K30" s="58"/>
      <c r="L30" s="65" t="str">
        <f>IF(J30&lt;&gt; "",VLOOKUP($J30,'Event Inputs'!$D$4:'Event Inputs'!$H$899,2,FALSE),"")</f>
        <v/>
      </c>
      <c r="M30" s="71" t="str">
        <f>IF(J30&lt;&gt; "",VLOOKUP($J30,'Event Inputs'!$D$4:'Event Inputs'!$H$899,5,FALSE),"")</f>
        <v/>
      </c>
      <c r="N30" s="65" t="str">
        <f>IF(J30&lt;&gt;"",VLOOKUP($J30,'Event Inputs'!$D$4:'Event Inputs'!$H$899,4,FALSE),"")</f>
        <v/>
      </c>
      <c r="O30" s="88">
        <f>'Event Inputs'!A30</f>
        <v>0</v>
      </c>
      <c r="P30" s="89">
        <f t="shared" si="0"/>
        <v>0</v>
      </c>
      <c r="Q30" s="90">
        <f t="shared" si="1"/>
        <v>0</v>
      </c>
      <c r="R30" s="90">
        <f t="shared" si="2"/>
        <v>0</v>
      </c>
      <c r="S30" s="91">
        <f t="shared" si="3"/>
        <v>0</v>
      </c>
      <c r="T30" s="91">
        <f t="shared" si="4"/>
        <v>0</v>
      </c>
      <c r="U30" s="91">
        <f t="shared" si="5"/>
        <v>0</v>
      </c>
      <c r="V30" s="91">
        <f t="shared" si="6"/>
        <v>0</v>
      </c>
      <c r="W30" s="91">
        <f t="shared" si="7"/>
        <v>0</v>
      </c>
      <c r="X30" s="91">
        <f t="shared" si="8"/>
        <v>0</v>
      </c>
    </row>
    <row r="31" spans="1:24">
      <c r="A31" s="57"/>
      <c r="B31" s="58"/>
      <c r="C31" s="58"/>
      <c r="D31" s="58"/>
      <c r="E31" s="65" t="str">
        <f>IF(C31&lt;&gt; "",VLOOKUP($C31,'Event Inputs'!$D$4:'Event Inputs'!$H$899,2,FALSE),"")</f>
        <v/>
      </c>
      <c r="F31" s="71" t="str">
        <f>IF(C31&lt;&gt; "",VLOOKUP($C31,'Event Inputs'!$D$4:'Event Inputs'!$H$899,5,FALSE),"")</f>
        <v/>
      </c>
      <c r="G31" s="65" t="str">
        <f>IF(C31&lt;&gt; "",VLOOKUP($C31,'Event Inputs'!$D$4:'Event Inputs'!$H$899,4,FALSE),"")</f>
        <v/>
      </c>
      <c r="H31" s="57"/>
      <c r="I31" s="58"/>
      <c r="J31" s="58"/>
      <c r="K31" s="58"/>
      <c r="L31" s="65" t="str">
        <f>IF(J31&lt;&gt; "",VLOOKUP($J31,'Event Inputs'!$D$4:'Event Inputs'!$H$899,2,FALSE),"")</f>
        <v/>
      </c>
      <c r="M31" s="71" t="str">
        <f>IF(J31&lt;&gt; "",VLOOKUP($J31,'Event Inputs'!$D$4:'Event Inputs'!$H$899,5,FALSE),"")</f>
        <v/>
      </c>
      <c r="N31" s="65" t="str">
        <f>IF(J31&lt;&gt;"",VLOOKUP($J31,'Event Inputs'!$D$4:'Event Inputs'!$H$899,4,FALSE),"")</f>
        <v/>
      </c>
      <c r="O31" s="88">
        <f>'Event Inputs'!A31</f>
        <v>0</v>
      </c>
      <c r="P31" s="89">
        <f t="shared" si="0"/>
        <v>0</v>
      </c>
      <c r="Q31" s="90">
        <f t="shared" si="1"/>
        <v>0</v>
      </c>
      <c r="R31" s="90">
        <f t="shared" si="2"/>
        <v>0</v>
      </c>
      <c r="S31" s="91">
        <f t="shared" si="3"/>
        <v>0</v>
      </c>
      <c r="T31" s="91">
        <f t="shared" si="4"/>
        <v>0</v>
      </c>
      <c r="U31" s="91">
        <f t="shared" si="5"/>
        <v>0</v>
      </c>
      <c r="V31" s="91">
        <f t="shared" si="6"/>
        <v>0</v>
      </c>
      <c r="W31" s="91">
        <f t="shared" si="7"/>
        <v>0</v>
      </c>
      <c r="X31" s="91">
        <f t="shared" si="8"/>
        <v>0</v>
      </c>
    </row>
    <row r="32" spans="1:24">
      <c r="A32" s="57"/>
      <c r="B32" s="58"/>
      <c r="C32" s="58"/>
      <c r="D32" s="58"/>
      <c r="E32" s="65" t="str">
        <f>IF(C32&lt;&gt; "",VLOOKUP($C32,'Event Inputs'!$D$4:'Event Inputs'!$H$899,2,FALSE),"")</f>
        <v/>
      </c>
      <c r="F32" s="71" t="str">
        <f>IF(C32&lt;&gt; "",VLOOKUP($C32,'Event Inputs'!$D$4:'Event Inputs'!$H$899,5,FALSE),"")</f>
        <v/>
      </c>
      <c r="G32" s="65" t="str">
        <f>IF(C32&lt;&gt; "",VLOOKUP($C32,'Event Inputs'!$D$4:'Event Inputs'!$H$899,4,FALSE),"")</f>
        <v/>
      </c>
      <c r="H32" s="57"/>
      <c r="I32" s="58"/>
      <c r="J32" s="58"/>
      <c r="K32" s="58"/>
      <c r="L32" s="65" t="str">
        <f>IF(J32&lt;&gt; "",VLOOKUP($J32,'Event Inputs'!$D$4:'Event Inputs'!$H$899,2,FALSE),"")</f>
        <v/>
      </c>
      <c r="M32" s="71" t="str">
        <f>IF(J32&lt;&gt; "",VLOOKUP($J32,'Event Inputs'!$D$4:'Event Inputs'!$H$899,5,FALSE),"")</f>
        <v/>
      </c>
      <c r="N32" s="65" t="str">
        <f>IF(J32&lt;&gt;"",VLOOKUP($J32,'Event Inputs'!$D$4:'Event Inputs'!$H$899,4,FALSE),"")</f>
        <v/>
      </c>
      <c r="O32" s="88">
        <f>'Event Inputs'!A32</f>
        <v>0</v>
      </c>
      <c r="P32" s="89">
        <f t="shared" si="0"/>
        <v>0</v>
      </c>
      <c r="Q32" s="90">
        <f t="shared" si="1"/>
        <v>0</v>
      </c>
      <c r="R32" s="90">
        <f t="shared" si="2"/>
        <v>0</v>
      </c>
      <c r="S32" s="91">
        <f t="shared" si="3"/>
        <v>0</v>
      </c>
      <c r="T32" s="91">
        <f t="shared" si="4"/>
        <v>0</v>
      </c>
      <c r="U32" s="91">
        <f t="shared" si="5"/>
        <v>0</v>
      </c>
      <c r="V32" s="91">
        <f t="shared" si="6"/>
        <v>0</v>
      </c>
      <c r="W32" s="91">
        <f t="shared" si="7"/>
        <v>0</v>
      </c>
      <c r="X32" s="91">
        <f t="shared" si="8"/>
        <v>0</v>
      </c>
    </row>
    <row r="33" spans="1:24">
      <c r="A33" s="57"/>
      <c r="B33" s="58"/>
      <c r="C33" s="58"/>
      <c r="D33" s="58"/>
      <c r="E33" s="65" t="str">
        <f>IF(C33&lt;&gt; "",VLOOKUP($C33,'Event Inputs'!$D$4:'Event Inputs'!$H$899,2,FALSE),"")</f>
        <v/>
      </c>
      <c r="F33" s="71" t="str">
        <f>IF(C33&lt;&gt; "",VLOOKUP($C33,'Event Inputs'!$D$4:'Event Inputs'!$H$899,5,FALSE),"")</f>
        <v/>
      </c>
      <c r="G33" s="65" t="str">
        <f>IF(C33&lt;&gt; "",VLOOKUP($C33,'Event Inputs'!$D$4:'Event Inputs'!$H$899,4,FALSE),"")</f>
        <v/>
      </c>
      <c r="H33" s="57"/>
      <c r="I33" s="58"/>
      <c r="J33" s="58"/>
      <c r="K33" s="58"/>
      <c r="L33" s="65" t="str">
        <f>IF(J33&lt;&gt; "",VLOOKUP($J33,'Event Inputs'!$D$4:'Event Inputs'!$H$899,2,FALSE),"")</f>
        <v/>
      </c>
      <c r="M33" s="71" t="str">
        <f>IF(J33&lt;&gt; "",VLOOKUP($J33,'Event Inputs'!$D$4:'Event Inputs'!$H$899,5,FALSE),"")</f>
        <v/>
      </c>
      <c r="N33" s="65" t="str">
        <f>IF(J33&lt;&gt;"",VLOOKUP($J33,'Event Inputs'!$D$4:'Event Inputs'!$H$899,4,FALSE),"")</f>
        <v/>
      </c>
      <c r="O33" s="88">
        <f>'Event Inputs'!A33</f>
        <v>0</v>
      </c>
      <c r="P33" s="89">
        <f t="shared" si="0"/>
        <v>0</v>
      </c>
      <c r="Q33" s="90">
        <f t="shared" si="1"/>
        <v>0</v>
      </c>
      <c r="R33" s="90">
        <f t="shared" si="2"/>
        <v>0</v>
      </c>
      <c r="S33" s="91">
        <f t="shared" si="3"/>
        <v>0</v>
      </c>
      <c r="T33" s="91">
        <f t="shared" si="4"/>
        <v>0</v>
      </c>
      <c r="U33" s="91">
        <f t="shared" si="5"/>
        <v>0</v>
      </c>
      <c r="V33" s="91">
        <f t="shared" si="6"/>
        <v>0</v>
      </c>
      <c r="W33" s="91">
        <f t="shared" si="7"/>
        <v>0</v>
      </c>
      <c r="X33" s="91">
        <f t="shared" si="8"/>
        <v>0</v>
      </c>
    </row>
    <row r="34" spans="1:24">
      <c r="A34" s="57"/>
      <c r="B34" s="58"/>
      <c r="C34" s="58"/>
      <c r="D34" s="58"/>
      <c r="E34" s="65" t="str">
        <f>IF(C34&lt;&gt; "",VLOOKUP($C34,'Event Inputs'!$D$4:'Event Inputs'!$H$899,2,FALSE),"")</f>
        <v/>
      </c>
      <c r="F34" s="71" t="str">
        <f>IF(C34&lt;&gt; "",VLOOKUP($C34,'Event Inputs'!$D$4:'Event Inputs'!$H$899,5,FALSE),"")</f>
        <v/>
      </c>
      <c r="G34" s="65" t="str">
        <f>IF(C34&lt;&gt; "",VLOOKUP($C34,'Event Inputs'!$D$4:'Event Inputs'!$H$899,4,FALSE),"")</f>
        <v/>
      </c>
      <c r="H34" s="57"/>
      <c r="I34" s="58"/>
      <c r="J34" s="58"/>
      <c r="K34" s="58"/>
      <c r="L34" s="65" t="str">
        <f>IF(J34&lt;&gt; "",VLOOKUP($J34,'Event Inputs'!$D$4:'Event Inputs'!$H$899,2,FALSE),"")</f>
        <v/>
      </c>
      <c r="M34" s="71" t="str">
        <f>IF(J34&lt;&gt; "",VLOOKUP($J34,'Event Inputs'!$D$4:'Event Inputs'!$H$899,5,FALSE),"")</f>
        <v/>
      </c>
      <c r="N34" s="65" t="str">
        <f>IF(J34&lt;&gt;"",VLOOKUP($J34,'Event Inputs'!$D$4:'Event Inputs'!$H$899,4,FALSE),"")</f>
        <v/>
      </c>
      <c r="O34" s="88">
        <f>'Event Inputs'!A34</f>
        <v>0</v>
      </c>
      <c r="P34" s="89">
        <f t="shared" si="0"/>
        <v>0</v>
      </c>
      <c r="Q34" s="90">
        <f t="shared" si="1"/>
        <v>0</v>
      </c>
      <c r="R34" s="90">
        <f t="shared" si="2"/>
        <v>0</v>
      </c>
      <c r="S34" s="91">
        <f t="shared" si="3"/>
        <v>0</v>
      </c>
      <c r="T34" s="91">
        <f t="shared" si="4"/>
        <v>0</v>
      </c>
      <c r="U34" s="91">
        <f t="shared" si="5"/>
        <v>0</v>
      </c>
      <c r="V34" s="91">
        <f t="shared" si="6"/>
        <v>0</v>
      </c>
      <c r="W34" s="91">
        <f t="shared" si="7"/>
        <v>0</v>
      </c>
      <c r="X34" s="91">
        <f t="shared" si="8"/>
        <v>0</v>
      </c>
    </row>
    <row r="35" spans="1:24">
      <c r="A35" s="57"/>
      <c r="B35" s="58"/>
      <c r="C35" s="58"/>
      <c r="D35" s="58"/>
      <c r="E35" s="65" t="str">
        <f>IF(C35&lt;&gt; "",VLOOKUP($C35,'Event Inputs'!$D$4:'Event Inputs'!$H$899,2,FALSE),"")</f>
        <v/>
      </c>
      <c r="F35" s="71" t="str">
        <f>IF(C35&lt;&gt; "",VLOOKUP($C35,'Event Inputs'!$D$4:'Event Inputs'!$H$899,5,FALSE),"")</f>
        <v/>
      </c>
      <c r="G35" s="65" t="str">
        <f>IF(C35&lt;&gt; "",VLOOKUP($C35,'Event Inputs'!$D$4:'Event Inputs'!$H$899,4,FALSE),"")</f>
        <v/>
      </c>
      <c r="H35" s="57"/>
      <c r="I35" s="58"/>
      <c r="J35" s="58"/>
      <c r="K35" s="58"/>
      <c r="L35" s="65" t="str">
        <f>IF(J35&lt;&gt; "",VLOOKUP($J35,'Event Inputs'!$D$4:'Event Inputs'!$H$899,2,FALSE),"")</f>
        <v/>
      </c>
      <c r="M35" s="71" t="str">
        <f>IF(J35&lt;&gt; "",VLOOKUP($J35,'Event Inputs'!$D$4:'Event Inputs'!$H$899,5,FALSE),"")</f>
        <v/>
      </c>
      <c r="N35" s="65" t="str">
        <f>IF(J35&lt;&gt;"",VLOOKUP($J35,'Event Inputs'!$D$4:'Event Inputs'!$H$899,4,FALSE),"")</f>
        <v/>
      </c>
      <c r="O35" s="88">
        <f>'Event Inputs'!A35</f>
        <v>0</v>
      </c>
      <c r="P35" s="89">
        <f t="shared" si="0"/>
        <v>0</v>
      </c>
      <c r="Q35" s="90">
        <f t="shared" si="1"/>
        <v>0</v>
      </c>
      <c r="R35" s="90">
        <f t="shared" si="2"/>
        <v>0</v>
      </c>
      <c r="S35" s="91">
        <f t="shared" si="3"/>
        <v>0</v>
      </c>
      <c r="T35" s="91">
        <f t="shared" si="4"/>
        <v>0</v>
      </c>
      <c r="U35" s="91">
        <f t="shared" si="5"/>
        <v>0</v>
      </c>
      <c r="V35" s="91">
        <f t="shared" si="6"/>
        <v>0</v>
      </c>
      <c r="W35" s="91">
        <f t="shared" si="7"/>
        <v>0</v>
      </c>
      <c r="X35" s="91">
        <f t="shared" si="8"/>
        <v>0</v>
      </c>
    </row>
    <row r="36" spans="1:24">
      <c r="A36" s="57"/>
      <c r="B36" s="58"/>
      <c r="C36" s="58"/>
      <c r="D36" s="59"/>
      <c r="E36" s="65" t="str">
        <f>IF(C36&lt;&gt; "",VLOOKUP($C36,'Event Inputs'!$D$4:'Event Inputs'!$H$899,2,FALSE),"")</f>
        <v/>
      </c>
      <c r="F36" s="71" t="str">
        <f>IF(C36&lt;&gt; "",VLOOKUP($C36,'Event Inputs'!$D$4:'Event Inputs'!$H$899,5,FALSE),"")</f>
        <v/>
      </c>
      <c r="G36" s="65" t="str">
        <f>IF(C36&lt;&gt; "",VLOOKUP($C36,'Event Inputs'!$D$4:'Event Inputs'!$H$899,4,FALSE),"")</f>
        <v/>
      </c>
      <c r="H36" s="57"/>
      <c r="I36" s="58"/>
      <c r="J36" s="58"/>
      <c r="K36" s="58"/>
      <c r="L36" s="65" t="str">
        <f>IF(J36&lt;&gt; "",VLOOKUP($J36,'Event Inputs'!$D$4:'Event Inputs'!$H$899,2,FALSE),"")</f>
        <v/>
      </c>
      <c r="M36" s="71" t="str">
        <f>IF(J36&lt;&gt; "",VLOOKUP($J36,'Event Inputs'!$D$4:'Event Inputs'!$H$899,5,FALSE),"")</f>
        <v/>
      </c>
      <c r="N36" s="65" t="str">
        <f>IF(J36&lt;&gt;"",VLOOKUP($J36,'Event Inputs'!$D$4:'Event Inputs'!$H$899,4,FALSE),"")</f>
        <v/>
      </c>
      <c r="O36" s="88">
        <f>'Event Inputs'!A36</f>
        <v>0</v>
      </c>
      <c r="P36" s="89">
        <f t="shared" si="0"/>
        <v>0</v>
      </c>
      <c r="Q36" s="90">
        <f t="shared" si="1"/>
        <v>0</v>
      </c>
      <c r="R36" s="90">
        <f t="shared" si="2"/>
        <v>0</v>
      </c>
      <c r="S36" s="91">
        <f t="shared" si="3"/>
        <v>0</v>
      </c>
      <c r="T36" s="91">
        <f t="shared" si="4"/>
        <v>0</v>
      </c>
      <c r="U36" s="91">
        <f t="shared" si="5"/>
        <v>0</v>
      </c>
      <c r="V36" s="91">
        <f t="shared" si="6"/>
        <v>0</v>
      </c>
      <c r="W36" s="91">
        <f t="shared" si="7"/>
        <v>0</v>
      </c>
      <c r="X36" s="91">
        <f t="shared" si="8"/>
        <v>0</v>
      </c>
    </row>
    <row r="37" spans="1:24">
      <c r="A37" s="57"/>
      <c r="B37" s="58"/>
      <c r="C37" s="58"/>
      <c r="D37" s="58"/>
      <c r="E37" s="65" t="str">
        <f>IF(C37&lt;&gt; "",VLOOKUP($C37,'Event Inputs'!$D$4:'Event Inputs'!$H$899,2,FALSE),"")</f>
        <v/>
      </c>
      <c r="F37" s="71" t="str">
        <f>IF(C37&lt;&gt; "",VLOOKUP($C37,'Event Inputs'!$D$4:'Event Inputs'!$H$899,5,FALSE),"")</f>
        <v/>
      </c>
      <c r="G37" s="65" t="str">
        <f>IF(C37&lt;&gt; "",VLOOKUP($C37,'Event Inputs'!$D$4:'Event Inputs'!$H$899,4,FALSE),"")</f>
        <v/>
      </c>
      <c r="H37" s="57"/>
      <c r="I37" s="58"/>
      <c r="J37" s="58"/>
      <c r="K37" s="58"/>
      <c r="L37" s="65" t="str">
        <f>IF(J37&lt;&gt; "",VLOOKUP($J37,'Event Inputs'!$D$4:'Event Inputs'!$H$899,2,FALSE),"")</f>
        <v/>
      </c>
      <c r="M37" s="71" t="str">
        <f>IF(J37&lt;&gt; "",VLOOKUP($J37,'Event Inputs'!$D$4:'Event Inputs'!$H$899,5,FALSE),"")</f>
        <v/>
      </c>
      <c r="N37" s="65" t="str">
        <f>IF(J37&lt;&gt;"",VLOOKUP($J37,'Event Inputs'!$D$4:'Event Inputs'!$H$899,4,FALSE),"")</f>
        <v/>
      </c>
      <c r="O37" s="88">
        <f>'Event Inputs'!A37</f>
        <v>0</v>
      </c>
      <c r="P37" s="89">
        <f t="shared" si="0"/>
        <v>0</v>
      </c>
      <c r="Q37" s="90">
        <f t="shared" si="1"/>
        <v>0</v>
      </c>
      <c r="R37" s="90">
        <f t="shared" si="2"/>
        <v>0</v>
      </c>
      <c r="S37" s="91">
        <f t="shared" si="3"/>
        <v>0</v>
      </c>
      <c r="T37" s="91">
        <f t="shared" si="4"/>
        <v>0</v>
      </c>
      <c r="U37" s="91">
        <f t="shared" si="5"/>
        <v>0</v>
      </c>
      <c r="V37" s="91">
        <f t="shared" si="6"/>
        <v>0</v>
      </c>
      <c r="W37" s="91">
        <f t="shared" si="7"/>
        <v>0</v>
      </c>
      <c r="X37" s="91">
        <f t="shared" si="8"/>
        <v>0</v>
      </c>
    </row>
    <row r="38" spans="1:24">
      <c r="A38" s="57"/>
      <c r="B38" s="58"/>
      <c r="C38" s="58"/>
      <c r="D38" s="58"/>
      <c r="E38" s="65" t="str">
        <f>IF(C38&lt;&gt; "",VLOOKUP($C38,'Event Inputs'!$D$4:'Event Inputs'!$H$899,2,FALSE),"")</f>
        <v/>
      </c>
      <c r="F38" s="71" t="str">
        <f>IF(C38&lt;&gt; "",VLOOKUP($C38,'Event Inputs'!$D$4:'Event Inputs'!$H$899,5,FALSE),"")</f>
        <v/>
      </c>
      <c r="G38" s="65" t="str">
        <f>IF(C38&lt;&gt; "",VLOOKUP($C38,'Event Inputs'!$D$4:'Event Inputs'!$H$899,4,FALSE),"")</f>
        <v/>
      </c>
      <c r="H38" s="57"/>
      <c r="I38" s="58"/>
      <c r="J38" s="58"/>
      <c r="K38" s="58"/>
      <c r="L38" s="65" t="str">
        <f>IF(J38&lt;&gt; "",VLOOKUP($J38,'Event Inputs'!$D$4:'Event Inputs'!$H$899,2,FALSE),"")</f>
        <v/>
      </c>
      <c r="M38" s="71" t="str">
        <f>IF(J38&lt;&gt; "",VLOOKUP($J38,'Event Inputs'!$D$4:'Event Inputs'!$H$899,5,FALSE),"")</f>
        <v/>
      </c>
      <c r="N38" s="65" t="str">
        <f>IF(J38&lt;&gt;"",VLOOKUP($J38,'Event Inputs'!$D$4:'Event Inputs'!$H$899,4,FALSE),"")</f>
        <v/>
      </c>
      <c r="O38" s="88">
        <f>'Event Inputs'!A38</f>
        <v>0</v>
      </c>
      <c r="P38" s="89">
        <f t="shared" si="0"/>
        <v>0</v>
      </c>
      <c r="Q38" s="90">
        <f t="shared" si="1"/>
        <v>0</v>
      </c>
      <c r="R38" s="90">
        <f t="shared" si="2"/>
        <v>0</v>
      </c>
      <c r="S38" s="91">
        <f t="shared" si="3"/>
        <v>0</v>
      </c>
      <c r="T38" s="91">
        <f t="shared" si="4"/>
        <v>0</v>
      </c>
      <c r="U38" s="91">
        <f t="shared" si="5"/>
        <v>0</v>
      </c>
      <c r="V38" s="91">
        <f t="shared" si="6"/>
        <v>0</v>
      </c>
      <c r="W38" s="91">
        <f t="shared" si="7"/>
        <v>0</v>
      </c>
      <c r="X38" s="91">
        <f t="shared" si="8"/>
        <v>0</v>
      </c>
    </row>
    <row r="39" spans="1:24">
      <c r="A39" s="57"/>
      <c r="B39" s="57"/>
      <c r="C39" s="57"/>
      <c r="D39" s="57"/>
      <c r="E39" s="65" t="str">
        <f>IF(C39&lt;&gt; "",VLOOKUP($C39,'Event Inputs'!$D$4:'Event Inputs'!$H$899,2,FALSE),"")</f>
        <v/>
      </c>
      <c r="F39" s="71" t="str">
        <f>IF(C39&lt;&gt; "",VLOOKUP($C39,'Event Inputs'!$D$4:'Event Inputs'!$H$899,5,FALSE),"")</f>
        <v/>
      </c>
      <c r="G39" s="65" t="str">
        <f>IF(C39&lt;&gt; "",VLOOKUP($C39,'Event Inputs'!$D$4:'Event Inputs'!$H$899,4,FALSE),"")</f>
        <v/>
      </c>
      <c r="H39" s="57"/>
      <c r="I39" s="58"/>
      <c r="J39" s="58"/>
      <c r="K39" s="58"/>
      <c r="L39" s="65" t="str">
        <f>IF(J39&lt;&gt; "",VLOOKUP($J39,'Event Inputs'!$D$4:'Event Inputs'!$H$899,2,FALSE),"")</f>
        <v/>
      </c>
      <c r="M39" s="71" t="str">
        <f>IF(J39&lt;&gt; "",VLOOKUP($J39,'Event Inputs'!$D$4:'Event Inputs'!$H$899,5,FALSE),"")</f>
        <v/>
      </c>
      <c r="N39" s="65" t="str">
        <f>IF(J39&lt;&gt;"",VLOOKUP($J39,'Event Inputs'!$D$4:'Event Inputs'!$H$899,4,FALSE),"")</f>
        <v/>
      </c>
      <c r="O39" s="88">
        <f>'Event Inputs'!A39</f>
        <v>0</v>
      </c>
      <c r="P39" s="89">
        <f t="shared" si="0"/>
        <v>0</v>
      </c>
      <c r="Q39" s="90">
        <f t="shared" si="1"/>
        <v>0</v>
      </c>
      <c r="R39" s="90">
        <f t="shared" si="2"/>
        <v>0</v>
      </c>
      <c r="S39" s="91">
        <f t="shared" si="3"/>
        <v>0</v>
      </c>
      <c r="T39" s="91">
        <f t="shared" si="4"/>
        <v>0</v>
      </c>
      <c r="U39" s="91">
        <f t="shared" si="5"/>
        <v>0</v>
      </c>
      <c r="V39" s="91">
        <f t="shared" si="6"/>
        <v>0</v>
      </c>
      <c r="W39" s="91">
        <f t="shared" si="7"/>
        <v>0</v>
      </c>
      <c r="X39" s="91">
        <f t="shared" si="8"/>
        <v>0</v>
      </c>
    </row>
    <row r="40" spans="1:24">
      <c r="A40" s="57"/>
      <c r="B40" s="57"/>
      <c r="C40" s="57"/>
      <c r="D40" s="57"/>
      <c r="E40" s="65" t="str">
        <f>IF(C40&lt;&gt; "",VLOOKUP($C40,'Event Inputs'!$D$4:'Event Inputs'!$H$899,2,FALSE),"")</f>
        <v/>
      </c>
      <c r="F40" s="71" t="str">
        <f>IF(C40&lt;&gt; "",VLOOKUP($C40,'Event Inputs'!$D$4:'Event Inputs'!$H$899,5,FALSE),"")</f>
        <v/>
      </c>
      <c r="G40" s="65" t="str">
        <f>IF(C40&lt;&gt; "",VLOOKUP($C40,'Event Inputs'!$D$4:'Event Inputs'!$H$899,4,FALSE),"")</f>
        <v/>
      </c>
      <c r="H40" s="57"/>
      <c r="I40" s="58"/>
      <c r="J40" s="58"/>
      <c r="K40" s="58"/>
      <c r="L40" s="65" t="str">
        <f>IF(J40&lt;&gt; "",VLOOKUP($J40,'Event Inputs'!$D$4:'Event Inputs'!$H$899,2,FALSE),"")</f>
        <v/>
      </c>
      <c r="M40" s="71" t="str">
        <f>IF(J40&lt;&gt; "",VLOOKUP($J40,'Event Inputs'!$D$4:'Event Inputs'!$H$899,5,FALSE),"")</f>
        <v/>
      </c>
      <c r="N40" s="65" t="str">
        <f>IF(J40&lt;&gt;"",VLOOKUP($J40,'Event Inputs'!$D$4:'Event Inputs'!$H$899,4,FALSE),"")</f>
        <v/>
      </c>
      <c r="O40" s="88">
        <f>'Event Inputs'!A40</f>
        <v>0</v>
      </c>
      <c r="P40" s="89">
        <f t="shared" si="0"/>
        <v>0</v>
      </c>
      <c r="Q40" s="90">
        <f t="shared" si="1"/>
        <v>0</v>
      </c>
      <c r="R40" s="90">
        <f t="shared" si="2"/>
        <v>0</v>
      </c>
      <c r="S40" s="91">
        <f t="shared" si="3"/>
        <v>0</v>
      </c>
      <c r="T40" s="91">
        <f t="shared" si="4"/>
        <v>0</v>
      </c>
      <c r="U40" s="91">
        <f t="shared" si="5"/>
        <v>0</v>
      </c>
      <c r="V40" s="91">
        <f t="shared" si="6"/>
        <v>0</v>
      </c>
      <c r="W40" s="91">
        <f t="shared" si="7"/>
        <v>0</v>
      </c>
      <c r="X40" s="91">
        <f t="shared" si="8"/>
        <v>0</v>
      </c>
    </row>
    <row r="41" spans="1:24">
      <c r="A41" s="57"/>
      <c r="B41" s="57"/>
      <c r="C41" s="57"/>
      <c r="D41" s="57"/>
      <c r="E41" s="65" t="str">
        <f>IF(C41&lt;&gt; "",VLOOKUP($C41,'Event Inputs'!$D$4:'Event Inputs'!$H$899,2,FALSE),"")</f>
        <v/>
      </c>
      <c r="F41" s="71" t="str">
        <f>IF(C41&lt;&gt; "",VLOOKUP($C41,'Event Inputs'!$D$4:'Event Inputs'!$H$899,5,FALSE),"")</f>
        <v/>
      </c>
      <c r="G41" s="65" t="str">
        <f>IF(C41&lt;&gt; "",VLOOKUP($C41,'Event Inputs'!$D$4:'Event Inputs'!$H$899,4,FALSE),"")</f>
        <v/>
      </c>
      <c r="H41" s="57"/>
      <c r="I41" s="58"/>
      <c r="J41" s="58"/>
      <c r="K41" s="58"/>
      <c r="L41" s="65" t="str">
        <f>IF(J41&lt;&gt; "",VLOOKUP($J41,'Event Inputs'!$D$4:'Event Inputs'!$H$899,2,FALSE),"")</f>
        <v/>
      </c>
      <c r="M41" s="71" t="str">
        <f>IF(J41&lt;&gt; "",VLOOKUP($J41,'Event Inputs'!$D$4:'Event Inputs'!$H$899,5,FALSE),"")</f>
        <v/>
      </c>
      <c r="N41" s="65" t="str">
        <f>IF(J41&lt;&gt;"",VLOOKUP($J41,'Event Inputs'!$D$4:'Event Inputs'!$H$899,4,FALSE),"")</f>
        <v/>
      </c>
      <c r="O41" s="88">
        <f>'Event Inputs'!A41</f>
        <v>0</v>
      </c>
      <c r="P41" s="89">
        <f t="shared" si="0"/>
        <v>0</v>
      </c>
      <c r="Q41" s="90">
        <f t="shared" si="1"/>
        <v>0</v>
      </c>
      <c r="R41" s="90">
        <f t="shared" si="2"/>
        <v>0</v>
      </c>
      <c r="S41" s="91">
        <f t="shared" si="3"/>
        <v>0</v>
      </c>
      <c r="T41" s="91">
        <f t="shared" si="4"/>
        <v>0</v>
      </c>
      <c r="U41" s="91">
        <f t="shared" si="5"/>
        <v>0</v>
      </c>
      <c r="V41" s="91">
        <f t="shared" si="6"/>
        <v>0</v>
      </c>
      <c r="W41" s="91">
        <f t="shared" si="7"/>
        <v>0</v>
      </c>
      <c r="X41" s="91">
        <f t="shared" si="8"/>
        <v>0</v>
      </c>
    </row>
    <row r="42" spans="1:24">
      <c r="A42" s="57"/>
      <c r="B42" s="57"/>
      <c r="C42" s="57"/>
      <c r="D42" s="57"/>
      <c r="E42" s="65" t="str">
        <f>IF(C42&lt;&gt; "",VLOOKUP($C42,'Event Inputs'!$D$4:'Event Inputs'!$H$899,2,FALSE),"")</f>
        <v/>
      </c>
      <c r="F42" s="71" t="str">
        <f>IF(C42&lt;&gt; "",VLOOKUP($C42,'Event Inputs'!$D$4:'Event Inputs'!$H$899,5,FALSE),"")</f>
        <v/>
      </c>
      <c r="G42" s="65" t="str">
        <f>IF(C42&lt;&gt; "",VLOOKUP($C42,'Event Inputs'!$D$4:'Event Inputs'!$H$899,4,FALSE),"")</f>
        <v/>
      </c>
      <c r="H42" s="57"/>
      <c r="I42" s="58"/>
      <c r="J42" s="58"/>
      <c r="K42" s="58"/>
      <c r="L42" s="65" t="str">
        <f>IF(J42&lt;&gt; "",VLOOKUP($J42,'Event Inputs'!$D$4:'Event Inputs'!$H$899,2,FALSE),"")</f>
        <v/>
      </c>
      <c r="M42" s="71" t="str">
        <f>IF(J42&lt;&gt; "",VLOOKUP($J42,'Event Inputs'!$D$4:'Event Inputs'!$H$899,5,FALSE),"")</f>
        <v/>
      </c>
      <c r="N42" s="65" t="str">
        <f>IF(J42&lt;&gt;"",VLOOKUP($J42,'Event Inputs'!$D$4:'Event Inputs'!$H$899,4,FALSE),"")</f>
        <v/>
      </c>
      <c r="O42" s="88">
        <f>'Event Inputs'!A42</f>
        <v>0</v>
      </c>
      <c r="P42" s="89">
        <f t="shared" si="0"/>
        <v>0</v>
      </c>
      <c r="Q42" s="90">
        <f t="shared" si="1"/>
        <v>0</v>
      </c>
      <c r="R42" s="90">
        <f t="shared" si="2"/>
        <v>0</v>
      </c>
      <c r="S42" s="91">
        <f t="shared" si="3"/>
        <v>0</v>
      </c>
      <c r="T42" s="91">
        <f t="shared" si="4"/>
        <v>0</v>
      </c>
      <c r="U42" s="91">
        <f t="shared" si="5"/>
        <v>0</v>
      </c>
      <c r="V42" s="91">
        <f t="shared" si="6"/>
        <v>0</v>
      </c>
      <c r="W42" s="91">
        <f t="shared" si="7"/>
        <v>0</v>
      </c>
      <c r="X42" s="91">
        <f t="shared" si="8"/>
        <v>0</v>
      </c>
    </row>
    <row r="43" spans="1:24">
      <c r="A43" s="57"/>
      <c r="B43" s="57"/>
      <c r="C43" s="57"/>
      <c r="D43" s="57"/>
      <c r="E43" s="65" t="str">
        <f>IF(C43&lt;&gt; "",VLOOKUP($C43,'Event Inputs'!$D$4:'Event Inputs'!$H$899,2,FALSE),"")</f>
        <v/>
      </c>
      <c r="F43" s="71" t="str">
        <f>IF(C43&lt;&gt; "",VLOOKUP($C43,'Event Inputs'!$D$4:'Event Inputs'!$H$899,5,FALSE),"")</f>
        <v/>
      </c>
      <c r="G43" s="65" t="str">
        <f>IF(C43&lt;&gt; "",VLOOKUP($C43,'Event Inputs'!$D$4:'Event Inputs'!$H$899,4,FALSE),"")</f>
        <v/>
      </c>
      <c r="H43" s="57"/>
      <c r="I43" s="58"/>
      <c r="J43" s="58"/>
      <c r="K43" s="58"/>
      <c r="L43" s="65" t="str">
        <f>IF(J43&lt;&gt; "",VLOOKUP($J43,'Event Inputs'!$D$4:'Event Inputs'!$H$899,2,FALSE),"")</f>
        <v/>
      </c>
      <c r="M43" s="71" t="str">
        <f>IF(J43&lt;&gt; "",VLOOKUP($J43,'Event Inputs'!$D$4:'Event Inputs'!$H$899,5,FALSE),"")</f>
        <v/>
      </c>
      <c r="N43" s="65" t="str">
        <f>IF(J43&lt;&gt;"",VLOOKUP($J43,'Event Inputs'!$D$4:'Event Inputs'!$H$899,4,FALSE),"")</f>
        <v/>
      </c>
      <c r="O43" s="88">
        <f>'Event Inputs'!A43</f>
        <v>0</v>
      </c>
      <c r="P43" s="89">
        <f t="shared" si="0"/>
        <v>0</v>
      </c>
      <c r="Q43" s="90">
        <f t="shared" si="1"/>
        <v>0</v>
      </c>
      <c r="R43" s="90">
        <f t="shared" si="2"/>
        <v>0</v>
      </c>
      <c r="S43" s="91">
        <f t="shared" si="3"/>
        <v>0</v>
      </c>
      <c r="T43" s="91">
        <f t="shared" si="4"/>
        <v>0</v>
      </c>
      <c r="U43" s="91">
        <f t="shared" si="5"/>
        <v>0</v>
      </c>
      <c r="V43" s="91">
        <f t="shared" si="6"/>
        <v>0</v>
      </c>
      <c r="W43" s="91">
        <f t="shared" si="7"/>
        <v>0</v>
      </c>
      <c r="X43" s="91">
        <f t="shared" si="8"/>
        <v>0</v>
      </c>
    </row>
    <row r="44" spans="1:24">
      <c r="A44" s="57"/>
      <c r="B44" s="57"/>
      <c r="C44" s="57"/>
      <c r="D44" s="57"/>
      <c r="E44" s="65" t="str">
        <f>IF(C44&lt;&gt; "",VLOOKUP($C44,'Event Inputs'!$D$4:'Event Inputs'!$H$899,2,FALSE),"")</f>
        <v/>
      </c>
      <c r="F44" s="71" t="str">
        <f>IF(C44&lt;&gt; "",VLOOKUP($C44,'Event Inputs'!$D$4:'Event Inputs'!$H$899,5,FALSE),"")</f>
        <v/>
      </c>
      <c r="G44" s="65" t="str">
        <f>IF(C44&lt;&gt; "",VLOOKUP($C44,'Event Inputs'!$D$4:'Event Inputs'!$H$899,4,FALSE),"")</f>
        <v/>
      </c>
      <c r="H44" s="57"/>
      <c r="I44" s="58"/>
      <c r="J44" s="58"/>
      <c r="K44" s="58"/>
      <c r="L44" s="65" t="str">
        <f>IF(J44&lt;&gt; "",VLOOKUP($J44,'Event Inputs'!$D$4:'Event Inputs'!$H$899,2,FALSE),"")</f>
        <v/>
      </c>
      <c r="M44" s="71" t="str">
        <f>IF(J44&lt;&gt; "",VLOOKUP($J44,'Event Inputs'!$D$4:'Event Inputs'!$H$899,5,FALSE),"")</f>
        <v/>
      </c>
      <c r="N44" s="65" t="str">
        <f>IF(J44&lt;&gt;"",VLOOKUP($J44,'Event Inputs'!$D$4:'Event Inputs'!$H$899,4,FALSE),"")</f>
        <v/>
      </c>
      <c r="O44" s="88">
        <f>'Event Inputs'!A44</f>
        <v>0</v>
      </c>
      <c r="P44" s="89">
        <f t="shared" si="0"/>
        <v>0</v>
      </c>
      <c r="Q44" s="90">
        <f t="shared" si="1"/>
        <v>0</v>
      </c>
      <c r="R44" s="90">
        <f t="shared" si="2"/>
        <v>0</v>
      </c>
      <c r="S44" s="91">
        <f t="shared" si="3"/>
        <v>0</v>
      </c>
      <c r="T44" s="91">
        <f t="shared" si="4"/>
        <v>0</v>
      </c>
      <c r="U44" s="91">
        <f t="shared" si="5"/>
        <v>0</v>
      </c>
      <c r="V44" s="91">
        <f t="shared" si="6"/>
        <v>0</v>
      </c>
      <c r="W44" s="91">
        <f t="shared" si="7"/>
        <v>0</v>
      </c>
      <c r="X44" s="91">
        <f t="shared" si="8"/>
        <v>0</v>
      </c>
    </row>
    <row r="45" spans="1:24">
      <c r="E45" s="65" t="str">
        <f>IF(C45&lt;&gt; "",VLOOKUP($C45,'Event Inputs'!$D$4:'Event Inputs'!$H$899,2,FALSE),"")</f>
        <v/>
      </c>
      <c r="F45" s="71" t="str">
        <f>IF(D45&lt;&gt; "",VLOOKUP($C45,'Event Inputs'!$D$4:'Event Inputs'!$H$899,5,FALSE),"")</f>
        <v/>
      </c>
      <c r="G45" s="65" t="str">
        <f>IF(C45&lt;&gt; "",VLOOKUP($C45,'Event Inputs'!$D$4:'Event Inputs'!$H$899,4,FALSE),"")</f>
        <v/>
      </c>
      <c r="L45" s="65" t="str">
        <f>IF(J45&lt;&gt; "",VLOOKUP($J45,'Event Inputs'!$D$4:'Event Inputs'!$H$899,2,FALSE),"")</f>
        <v/>
      </c>
      <c r="M45" s="71" t="str">
        <f>IF(K45&lt;&gt; "",VLOOKUP($J45,'Event Inputs'!$D$4:'Event Inputs'!$H$899,5,FALSE),"")</f>
        <v/>
      </c>
      <c r="N45" s="65" t="str">
        <f>IF(J45&lt;&gt;"",VLOOKUP($J45,'Event Inputs'!$D$4:'Event Inputs'!$H$899,4,FALSE),"")</f>
        <v/>
      </c>
      <c r="P45" s="66"/>
    </row>
    <row r="46" spans="1:24">
      <c r="E46" s="65" t="str">
        <f>IF(C46&lt;&gt; "",VLOOKUP($C46,'Event Inputs'!$D$4:'Event Inputs'!$H$899,2,FALSE),"")</f>
        <v/>
      </c>
      <c r="F46" s="71" t="str">
        <f>IF(D46&lt;&gt; "",VLOOKUP($C46,'Event Inputs'!$D$4:'Event Inputs'!$H$899,5,FALSE),"")</f>
        <v/>
      </c>
      <c r="G46" s="65" t="str">
        <f>IF(C46&lt;&gt; "",VLOOKUP($C46,'Event Inputs'!$D$4:'Event Inputs'!$H$899,4,FALSE),"")</f>
        <v/>
      </c>
      <c r="L46" s="65" t="str">
        <f>IF(J46&lt;&gt; "",VLOOKUP($J46,'Event Inputs'!$D$4:'Event Inputs'!$H$899,2,FALSE),"")</f>
        <v/>
      </c>
      <c r="M46" s="71" t="str">
        <f>IF(K46&lt;&gt; "",VLOOKUP($J46,'Event Inputs'!$D$4:'Event Inputs'!$H$899,5,FALSE),"")</f>
        <v/>
      </c>
      <c r="N46" s="65" t="str">
        <f>IF(J46&lt;&gt;"",VLOOKUP($J46,'Event Inputs'!$D$4:'Event Inputs'!$H$899,4,FALSE),"")</f>
        <v/>
      </c>
      <c r="P46" s="66"/>
    </row>
    <row r="47" spans="1:24">
      <c r="E47" s="65" t="str">
        <f>IF(C47&lt;&gt; "",VLOOKUP($C47,'Event Inputs'!$D$4:'Event Inputs'!$H$899,2,FALSE),"")</f>
        <v/>
      </c>
      <c r="F47" s="71" t="str">
        <f>IF(D47&lt;&gt; "",VLOOKUP($C47,'Event Inputs'!$D$4:'Event Inputs'!$H$899,5,FALSE),"")</f>
        <v/>
      </c>
      <c r="G47" s="65" t="str">
        <f>IF(C47&lt;&gt; "",VLOOKUP($C47,'Event Inputs'!$D$4:'Event Inputs'!$H$899,4,FALSE),"")</f>
        <v/>
      </c>
      <c r="L47" s="65" t="str">
        <f>IF(J47&lt;&gt; "",VLOOKUP($J47,'Event Inputs'!$D$4:'Event Inputs'!$H$899,2,FALSE),"")</f>
        <v/>
      </c>
      <c r="M47" s="71" t="str">
        <f>IF(K47&lt;&gt; "",VLOOKUP($J47,'Event Inputs'!$D$4:'Event Inputs'!$H$899,5,FALSE),"")</f>
        <v/>
      </c>
      <c r="N47" s="65" t="str">
        <f>IF(J47&lt;&gt;"",VLOOKUP($J47,'Event Inputs'!$D$4:'Event Inputs'!$H$899,4,FALSE),"")</f>
        <v/>
      </c>
      <c r="P47" s="66"/>
    </row>
    <row r="48" spans="1:24">
      <c r="E48" s="65" t="str">
        <f>IF(C48&lt;&gt; "",VLOOKUP($C48,'Event Inputs'!$D$4:'Event Inputs'!$H$899,2,FALSE),"")</f>
        <v/>
      </c>
      <c r="F48" s="71" t="str">
        <f>IF(D48&lt;&gt; "",VLOOKUP($C48,'Event Inputs'!$D$4:'Event Inputs'!$H$899,5,FALSE),"")</f>
        <v/>
      </c>
      <c r="G48" s="65" t="str">
        <f>IF(C48&lt;&gt; "",VLOOKUP($C48,'Event Inputs'!$D$4:'Event Inputs'!$H$899,4,FALSE),"")</f>
        <v/>
      </c>
      <c r="L48" s="65" t="str">
        <f>IF(J48&lt;&gt; "",VLOOKUP($J48,'Event Inputs'!$D$4:'Event Inputs'!$H$899,2,FALSE),"")</f>
        <v/>
      </c>
      <c r="M48" s="71" t="str">
        <f>IF(K48&lt;&gt; "",VLOOKUP($J48,'Event Inputs'!$D$4:'Event Inputs'!$H$899,5,FALSE),"")</f>
        <v/>
      </c>
      <c r="N48" s="65" t="str">
        <f>IF(J48&lt;&gt;"",VLOOKUP($J48,'Event Inputs'!$D$4:'Event Inputs'!$H$899,4,FALSE),"")</f>
        <v/>
      </c>
      <c r="P48" s="66"/>
    </row>
    <row r="49" spans="5:16">
      <c r="E49" s="65" t="str">
        <f>IF(C49&lt;&gt; "",VLOOKUP($C49,'Event Inputs'!$D$4:'Event Inputs'!$H$899,2,FALSE),"")</f>
        <v/>
      </c>
      <c r="F49" s="71" t="str">
        <f>IF(D49&lt;&gt; "",VLOOKUP($C49,'Event Inputs'!$D$4:'Event Inputs'!$H$899,5,FALSE),"")</f>
        <v/>
      </c>
      <c r="G49" s="65" t="str">
        <f>IF(C49&lt;&gt; "",VLOOKUP($C49,'Event Inputs'!$D$4:'Event Inputs'!$H$899,4,FALSE),"")</f>
        <v/>
      </c>
      <c r="L49" s="65" t="str">
        <f>IF(J49&lt;&gt; "",VLOOKUP($J49,'Event Inputs'!$D$4:'Event Inputs'!$H$899,2,FALSE),"")</f>
        <v/>
      </c>
      <c r="M49" s="71" t="str">
        <f>IF(K49&lt;&gt; "",VLOOKUP($J49,'Event Inputs'!$D$4:'Event Inputs'!$H$899,5,FALSE),"")</f>
        <v/>
      </c>
      <c r="N49" s="65" t="str">
        <f>IF(J49&lt;&gt;"",VLOOKUP($J49,'Event Inputs'!$D$4:'Event Inputs'!$H$899,4,FALSE),"")</f>
        <v/>
      </c>
      <c r="P49" s="66"/>
    </row>
    <row r="50" spans="5:16">
      <c r="E50" s="65" t="str">
        <f>IF(C50&lt;&gt; "",VLOOKUP($C50,'Event Inputs'!$D$4:'Event Inputs'!$H$899,2,FALSE),"")</f>
        <v/>
      </c>
      <c r="F50" s="71" t="str">
        <f>IF(D50&lt;&gt; "",VLOOKUP($C50,'Event Inputs'!$D$4:'Event Inputs'!$H$899,5,FALSE),"")</f>
        <v/>
      </c>
      <c r="G50" s="65" t="str">
        <f>IF(C50&lt;&gt; "",VLOOKUP($C50,'Event Inputs'!$D$4:'Event Inputs'!$H$899,4,FALSE),"")</f>
        <v/>
      </c>
      <c r="L50" s="65" t="str">
        <f>IF(J50&lt;&gt; "",VLOOKUP($J50,'Event Inputs'!$D$4:'Event Inputs'!$H$899,2,FALSE),"")</f>
        <v/>
      </c>
      <c r="M50" s="71" t="str">
        <f>IF(K50&lt;&gt; "",VLOOKUP($J50,'Event Inputs'!$D$4:'Event Inputs'!$H$899,5,FALSE),"")</f>
        <v/>
      </c>
      <c r="N50" s="65" t="str">
        <f>IF(J50&lt;&gt;"",VLOOKUP($J50,'Event Inputs'!$D$4:'Event Inputs'!$H$899,4,FALSE),"")</f>
        <v/>
      </c>
      <c r="P50" s="66"/>
    </row>
    <row r="51" spans="5:16">
      <c r="E51" s="65" t="str">
        <f>IF(C51&lt;&gt; "",VLOOKUP($C51,'Event Inputs'!$D$4:'Event Inputs'!$H$899,2,FALSE),"")</f>
        <v/>
      </c>
      <c r="F51" s="71" t="str">
        <f>IF(D51&lt;&gt; "",VLOOKUP($C51,'Event Inputs'!$D$4:'Event Inputs'!$H$899,5,FALSE),"")</f>
        <v/>
      </c>
      <c r="G51" s="65" t="str">
        <f>IF(C51&lt;&gt; "",VLOOKUP($C51,'Event Inputs'!$D$4:'Event Inputs'!$H$899,4,FALSE),"")</f>
        <v/>
      </c>
      <c r="L51" s="65" t="str">
        <f>IF(J51&lt;&gt; "",VLOOKUP($J51,'Event Inputs'!$D$4:'Event Inputs'!$H$899,2,FALSE),"")</f>
        <v/>
      </c>
      <c r="M51" s="71" t="str">
        <f>IF(K51&lt;&gt; "",VLOOKUP($J51,'Event Inputs'!$D$4:'Event Inputs'!$H$899,5,FALSE),"")</f>
        <v/>
      </c>
      <c r="N51" s="65" t="str">
        <f>IF(J51&lt;&gt;"",VLOOKUP($J51,'Event Inputs'!$D$4:'Event Inputs'!$H$899,4,FALSE),"")</f>
        <v/>
      </c>
      <c r="P51" s="66"/>
    </row>
    <row r="52" spans="5:16">
      <c r="E52" s="65" t="str">
        <f>IF(C52&lt;&gt; "",VLOOKUP($C52,'Event Inputs'!$D$4:'Event Inputs'!$H$899,2,FALSE),"")</f>
        <v/>
      </c>
      <c r="F52" s="71" t="str">
        <f>IF(D52&lt;&gt; "",VLOOKUP($C52,'Event Inputs'!$D$4:'Event Inputs'!$H$899,5,FALSE),"")</f>
        <v/>
      </c>
      <c r="G52" s="65" t="str">
        <f>IF(C52&lt;&gt; "",VLOOKUP($C52,'Event Inputs'!$D$4:'Event Inputs'!$H$899,4,FALSE),"")</f>
        <v/>
      </c>
      <c r="L52" s="65" t="str">
        <f>IF(J52&lt;&gt; "",VLOOKUP($J52,'Event Inputs'!$D$4:'Event Inputs'!$H$899,2,FALSE),"")</f>
        <v/>
      </c>
      <c r="M52" s="71" t="str">
        <f>IF(K52&lt;&gt; "",VLOOKUP($J52,'Event Inputs'!$D$4:'Event Inputs'!$H$899,5,FALSE),"")</f>
        <v/>
      </c>
      <c r="N52" s="65" t="str">
        <f>IF(J52&lt;&gt;"",VLOOKUP($J52,'Event Inputs'!$D$4:'Event Inputs'!$H$899,4,FALSE),"")</f>
        <v/>
      </c>
      <c r="P52" s="66"/>
    </row>
    <row r="53" spans="5:16">
      <c r="E53" s="65" t="str">
        <f>IF(C53&lt;&gt; "",VLOOKUP($C53,'Event Inputs'!$D$4:'Event Inputs'!$H$899,2,FALSE),"")</f>
        <v/>
      </c>
      <c r="F53" s="71" t="str">
        <f>IF(D53&lt;&gt; "",VLOOKUP($C53,'Event Inputs'!$D$4:'Event Inputs'!$H$899,5,FALSE),"")</f>
        <v/>
      </c>
      <c r="G53" s="65" t="str">
        <f>IF(C53&lt;&gt; "",VLOOKUP($C53,'Event Inputs'!$D$4:'Event Inputs'!$H$899,4,FALSE),"")</f>
        <v/>
      </c>
      <c r="L53" s="65" t="str">
        <f>IF(J53&lt;&gt; "",VLOOKUP($J53,'Event Inputs'!$D$4:'Event Inputs'!$H$899,2,FALSE),"")</f>
        <v/>
      </c>
      <c r="M53" s="71" t="str">
        <f>IF(K53&lt;&gt; "",VLOOKUP($J53,'Event Inputs'!$D$4:'Event Inputs'!$H$899,5,FALSE),"")</f>
        <v/>
      </c>
      <c r="N53" s="65" t="str">
        <f>IF(J53&lt;&gt;"",VLOOKUP($J53,'Event Inputs'!$D$4:'Event Inputs'!$H$899,4,FALSE),"")</f>
        <v/>
      </c>
      <c r="P53" s="66"/>
    </row>
    <row r="54" spans="5:16">
      <c r="E54" s="65" t="str">
        <f>IF(C54&lt;&gt; "",VLOOKUP($C54,'Event Inputs'!$D$4:'Event Inputs'!$H$899,2,FALSE),"")</f>
        <v/>
      </c>
      <c r="F54" s="71" t="str">
        <f>IF(D54&lt;&gt; "",VLOOKUP($C54,'Event Inputs'!$D$4:'Event Inputs'!$H$899,5,FALSE),"")</f>
        <v/>
      </c>
      <c r="G54" s="65" t="str">
        <f>IF(C54&lt;&gt; "",VLOOKUP($C54,'Event Inputs'!$D$4:'Event Inputs'!$H$899,4,FALSE),"")</f>
        <v/>
      </c>
      <c r="L54" s="65" t="str">
        <f>IF(J54&lt;&gt; "",VLOOKUP($J54,'Event Inputs'!$D$4:'Event Inputs'!$H$899,2,FALSE),"")</f>
        <v/>
      </c>
      <c r="M54" s="71" t="str">
        <f>IF(K54&lt;&gt; "",VLOOKUP($J54,'Event Inputs'!$D$4:'Event Inputs'!$H$899,5,FALSE),"")</f>
        <v/>
      </c>
      <c r="N54" s="65" t="str">
        <f>IF(J54&lt;&gt;"",VLOOKUP($J54,'Event Inputs'!$D$4:'Event Inputs'!$H$899,4,FALSE),"")</f>
        <v/>
      </c>
      <c r="P54" s="66"/>
    </row>
    <row r="55" spans="5:16">
      <c r="E55" s="65" t="str">
        <f>IF(C55&lt;&gt; "",VLOOKUP($C55,'Event Inputs'!$D$4:'Event Inputs'!$H$899,2,FALSE),"")</f>
        <v/>
      </c>
      <c r="F55" s="71" t="str">
        <f>IF(D55&lt;&gt; "",VLOOKUP($C55,'Event Inputs'!$D$4:'Event Inputs'!$H$899,5,FALSE),"")</f>
        <v/>
      </c>
      <c r="G55" s="65" t="str">
        <f>IF(C55&lt;&gt; "",VLOOKUP($C55,'Event Inputs'!$D$4:'Event Inputs'!$H$899,4,FALSE),"")</f>
        <v/>
      </c>
      <c r="L55" s="65" t="str">
        <f>IF(J55&lt;&gt; "",VLOOKUP($J55,'Event Inputs'!$D$4:'Event Inputs'!$H$899,2,FALSE),"")</f>
        <v/>
      </c>
      <c r="M55" s="71" t="str">
        <f>IF(K55&lt;&gt; "",VLOOKUP($J55,'Event Inputs'!$D$4:'Event Inputs'!$H$899,5,FALSE),"")</f>
        <v/>
      </c>
      <c r="N55" s="65" t="str">
        <f>IF(J55&lt;&gt;"",VLOOKUP($J55,'Event Inputs'!$D$4:'Event Inputs'!$H$899,4,FALSE),"")</f>
        <v/>
      </c>
      <c r="P55" s="66"/>
    </row>
    <row r="56" spans="5:16">
      <c r="E56" s="65" t="str">
        <f>IF(C56&lt;&gt; "",VLOOKUP($C56,'Event Inputs'!$D$4:'Event Inputs'!$H$899,2,FALSE),"")</f>
        <v/>
      </c>
      <c r="F56" s="71" t="str">
        <f>IF(D56&lt;&gt; "",VLOOKUP($C56,'Event Inputs'!$D$4:'Event Inputs'!$H$899,5,FALSE),"")</f>
        <v/>
      </c>
      <c r="G56" s="65" t="str">
        <f>IF(C56&lt;&gt; "",VLOOKUP($C56,'Event Inputs'!$D$4:'Event Inputs'!$H$899,4,FALSE),"")</f>
        <v/>
      </c>
      <c r="L56" s="65" t="str">
        <f>IF(J56&lt;&gt; "",VLOOKUP($J56,'Event Inputs'!$D$4:'Event Inputs'!$H$899,2,FALSE),"")</f>
        <v/>
      </c>
      <c r="M56" s="71" t="str">
        <f>IF(K56&lt;&gt; "",VLOOKUP($J56,'Event Inputs'!$D$4:'Event Inputs'!$H$899,5,FALSE),"")</f>
        <v/>
      </c>
      <c r="N56" s="65" t="str">
        <f>IF(J56&lt;&gt;"",VLOOKUP($J56,'Event Inputs'!$D$4:'Event Inputs'!$H$899,4,FALSE),"")</f>
        <v/>
      </c>
    </row>
    <row r="57" spans="5:16">
      <c r="E57" s="65" t="str">
        <f>IF(C57&lt;&gt; "",VLOOKUP($C57,'Event Inputs'!$D$4:'Event Inputs'!$H$899,2,FALSE),"")</f>
        <v/>
      </c>
      <c r="F57" s="71" t="str">
        <f>IF(D57&lt;&gt; "",VLOOKUP($C57,'Event Inputs'!$D$4:'Event Inputs'!$H$899,5,FALSE),"")</f>
        <v/>
      </c>
      <c r="G57" s="65" t="str">
        <f>IF(C57&lt;&gt; "",VLOOKUP($C57,'Event Inputs'!$D$4:'Event Inputs'!$H$899,4,FALSE),"")</f>
        <v/>
      </c>
      <c r="L57" s="65" t="str">
        <f>IF(J57&lt;&gt; "",VLOOKUP($J57,'Event Inputs'!$D$4:'Event Inputs'!$H$899,2,FALSE),"")</f>
        <v/>
      </c>
      <c r="M57" s="71" t="str">
        <f>IF(K57&lt;&gt; "",VLOOKUP($J57,'Event Inputs'!$D$4:'Event Inputs'!$H$899,5,FALSE),"")</f>
        <v/>
      </c>
      <c r="N57" s="65" t="str">
        <f>IF(J57&lt;&gt;"",VLOOKUP($J57,'Event Inputs'!$D$4:'Event Inputs'!$H$899,4,FALSE),"")</f>
        <v/>
      </c>
    </row>
    <row r="58" spans="5:16">
      <c r="E58" s="65" t="str">
        <f>IF(C58&lt;&gt; "",VLOOKUP($C58,'Event Inputs'!$D$4:'Event Inputs'!$H$899,2,FALSE),"")</f>
        <v/>
      </c>
      <c r="F58" s="71" t="str">
        <f>IF(D58&lt;&gt; "",VLOOKUP($C58,'Event Inputs'!$D$4:'Event Inputs'!$H$899,5,FALSE),"")</f>
        <v/>
      </c>
      <c r="G58" s="65" t="str">
        <f>IF(C58&lt;&gt; "",VLOOKUP($C58,'Event Inputs'!$D$4:'Event Inputs'!$H$899,4,FALSE),"")</f>
        <v/>
      </c>
      <c r="L58" s="65" t="str">
        <f>IF(J58&lt;&gt; "",VLOOKUP($J58,'Event Inputs'!$D$4:'Event Inputs'!$H$899,2,FALSE),"")</f>
        <v/>
      </c>
      <c r="M58" s="71" t="str">
        <f>IF(K58&lt;&gt; "",VLOOKUP($J58,'Event Inputs'!$D$4:'Event Inputs'!$H$899,5,FALSE),"")</f>
        <v/>
      </c>
      <c r="N58" s="65" t="str">
        <f>IF(J58&lt;&gt;"",VLOOKUP($J58,'Event Inputs'!$D$4:'Event Inputs'!$H$899,4,FALSE),"")</f>
        <v/>
      </c>
    </row>
    <row r="59" spans="5:16">
      <c r="E59" s="65" t="str">
        <f>IF(C59&lt;&gt; "",VLOOKUP($C59,'Event Inputs'!$D$4:'Event Inputs'!$H$899,2,FALSE),"")</f>
        <v/>
      </c>
      <c r="F59" s="71" t="str">
        <f>IF(D59&lt;&gt; "",VLOOKUP($C59,'Event Inputs'!$D$4:'Event Inputs'!$H$899,5,FALSE),"")</f>
        <v/>
      </c>
      <c r="G59" s="65" t="str">
        <f>IF(C59&lt;&gt; "",VLOOKUP($C59,'Event Inputs'!$D$4:'Event Inputs'!$H$899,4,FALSE),"")</f>
        <v/>
      </c>
      <c r="L59" s="65" t="str">
        <f>IF(J59&lt;&gt; "",VLOOKUP($J59,'Event Inputs'!$D$4:'Event Inputs'!$H$899,2,FALSE),"")</f>
        <v/>
      </c>
      <c r="M59" s="71" t="str">
        <f>IF(K59&lt;&gt; "",VLOOKUP($J59,'Event Inputs'!$D$4:'Event Inputs'!$H$899,5,FALSE),"")</f>
        <v/>
      </c>
      <c r="N59" s="65" t="str">
        <f>IF(J59&lt;&gt;"",VLOOKUP($J59,'Event Inputs'!$D$4:'Event Inputs'!$H$899,4,FALSE),"")</f>
        <v/>
      </c>
    </row>
    <row r="60" spans="5:16">
      <c r="E60" s="65" t="str">
        <f>IF(C60&lt;&gt; "",VLOOKUP($C60,'Event Inputs'!$D$4:'Event Inputs'!$H$899,2,FALSE),"")</f>
        <v/>
      </c>
      <c r="F60" s="71" t="str">
        <f>IF(D60&lt;&gt; "",VLOOKUP($C60,'Event Inputs'!$D$4:'Event Inputs'!$H$899,5,FALSE),"")</f>
        <v/>
      </c>
      <c r="G60" s="65" t="str">
        <f>IF(C60&lt;&gt; "",VLOOKUP($C60,'Event Inputs'!$D$4:'Event Inputs'!$H$899,4,FALSE),"")</f>
        <v/>
      </c>
      <c r="L60" s="65" t="str">
        <f>IF(J60&lt;&gt; "",VLOOKUP($J60,'Event Inputs'!$D$4:'Event Inputs'!$H$899,2,FALSE),"")</f>
        <v/>
      </c>
      <c r="M60" s="71" t="str">
        <f>IF(K60&lt;&gt; "",VLOOKUP($J60,'Event Inputs'!$D$4:'Event Inputs'!$H$899,5,FALSE),"")</f>
        <v/>
      </c>
      <c r="N60" s="65" t="str">
        <f>IF(J60&lt;&gt;"",VLOOKUP($J60,'Event Inputs'!$D$4:'Event Inputs'!$H$899,4,FALSE),"")</f>
        <v/>
      </c>
    </row>
    <row r="61" spans="5:16">
      <c r="E61" s="65" t="str">
        <f>IF(C61&lt;&gt; "",VLOOKUP($C61,'Event Inputs'!$D$4:'Event Inputs'!$H$899,2,FALSE),"")</f>
        <v/>
      </c>
      <c r="F61" s="71" t="str">
        <f>IF(D61&lt;&gt; "",VLOOKUP($C61,'Event Inputs'!$D$4:'Event Inputs'!$H$899,5,FALSE),"")</f>
        <v/>
      </c>
      <c r="G61" s="65" t="str">
        <f>IF(C61&lt;&gt; "",VLOOKUP($C61,'Event Inputs'!$D$4:'Event Inputs'!$H$899,4,FALSE),"")</f>
        <v/>
      </c>
      <c r="L61" s="65" t="str">
        <f>IF(J61&lt;&gt; "",VLOOKUP($J61,'Event Inputs'!$D$4:'Event Inputs'!$H$899,2,FALSE),"")</f>
        <v/>
      </c>
      <c r="M61" s="71" t="str">
        <f>IF(K61&lt;&gt; "",VLOOKUP($J61,'Event Inputs'!$D$4:'Event Inputs'!$H$899,5,FALSE),"")</f>
        <v/>
      </c>
      <c r="N61" s="65" t="str">
        <f>IF(J61&lt;&gt;"",VLOOKUP($J61,'Event Inputs'!$D$4:'Event Inputs'!$H$899,4,FALSE),"")</f>
        <v/>
      </c>
    </row>
    <row r="62" spans="5:16">
      <c r="E62" s="65" t="str">
        <f>IF(C62&lt;&gt; "",VLOOKUP($C62,'Event Inputs'!$D$4:'Event Inputs'!$H$899,2,FALSE),"")</f>
        <v/>
      </c>
      <c r="F62" s="71" t="str">
        <f>IF(D62&lt;&gt; "",VLOOKUP($C62,'Event Inputs'!$D$4:'Event Inputs'!$H$899,5,FALSE),"")</f>
        <v/>
      </c>
      <c r="G62" s="65" t="str">
        <f>IF(C62&lt;&gt; "",VLOOKUP($C62,'Event Inputs'!$D$4:'Event Inputs'!$H$899,4,FALSE),"")</f>
        <v/>
      </c>
      <c r="L62" s="65" t="str">
        <f>IF(J62&lt;&gt; "",VLOOKUP($J62,'Event Inputs'!$D$4:'Event Inputs'!$H$899,2,FALSE),"")</f>
        <v/>
      </c>
      <c r="M62" s="71" t="str">
        <f>IF(K62&lt;&gt; "",VLOOKUP($J62,'Event Inputs'!$D$4:'Event Inputs'!$H$899,5,FALSE),"")</f>
        <v/>
      </c>
      <c r="N62" s="65" t="str">
        <f>IF(J62&lt;&gt;"",VLOOKUP($J62,'Event Inputs'!$D$4:'Event Inputs'!$H$899,4,FALSE),"")</f>
        <v/>
      </c>
    </row>
    <row r="63" spans="5:16">
      <c r="E63" s="65" t="str">
        <f>IF(C63&lt;&gt; "",VLOOKUP($C63,'Event Inputs'!$D$4:'Event Inputs'!$H$899,2,FALSE),"")</f>
        <v/>
      </c>
      <c r="F63" s="71" t="str">
        <f>IF(D63&lt;&gt; "",VLOOKUP($C63,'Event Inputs'!$D$4:'Event Inputs'!$H$899,5,FALSE),"")</f>
        <v/>
      </c>
      <c r="G63" s="65" t="str">
        <f>IF(C63&lt;&gt; "",VLOOKUP($C63,'Event Inputs'!$D$4:'Event Inputs'!$H$899,4,FALSE),"")</f>
        <v/>
      </c>
      <c r="L63" s="65" t="str">
        <f>IF(J63&lt;&gt; "",VLOOKUP($J63,'Event Inputs'!$D$4:'Event Inputs'!$H$899,2,FALSE),"")</f>
        <v/>
      </c>
      <c r="M63" s="71" t="str">
        <f>IF(K63&lt;&gt; "",VLOOKUP($J63,'Event Inputs'!$D$4:'Event Inputs'!$H$899,5,FALSE),"")</f>
        <v/>
      </c>
      <c r="N63" s="65" t="str">
        <f>IF(J63&lt;&gt;"",VLOOKUP($J63,'Event Inputs'!$D$4:'Event Inputs'!$H$899,4,FALSE),"")</f>
        <v/>
      </c>
    </row>
    <row r="64" spans="5:16">
      <c r="E64" s="65" t="str">
        <f>IF(C64&lt;&gt; "",VLOOKUP($C64,'Event Inputs'!$D$4:'Event Inputs'!$H$899,2,FALSE),"")</f>
        <v/>
      </c>
      <c r="F64" s="71" t="str">
        <f>IF(D64&lt;&gt; "",VLOOKUP($C64,'Event Inputs'!$D$4:'Event Inputs'!$H$899,5,FALSE),"")</f>
        <v/>
      </c>
      <c r="G64" s="65" t="str">
        <f>IF(C64&lt;&gt; "",VLOOKUP($C64,'Event Inputs'!$D$4:'Event Inputs'!$H$899,4,FALSE),"")</f>
        <v/>
      </c>
      <c r="L64" s="65" t="str">
        <f>IF(J64&lt;&gt; "",VLOOKUP($J64,'Event Inputs'!$D$4:'Event Inputs'!$H$899,2,FALSE),"")</f>
        <v/>
      </c>
      <c r="M64" s="71" t="str">
        <f>IF(K64&lt;&gt; "",VLOOKUP($J64,'Event Inputs'!$D$4:'Event Inputs'!$H$899,5,FALSE),"")</f>
        <v/>
      </c>
      <c r="N64" s="65" t="str">
        <f>IF(J64&lt;&gt;"",VLOOKUP($J64,'Event Inputs'!$D$4:'Event Inputs'!$H$899,4,FALSE),"")</f>
        <v/>
      </c>
    </row>
    <row r="65" spans="5:14">
      <c r="E65" s="65" t="str">
        <f>IF(C65&lt;&gt; "",VLOOKUP($C65,'Event Inputs'!$D$4:'Event Inputs'!$H$899,2,FALSE),"")</f>
        <v/>
      </c>
      <c r="F65" s="71" t="str">
        <f>IF(D65&lt;&gt; "",VLOOKUP($C65,'Event Inputs'!$D$4:'Event Inputs'!$H$899,5,FALSE),"")</f>
        <v/>
      </c>
      <c r="G65" s="65" t="str">
        <f>IF(C65&lt;&gt; "",VLOOKUP($C65,'Event Inputs'!$D$4:'Event Inputs'!$H$899,4,FALSE),"")</f>
        <v/>
      </c>
      <c r="L65" s="65" t="str">
        <f>IF(J65&lt;&gt; "",VLOOKUP($J65,'Event Inputs'!$D$4:'Event Inputs'!$H$899,2,FALSE),"")</f>
        <v/>
      </c>
      <c r="M65" s="71" t="str">
        <f>IF(K65&lt;&gt; "",VLOOKUP($J65,'Event Inputs'!$D$4:'Event Inputs'!$H$899,5,FALSE),"")</f>
        <v/>
      </c>
      <c r="N65" s="65" t="str">
        <f>IF(J65&lt;&gt;"",VLOOKUP($J65,'Event Inputs'!$D$4:'Event Inputs'!$H$899,4,FALSE),"")</f>
        <v/>
      </c>
    </row>
    <row r="66" spans="5:14">
      <c r="E66" s="65" t="str">
        <f>IF(C66&lt;&gt; "",VLOOKUP($C66,'Event Inputs'!$D$4:'Event Inputs'!$H$899,2,FALSE),"")</f>
        <v/>
      </c>
      <c r="F66" s="71" t="str">
        <f>IF(D66&lt;&gt; "",VLOOKUP($C66,'Event Inputs'!$D$4:'Event Inputs'!$H$899,5,FALSE),"")</f>
        <v/>
      </c>
      <c r="G66" s="65" t="str">
        <f>IF(C66&lt;&gt; "",VLOOKUP($C66,'Event Inputs'!$D$4:'Event Inputs'!$H$899,4,FALSE),"")</f>
        <v/>
      </c>
      <c r="L66" s="65" t="str">
        <f>IF(J66&lt;&gt; "",VLOOKUP($J66,'Event Inputs'!$D$4:'Event Inputs'!$H$899,2,FALSE),"")</f>
        <v/>
      </c>
      <c r="M66" s="71" t="str">
        <f>IF(K66&lt;&gt; "",VLOOKUP($J66,'Event Inputs'!$D$4:'Event Inputs'!$H$899,5,FALSE),"")</f>
        <v/>
      </c>
      <c r="N66" s="65" t="str">
        <f>IF(J66&lt;&gt;"",VLOOKUP($J66,'Event Inputs'!$D$4:'Event Inputs'!$H$899,4,FALSE),"")</f>
        <v/>
      </c>
    </row>
    <row r="67" spans="5:14">
      <c r="E67" s="65" t="str">
        <f>IF(C67&lt;&gt; "",VLOOKUP($C67,'Event Inputs'!$D$4:'Event Inputs'!$H$899,2,FALSE),"")</f>
        <v/>
      </c>
      <c r="F67" s="71" t="str">
        <f>IF(D67&lt;&gt; "",VLOOKUP($C67,'Event Inputs'!$D$4:'Event Inputs'!$H$899,5,FALSE),"")</f>
        <v/>
      </c>
      <c r="G67" s="65" t="str">
        <f>IF(C67&lt;&gt; "",VLOOKUP($C67,'Event Inputs'!$D$4:'Event Inputs'!$H$899,4,FALSE),"")</f>
        <v/>
      </c>
      <c r="L67" s="65" t="str">
        <f>IF(J67&lt;&gt; "",VLOOKUP($J67,'Event Inputs'!$D$4:'Event Inputs'!$H$899,2,FALSE),"")</f>
        <v/>
      </c>
      <c r="M67" s="71" t="str">
        <f>IF(K67&lt;&gt; "",VLOOKUP($J67,'Event Inputs'!$D$4:'Event Inputs'!$H$899,5,FALSE),"")</f>
        <v/>
      </c>
      <c r="N67" s="65" t="str">
        <f>IF(J67&lt;&gt;"",VLOOKUP($J67,'Event Inputs'!$D$4:'Event Inputs'!$H$899,4,FALSE),"")</f>
        <v/>
      </c>
    </row>
    <row r="68" spans="5:14">
      <c r="E68" s="65" t="str">
        <f>IF(C68&lt;&gt; "",VLOOKUP($C68,'Event Inputs'!$D$4:'Event Inputs'!$H$899,2,FALSE),"")</f>
        <v/>
      </c>
      <c r="F68" s="71" t="str">
        <f>IF(D68&lt;&gt; "",VLOOKUP($C68,'Event Inputs'!$D$4:'Event Inputs'!$H$899,5,FALSE),"")</f>
        <v/>
      </c>
      <c r="G68" s="65" t="str">
        <f>IF(C68&lt;&gt; "",VLOOKUP($C68,'Event Inputs'!$D$4:'Event Inputs'!$H$899,4,FALSE),"")</f>
        <v/>
      </c>
      <c r="L68" s="65" t="str">
        <f>IF(J68&lt;&gt; "",VLOOKUP($J68,'Event Inputs'!$D$4:'Event Inputs'!$H$899,2,FALSE),"")</f>
        <v/>
      </c>
      <c r="M68" s="71" t="str">
        <f>IF(K68&lt;&gt; "",VLOOKUP($J68,'Event Inputs'!$D$4:'Event Inputs'!$H$899,5,FALSE),"")</f>
        <v/>
      </c>
      <c r="N68" s="65" t="str">
        <f>IF(J68&lt;&gt;"",VLOOKUP($J68,'Event Inputs'!$D$4:'Event Inputs'!$H$899,4,FALSE),"")</f>
        <v/>
      </c>
    </row>
    <row r="69" spans="5:14">
      <c r="E69" s="65" t="str">
        <f>IF(C69&lt;&gt; "",VLOOKUP($C69,'Event Inputs'!$D$4:'Event Inputs'!$H$899,2,FALSE),"")</f>
        <v/>
      </c>
      <c r="F69" s="71" t="str">
        <f>IF(D69&lt;&gt; "",VLOOKUP($C69,'Event Inputs'!$D$4:'Event Inputs'!$H$899,5,FALSE),"")</f>
        <v/>
      </c>
      <c r="G69" s="65" t="str">
        <f>IF(C69&lt;&gt; "",VLOOKUP($C69,'Event Inputs'!$D$4:'Event Inputs'!$H$899,4,FALSE),"")</f>
        <v/>
      </c>
      <c r="L69" s="65" t="str">
        <f>IF(J69&lt;&gt; "",VLOOKUP($J69,'Event Inputs'!$D$4:'Event Inputs'!$H$899,2,FALSE),"")</f>
        <v/>
      </c>
      <c r="M69" s="71" t="str">
        <f>IF(K69&lt;&gt; "",VLOOKUP($J69,'Event Inputs'!$D$4:'Event Inputs'!$H$899,5,FALSE),"")</f>
        <v/>
      </c>
      <c r="N69" s="65" t="str">
        <f>IF(J69&lt;&gt;"",VLOOKUP($J69,'Event Inputs'!$D$4:'Event Inputs'!$H$899,4,FALSE),"")</f>
        <v/>
      </c>
    </row>
    <row r="70" spans="5:14">
      <c r="E70" s="65" t="str">
        <f>IF(C70&lt;&gt; "",VLOOKUP($C70,'Event Inputs'!$D$4:'Event Inputs'!$H$899,2,FALSE),"")</f>
        <v/>
      </c>
      <c r="F70" s="71" t="str">
        <f>IF(D70&lt;&gt; "",VLOOKUP($C70,'Event Inputs'!$D$4:'Event Inputs'!$H$899,5,FALSE),"")</f>
        <v/>
      </c>
      <c r="G70" s="65" t="str">
        <f>IF(C70&lt;&gt; "",VLOOKUP($C70,'Event Inputs'!$D$4:'Event Inputs'!$H$899,4,FALSE),"")</f>
        <v/>
      </c>
      <c r="L70" s="65" t="str">
        <f>IF(J70&lt;&gt; "",VLOOKUP($J70,'Event Inputs'!$D$4:'Event Inputs'!$H$899,2,FALSE),"")</f>
        <v/>
      </c>
      <c r="M70" s="71" t="str">
        <f>IF(K70&lt;&gt; "",VLOOKUP($J70,'Event Inputs'!$D$4:'Event Inputs'!$H$899,5,FALSE),"")</f>
        <v/>
      </c>
      <c r="N70" s="65" t="str">
        <f>IF(J70&lt;&gt;"",VLOOKUP($J70,'Event Inputs'!$D$4:'Event Inputs'!$H$899,4,FALSE),"")</f>
        <v/>
      </c>
    </row>
    <row r="71" spans="5:14">
      <c r="E71" s="65" t="str">
        <f>IF(C71&lt;&gt; "",VLOOKUP($C71,'Event Inputs'!$D$4:'Event Inputs'!$H$899,2,FALSE),"")</f>
        <v/>
      </c>
      <c r="F71" s="71" t="str">
        <f>IF(D71&lt;&gt; "",VLOOKUP($C71,'Event Inputs'!$D$4:'Event Inputs'!$H$899,5,FALSE),"")</f>
        <v/>
      </c>
      <c r="G71" s="65" t="str">
        <f>IF(C71&lt;&gt; "",VLOOKUP($C71,'Event Inputs'!$D$4:'Event Inputs'!$H$899,4,FALSE),"")</f>
        <v/>
      </c>
      <c r="L71" s="65" t="str">
        <f>IF(J71&lt;&gt; "",VLOOKUP($J71,'Event Inputs'!$D$4:'Event Inputs'!$H$899,2,FALSE),"")</f>
        <v/>
      </c>
      <c r="M71" s="71" t="str">
        <f>IF(K71&lt;&gt; "",VLOOKUP($J71,'Event Inputs'!$D$4:'Event Inputs'!$H$899,5,FALSE),"")</f>
        <v/>
      </c>
      <c r="N71" s="65" t="str">
        <f>IF(J71&lt;&gt;"",VLOOKUP($J71,'Event Inputs'!$D$4:'Event Inputs'!$H$899,4,FALSE),"")</f>
        <v/>
      </c>
    </row>
    <row r="72" spans="5:14">
      <c r="E72" s="65" t="str">
        <f>IF(C72&lt;&gt; "",VLOOKUP($C72,'Event Inputs'!$D$4:'Event Inputs'!$H$899,2,FALSE),"")</f>
        <v/>
      </c>
      <c r="F72" s="71" t="str">
        <f>IF(D72&lt;&gt; "",VLOOKUP($C72,'Event Inputs'!$D$4:'Event Inputs'!$H$899,5,FALSE),"")</f>
        <v/>
      </c>
      <c r="G72" s="65" t="str">
        <f>IF(C72&lt;&gt; "",VLOOKUP($C72,'Event Inputs'!$D$4:'Event Inputs'!$H$899,4,FALSE),"")</f>
        <v/>
      </c>
      <c r="L72" s="65" t="str">
        <f>IF(J72&lt;&gt; "",VLOOKUP($J72,'Event Inputs'!$D$4:'Event Inputs'!$H$899,2,FALSE),"")</f>
        <v/>
      </c>
      <c r="M72" s="71" t="str">
        <f>IF(K72&lt;&gt; "",VLOOKUP($J72,'Event Inputs'!$D$4:'Event Inputs'!$H$899,5,FALSE),"")</f>
        <v/>
      </c>
      <c r="N72" s="65" t="str">
        <f>IF(J72&lt;&gt;"",VLOOKUP($J72,'Event Inputs'!$D$4:'Event Inputs'!$H$899,4,FALSE),"")</f>
        <v/>
      </c>
    </row>
    <row r="73" spans="5:14">
      <c r="E73" s="65" t="str">
        <f>IF(C73&lt;&gt; "",VLOOKUP($C73,'Event Inputs'!$D$4:'Event Inputs'!$H$899,2,FALSE),"")</f>
        <v/>
      </c>
      <c r="F73" s="71" t="str">
        <f>IF(D73&lt;&gt; "",VLOOKUP($C73,'Event Inputs'!$D$4:'Event Inputs'!$H$899,5,FALSE),"")</f>
        <v/>
      </c>
      <c r="G73" s="65" t="str">
        <f>IF(C73&lt;&gt; "",VLOOKUP($C73,'Event Inputs'!$D$4:'Event Inputs'!$H$899,4,FALSE),"")</f>
        <v/>
      </c>
      <c r="L73" s="65" t="str">
        <f>IF(J73&lt;&gt; "",VLOOKUP($J73,'Event Inputs'!$D$4:'Event Inputs'!$H$899,2,FALSE),"")</f>
        <v/>
      </c>
      <c r="M73" s="71" t="str">
        <f>IF(K73&lt;&gt; "",VLOOKUP($J73,'Event Inputs'!$D$4:'Event Inputs'!$H$899,5,FALSE),"")</f>
        <v/>
      </c>
      <c r="N73" s="65" t="str">
        <f>IF(J73&lt;&gt;"",VLOOKUP($J73,'Event Inputs'!$D$4:'Event Inputs'!$H$899,4,FALSE),"")</f>
        <v/>
      </c>
    </row>
    <row r="74" spans="5:14">
      <c r="E74" s="65" t="str">
        <f>IF(C74&lt;&gt; "",VLOOKUP($C74,'Event Inputs'!$D$4:'Event Inputs'!$H$899,2,FALSE),"")</f>
        <v/>
      </c>
      <c r="F74" s="71" t="str">
        <f>IF(D74&lt;&gt; "",VLOOKUP($C74,'Event Inputs'!$D$4:'Event Inputs'!$H$899,5,FALSE),"")</f>
        <v/>
      </c>
      <c r="G74" s="65" t="str">
        <f>IF(C74&lt;&gt; "",VLOOKUP($C74,'Event Inputs'!$D$4:'Event Inputs'!$H$899,4,FALSE),"")</f>
        <v/>
      </c>
      <c r="L74" s="65" t="str">
        <f>IF(J74&lt;&gt; "",VLOOKUP($J74,'Event Inputs'!$D$4:'Event Inputs'!$H$899,2,FALSE),"")</f>
        <v/>
      </c>
      <c r="M74" s="71" t="str">
        <f>IF(K74&lt;&gt; "",VLOOKUP($J74,'Event Inputs'!$D$4:'Event Inputs'!$H$899,5,FALSE),"")</f>
        <v/>
      </c>
      <c r="N74" s="65" t="str">
        <f>IF(J74&lt;&gt;"",VLOOKUP($J74,'Event Inputs'!$D$4:'Event Inputs'!$H$899,4,FALSE),"")</f>
        <v/>
      </c>
    </row>
    <row r="75" spans="5:14">
      <c r="E75" s="65" t="str">
        <f>IF(C75&lt;&gt; "",VLOOKUP($C75,'Event Inputs'!$D$4:'Event Inputs'!$H$899,2,FALSE),"")</f>
        <v/>
      </c>
      <c r="F75" s="71" t="str">
        <f>IF(D75&lt;&gt; "",VLOOKUP($C75,'Event Inputs'!$D$4:'Event Inputs'!$H$899,5,FALSE),"")</f>
        <v/>
      </c>
      <c r="G75" s="65" t="str">
        <f>IF(C75&lt;&gt; "",VLOOKUP($C75,'Event Inputs'!$D$4:'Event Inputs'!$H$899,4,FALSE),"")</f>
        <v/>
      </c>
      <c r="L75" s="65" t="str">
        <f>IF(J75&lt;&gt; "",VLOOKUP($J75,'Event Inputs'!$D$4:'Event Inputs'!$H$899,2,FALSE),"")</f>
        <v/>
      </c>
      <c r="M75" s="71" t="str">
        <f>IF(K75&lt;&gt; "",VLOOKUP($J75,'Event Inputs'!$D$4:'Event Inputs'!$H$899,5,FALSE),"")</f>
        <v/>
      </c>
      <c r="N75" s="65" t="str">
        <f>IF(J75&lt;&gt;"",VLOOKUP($J75,'Event Inputs'!$D$4:'Event Inputs'!$H$899,4,FALSE),"")</f>
        <v/>
      </c>
    </row>
    <row r="76" spans="5:14">
      <c r="E76" s="65" t="str">
        <f>IF(C76&lt;&gt; "",VLOOKUP($C76,'Event Inputs'!$D$4:'Event Inputs'!$H$899,2,FALSE),"")</f>
        <v/>
      </c>
      <c r="F76" s="71" t="str">
        <f>IF(D76&lt;&gt; "",VLOOKUP($C76,'Event Inputs'!$D$4:'Event Inputs'!$H$899,5,FALSE),"")</f>
        <v/>
      </c>
      <c r="G76" s="65" t="str">
        <f>IF(C76&lt;&gt; "",VLOOKUP($C76,'Event Inputs'!$D$4:'Event Inputs'!$H$899,4,FALSE),"")</f>
        <v/>
      </c>
      <c r="L76" s="65" t="str">
        <f>IF(J76&lt;&gt; "",VLOOKUP($J76,'Event Inputs'!$D$4:'Event Inputs'!$H$899,2,FALSE),"")</f>
        <v/>
      </c>
      <c r="M76" s="71" t="str">
        <f>IF(K76&lt;&gt; "",VLOOKUP($J76,'Event Inputs'!$D$4:'Event Inputs'!$H$899,5,FALSE),"")</f>
        <v/>
      </c>
      <c r="N76" s="65" t="str">
        <f>IF(J76&lt;&gt;"",VLOOKUP($J76,'Event Inputs'!$D$4:'Event Inputs'!$H$899,4,FALSE),"")</f>
        <v/>
      </c>
    </row>
    <row r="77" spans="5:14">
      <c r="E77" s="65" t="str">
        <f>IF(C77&lt;&gt; "",VLOOKUP($C77,'Event Inputs'!$D$4:'Event Inputs'!$H$899,2,FALSE),"")</f>
        <v/>
      </c>
      <c r="F77" s="71" t="str">
        <f>IF(D77&lt;&gt; "",VLOOKUP($C77,'Event Inputs'!$D$4:'Event Inputs'!$H$899,5,FALSE),"")</f>
        <v/>
      </c>
      <c r="G77" s="65" t="str">
        <f>IF(C77&lt;&gt; "",VLOOKUP($C77,'Event Inputs'!$D$4:'Event Inputs'!$H$899,4,FALSE),"")</f>
        <v/>
      </c>
      <c r="L77" s="65" t="str">
        <f>IF(J77&lt;&gt; "",VLOOKUP($J77,'Event Inputs'!$D$4:'Event Inputs'!$H$899,2,FALSE),"")</f>
        <v/>
      </c>
      <c r="M77" s="71" t="str">
        <f>IF(K77&lt;&gt; "",VLOOKUP($J77,'Event Inputs'!$D$4:'Event Inputs'!$H$899,5,FALSE),"")</f>
        <v/>
      </c>
      <c r="N77" s="65" t="str">
        <f>IF(J77&lt;&gt;"",VLOOKUP($J77,'Event Inputs'!$D$4:'Event Inputs'!$H$899,4,FALSE),"")</f>
        <v/>
      </c>
    </row>
    <row r="78" spans="5:14">
      <c r="E78" s="65" t="str">
        <f>IF(C78&lt;&gt; "",VLOOKUP($C78,'Event Inputs'!$D$4:'Event Inputs'!$H$899,2,FALSE),"")</f>
        <v/>
      </c>
      <c r="F78" s="71" t="str">
        <f>IF(D78&lt;&gt; "",VLOOKUP($C78,'Event Inputs'!$D$4:'Event Inputs'!$H$899,5,FALSE),"")</f>
        <v/>
      </c>
      <c r="G78" s="65" t="str">
        <f>IF(C78&lt;&gt; "",VLOOKUP($C78,'Event Inputs'!$D$4:'Event Inputs'!$H$899,4,FALSE),"")</f>
        <v/>
      </c>
      <c r="L78" s="65" t="str">
        <f>IF(J78&lt;&gt; "",VLOOKUP($J78,'Event Inputs'!$D$4:'Event Inputs'!$H$899,2,FALSE),"")</f>
        <v/>
      </c>
      <c r="M78" s="71" t="str">
        <f>IF(K78&lt;&gt; "",VLOOKUP($J78,'Event Inputs'!$D$4:'Event Inputs'!$H$899,5,FALSE),"")</f>
        <v/>
      </c>
      <c r="N78" s="65" t="str">
        <f>IF(J78&lt;&gt;"",VLOOKUP($J78,'Event Inputs'!$D$4:'Event Inputs'!$H$899,4,FALSE),"")</f>
        <v/>
      </c>
    </row>
    <row r="79" spans="5:14">
      <c r="E79" s="65" t="str">
        <f>IF(C79&lt;&gt; "",VLOOKUP($C79,'Event Inputs'!$D$4:'Event Inputs'!$H$899,2,FALSE),"")</f>
        <v/>
      </c>
      <c r="F79" s="71" t="str">
        <f>IF(D79&lt;&gt; "",VLOOKUP($C79,'Event Inputs'!$D$4:'Event Inputs'!$H$899,5,FALSE),"")</f>
        <v/>
      </c>
      <c r="G79" s="65" t="str">
        <f>IF(C79&lt;&gt; "",VLOOKUP($C79,'Event Inputs'!$D$4:'Event Inputs'!$H$899,4,FALSE),"")</f>
        <v/>
      </c>
      <c r="M79" s="71" t="str">
        <f>IF(K79&lt;&gt; "",VLOOKUP($J79,'Event Inputs'!$D$4:'Event Inputs'!$H$899,5,FALSE),"")</f>
        <v/>
      </c>
      <c r="N79" s="65" t="str">
        <f>IF(J79&lt;&gt;"",VLOOKUP($J79,'Event Inputs'!$D$4:'Event Inputs'!$H$899,4,FALSE),"")</f>
        <v/>
      </c>
    </row>
    <row r="80" spans="5:14">
      <c r="E80" s="65" t="str">
        <f>IF(C80&lt;&gt; "",VLOOKUP($C80,'Event Inputs'!$D$4:'Event Inputs'!$H$899,2,FALSE),"")</f>
        <v/>
      </c>
      <c r="F80" s="71" t="str">
        <f>IF(D80&lt;&gt; "",VLOOKUP($C80,'Event Inputs'!$D$4:'Event Inputs'!$H$899,5,FALSE),"")</f>
        <v/>
      </c>
      <c r="G80" s="65" t="str">
        <f>IF(C80&lt;&gt; "",VLOOKUP($C80,'Event Inputs'!$D$4:'Event Inputs'!$H$899,4,FALSE),"")</f>
        <v/>
      </c>
      <c r="M80" s="71" t="str">
        <f>IF(K80&lt;&gt; "",VLOOKUP($J80,'Event Inputs'!$D$4:'Event Inputs'!$H$899,5,FALSE),"")</f>
        <v/>
      </c>
      <c r="N80" s="65" t="str">
        <f>IF(J80&lt;&gt;"",VLOOKUP($J80,'Event Inputs'!$D$4:'Event Inputs'!$H$899,4,FALSE),"")</f>
        <v/>
      </c>
    </row>
    <row r="81" spans="6:14">
      <c r="F81" s="71" t="str">
        <f>IF(D81&lt;&gt; "",VLOOKUP($C81,'Event Inputs'!$D$4:'Event Inputs'!$H$899,5,FALSE),"")</f>
        <v/>
      </c>
      <c r="M81" s="71" t="str">
        <f>IF(K81&lt;&gt; "",VLOOKUP($J81,'Event Inputs'!$D$4:'Event Inputs'!$H$899,5,FALSE),"")</f>
        <v/>
      </c>
      <c r="N81" s="65" t="str">
        <f>IF(J81&lt;&gt;"",VLOOKUP($J81,'Event Inputs'!$D$4:'Event Inputs'!$H$899,4,FALSE),"")</f>
        <v/>
      </c>
    </row>
    <row r="82" spans="6:14">
      <c r="N82" s="65" t="str">
        <f>IF(J82&lt;&gt;"",VLOOKUP($J82,'Event Inputs'!$D$4:'Event Inputs'!$H$899,4,FALSE),"")</f>
        <v/>
      </c>
    </row>
    <row r="83" spans="6:14">
      <c r="N83" s="65" t="str">
        <f>IF(J83&lt;&gt;"",VLOOKUP($J83,'Event Inputs'!$D$4:'Event Inputs'!$H$899,4,FALSE),"")</f>
        <v/>
      </c>
    </row>
    <row r="84" spans="6:14">
      <c r="N84" s="65" t="str">
        <f>IF(J84&lt;&gt;"",VLOOKUP($J84,'Event Inputs'!$D$4:'Event Inputs'!$H$899,4,FALSE),"")</f>
        <v/>
      </c>
    </row>
    <row r="85" spans="6:14">
      <c r="N85" s="71" t="str">
        <f t="shared" ref="N85:N99" si="9">LEFT(J85,2)</f>
        <v/>
      </c>
    </row>
    <row r="86" spans="6:14">
      <c r="N86" s="71" t="str">
        <f t="shared" si="9"/>
        <v/>
      </c>
    </row>
    <row r="87" spans="6:14">
      <c r="N87" s="71" t="str">
        <f t="shared" si="9"/>
        <v/>
      </c>
    </row>
    <row r="88" spans="6:14">
      <c r="N88" s="71" t="str">
        <f t="shared" si="9"/>
        <v/>
      </c>
    </row>
    <row r="89" spans="6:14">
      <c r="N89" s="71" t="str">
        <f t="shared" si="9"/>
        <v/>
      </c>
    </row>
    <row r="90" spans="6:14">
      <c r="N90" s="71" t="str">
        <f t="shared" si="9"/>
        <v/>
      </c>
    </row>
    <row r="91" spans="6:14">
      <c r="N91" s="71" t="str">
        <f t="shared" si="9"/>
        <v/>
      </c>
    </row>
    <row r="92" spans="6:14">
      <c r="N92" s="71" t="str">
        <f t="shared" si="9"/>
        <v/>
      </c>
    </row>
    <row r="93" spans="6:14">
      <c r="N93" s="71" t="str">
        <f t="shared" si="9"/>
        <v/>
      </c>
    </row>
    <row r="94" spans="6:14">
      <c r="N94" s="71" t="str">
        <f t="shared" si="9"/>
        <v/>
      </c>
    </row>
    <row r="95" spans="6:14">
      <c r="N95" s="71" t="str">
        <f t="shared" si="9"/>
        <v/>
      </c>
    </row>
    <row r="96" spans="6:14">
      <c r="N96" s="71" t="str">
        <f t="shared" si="9"/>
        <v/>
      </c>
    </row>
    <row r="97" spans="14:14">
      <c r="N97" s="71" t="str">
        <f t="shared" si="9"/>
        <v/>
      </c>
    </row>
    <row r="98" spans="14:14">
      <c r="N98" s="71" t="str">
        <f t="shared" si="9"/>
        <v/>
      </c>
    </row>
    <row r="99" spans="14:14">
      <c r="N99" s="71" t="str">
        <f t="shared" si="9"/>
        <v/>
      </c>
    </row>
  </sheetData>
  <sheetProtection sheet="1" objects="1" scenarios="1"/>
  <mergeCells count="2">
    <mergeCell ref="A1:G1"/>
    <mergeCell ref="H1:N1"/>
  </mergeCells>
  <phoneticPr fontId="10" type="noConversion"/>
  <pageMargins left="0.55118110236220474" right="0.51181102362204722" top="0.27559055118110237" bottom="0.27559055118110237" header="0.11811023622047245" footer="0.27559055118110237"/>
  <pageSetup paperSize="9" scale="83" orientation="landscape" r:id="rId1"/>
  <headerFooter alignWithMargins="0"/>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38</vt:i4>
      </vt:variant>
    </vt:vector>
  </HeadingPairs>
  <TitlesOfParts>
    <vt:vector size="84" baseType="lpstr">
      <vt:lpstr>Event Inputs</vt:lpstr>
      <vt:lpstr>Cover</vt:lpstr>
      <vt:lpstr>Overall</vt:lpstr>
      <vt:lpstr>First</vt:lpstr>
      <vt:lpstr>8yrs Obstacle </vt:lpstr>
      <vt:lpstr>9yrs Obstacle</vt:lpstr>
      <vt:lpstr>10yrs Obstacle Race</vt:lpstr>
      <vt:lpstr>11yrs Obstacle Race</vt:lpstr>
      <vt:lpstr>12yrs Obstacle</vt:lpstr>
      <vt:lpstr>13yrs Obstacle</vt:lpstr>
      <vt:lpstr>13 yrs Obstacle</vt:lpstr>
      <vt:lpstr>16-17yrs Obstacle</vt:lpstr>
      <vt:lpstr>14-15yrs Obstacle</vt:lpstr>
      <vt:lpstr>18-19yrs Obstacle</vt:lpstr>
      <vt:lpstr>13yrs Manikin Tow with Fins</vt:lpstr>
      <vt:lpstr>14-15yrs Manikin Tow with Fins</vt:lpstr>
      <vt:lpstr>16-17yrs Manikin Tow with Fins</vt:lpstr>
      <vt:lpstr>18-19yrs Manikin Tow with Fins</vt:lpstr>
      <vt:lpstr>13yrs Manikin Carry with Fins</vt:lpstr>
      <vt:lpstr>Sheet1</vt:lpstr>
      <vt:lpstr>14-15yrs Manikin Carry with Fin</vt:lpstr>
      <vt:lpstr>16-17yrs Manikin Carry with Fin</vt:lpstr>
      <vt:lpstr>18-19yrs Manikin Carry with Fin</vt:lpstr>
      <vt:lpstr>8yrs Manikin</vt:lpstr>
      <vt:lpstr>9yrs Manikin</vt:lpstr>
      <vt:lpstr>10yrs Manikin</vt:lpstr>
      <vt:lpstr>11yrs Manikin</vt:lpstr>
      <vt:lpstr>12yrs Manikin</vt:lpstr>
      <vt:lpstr>13yrs Manikin</vt:lpstr>
      <vt:lpstr>IND MASTER</vt:lpstr>
      <vt:lpstr>13-15yrs Manikin Relay</vt:lpstr>
      <vt:lpstr>16-17yrs Manikin Relay</vt:lpstr>
      <vt:lpstr>18-19yrs Manikin Relay</vt:lpstr>
      <vt:lpstr>TEAM MASTER</vt:lpstr>
      <vt:lpstr>13-15yrs Medley Relay</vt:lpstr>
      <vt:lpstr>16-17yrs Medley Relay</vt:lpstr>
      <vt:lpstr>18-19yrs Medley Relay</vt:lpstr>
      <vt:lpstr>13-15yrs Obstacle Relay</vt:lpstr>
      <vt:lpstr>12yrs Board Rescue</vt:lpstr>
      <vt:lpstr>13yrs Board Rescue</vt:lpstr>
      <vt:lpstr>16-17 Obstacle Relay</vt:lpstr>
      <vt:lpstr>18-19yrs Obstacle Relay</vt:lpstr>
      <vt:lpstr>13yrs Tube Rescue</vt:lpstr>
      <vt:lpstr>PAIR MASTER</vt:lpstr>
      <vt:lpstr>Last</vt:lpstr>
      <vt:lpstr>Notes</vt:lpstr>
      <vt:lpstr>Female</vt:lpstr>
      <vt:lpstr>Male</vt:lpstr>
      <vt:lpstr>Overall</vt:lpstr>
      <vt:lpstr>'10yrs Manikin'!Print_Area</vt:lpstr>
      <vt:lpstr>'10yrs Obstacle Race'!Print_Area</vt:lpstr>
      <vt:lpstr>'11yrs Manikin'!Print_Area</vt:lpstr>
      <vt:lpstr>'11yrs Obstacle Race'!Print_Area</vt:lpstr>
      <vt:lpstr>'12yrs Manikin'!Print_Area</vt:lpstr>
      <vt:lpstr>'12yrs Obstacle'!Print_Area</vt:lpstr>
      <vt:lpstr>'13 yrs Obstacle'!Print_Area</vt:lpstr>
      <vt:lpstr>'13-15yrs Manikin Relay'!Print_Area</vt:lpstr>
      <vt:lpstr>'13-15yrs Medley Relay'!Print_Area</vt:lpstr>
      <vt:lpstr>'13-15yrs Obstacle Relay'!Print_Area</vt:lpstr>
      <vt:lpstr>'13yrs Manikin'!Print_Area</vt:lpstr>
      <vt:lpstr>'13yrs Manikin Carry with Fins'!Print_Area</vt:lpstr>
      <vt:lpstr>'13yrs Manikin Tow with Fins'!Print_Area</vt:lpstr>
      <vt:lpstr>'13yrs Obstacle'!Print_Area</vt:lpstr>
      <vt:lpstr>'14-15yrs Manikin Carry with Fin'!Print_Area</vt:lpstr>
      <vt:lpstr>'14-15yrs Manikin Tow with Fins'!Print_Area</vt:lpstr>
      <vt:lpstr>'14-15yrs Obstacle'!Print_Area</vt:lpstr>
      <vt:lpstr>'16-17 Obstacle Relay'!Print_Area</vt:lpstr>
      <vt:lpstr>'16-17yrs Manikin Carry with Fin'!Print_Area</vt:lpstr>
      <vt:lpstr>'16-17yrs Manikin Relay'!Print_Area</vt:lpstr>
      <vt:lpstr>'16-17yrs Manikin Tow with Fins'!Print_Area</vt:lpstr>
      <vt:lpstr>'16-17yrs Medley Relay'!Print_Area</vt:lpstr>
      <vt:lpstr>'16-17yrs Obstacle'!Print_Area</vt:lpstr>
      <vt:lpstr>'18-19yrs Manikin Carry with Fin'!Print_Area</vt:lpstr>
      <vt:lpstr>'18-19yrs Manikin Relay'!Print_Area</vt:lpstr>
      <vt:lpstr>'18-19yrs Manikin Tow with Fins'!Print_Area</vt:lpstr>
      <vt:lpstr>'18-19yrs Medley Relay'!Print_Area</vt:lpstr>
      <vt:lpstr>'18-19yrs Obstacle'!Print_Area</vt:lpstr>
      <vt:lpstr>'18-19yrs Obstacle Relay'!Print_Area</vt:lpstr>
      <vt:lpstr>'8yrs Manikin'!Print_Area</vt:lpstr>
      <vt:lpstr>'8yrs Obstacle '!Print_Area</vt:lpstr>
      <vt:lpstr>'9yrs Manikin'!Print_Area</vt:lpstr>
      <vt:lpstr>'9yrs Obstacle'!Print_Area</vt:lpstr>
      <vt:lpstr>Cover!Print_Area</vt:lpstr>
      <vt:lpstr>Overall!Print_Area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Diane Green</cp:lastModifiedBy>
  <cp:lastPrinted>2016-02-18T14:14:42Z</cp:lastPrinted>
  <dcterms:created xsi:type="dcterms:W3CDTF">2008-03-21T18:11:57Z</dcterms:created>
  <dcterms:modified xsi:type="dcterms:W3CDTF">2022-04-06T19:14:55Z</dcterms:modified>
</cp:coreProperties>
</file>